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minimized="1" xWindow="-15" yWindow="-15" windowWidth="12000" windowHeight="10140" tabRatio="599"/>
  </bookViews>
  <sheets>
    <sheet name="Одрасли" sheetId="57" r:id="rId1"/>
    <sheet name="Деца" sheetId="58" r:id="rId2"/>
    <sheet name="Жена" sheetId="59" r:id="rId3"/>
    <sheet name="Стом 1" sheetId="27" r:id="rId4"/>
    <sheet name="Стом 2" sheetId="28" r:id="rId5"/>
    <sheet name="Стом3" sheetId="29" r:id="rId6"/>
    <sheet name="Стом4" sheetId="30" r:id="rId7"/>
    <sheet name="Стом5" sheetId="31" r:id="rId8"/>
    <sheet name="Стом 6 i 7" sheetId="32" r:id="rId9"/>
    <sheet name="Патронажа" sheetId="51" r:id="rId10"/>
    <sheet name="М рада" sheetId="33" r:id="rId11"/>
    <sheet name="Стари" sheetId="34" r:id="rId12"/>
    <sheet name="АТД1" sheetId="37" r:id="rId13"/>
    <sheet name="АТД2" sheetId="35" r:id="rId14"/>
    <sheet name="АТД3" sheetId="36" r:id="rId15"/>
    <sheet name="Кожно" sheetId="46" r:id="rId16"/>
    <sheet name="Хитна 1" sheetId="39" r:id="rId17"/>
    <sheet name="Хитна 2" sheetId="40" r:id="rId18"/>
    <sheet name="Хитна 3" sheetId="38" r:id="rId19"/>
    <sheet name="Хитна 4" sheetId="41" r:id="rId20"/>
    <sheet name="Апотека" sheetId="48" r:id="rId21"/>
    <sheet name="Конс спец" sheetId="45" r:id="rId22"/>
    <sheet name="Безбедност" sheetId="47" r:id="rId23"/>
    <sheet name="Приговори" sheetId="22" r:id="rId24"/>
    <sheet name="Комисија за к" sheetId="49" r:id="rId25"/>
    <sheet name="Еду" sheetId="25" r:id="rId26"/>
    <sheet name="Sheet2" sheetId="53" r:id="rId27"/>
  </sheets>
  <definedNames>
    <definedName name="_xlnm.Print_Area" localSheetId="20">Апотека!$A$1:$K$14</definedName>
    <definedName name="_xlnm.Print_Area" localSheetId="22">Безбедност!$A$1:$G$33</definedName>
    <definedName name="_xlnm.Print_Area" localSheetId="25">Еду!$A$1:$G$30</definedName>
    <definedName name="_xlnm.Print_Area" localSheetId="15">Кожно!$A$1:$H$10</definedName>
    <definedName name="_xlnm.Print_Area" localSheetId="24">'Комисија за к'!$A$1:$O$149</definedName>
    <definedName name="_xlnm.Print_Area" localSheetId="21">'Конс спец'!$A$1:$L$109</definedName>
    <definedName name="_xlnm.Print_Area" localSheetId="10">'М рада'!$A$1:$J$38</definedName>
    <definedName name="_xlnm.Print_Area" localSheetId="0">Одрасли!$A$130:$G$153</definedName>
    <definedName name="_xlnm.Print_Area" localSheetId="9">Патронажа!$A$1:$G$52</definedName>
    <definedName name="_xlnm.Print_Area" localSheetId="3">'Стом 1'!$A$1:$G$27</definedName>
    <definedName name="_xlnm.Print_Area" localSheetId="4">'Стом 2'!$A$1:$K$25</definedName>
    <definedName name="_xlnm.Print_Area" localSheetId="8">'Стом 6 i 7'!$A$1:$G$25</definedName>
    <definedName name="_xlnm.Print_Area" localSheetId="5">Стом3!$A$1:$F$25</definedName>
    <definedName name="_xlnm.Print_Area" localSheetId="6">Стом4!$A$1:$F$25</definedName>
    <definedName name="_xlnm.Print_Area" localSheetId="7">Стом5!$A$1:$D$26</definedName>
    <definedName name="_xlnm.Print_Area" localSheetId="16">'Хитна 1'!$A$1:$H$13</definedName>
    <definedName name="_xlnm.Print_Area" localSheetId="17">'Хитна 2'!$A$1:$L$11</definedName>
    <definedName name="_xlnm.Print_Area" localSheetId="18">'Хитна 3'!$A$1:$J$19</definedName>
    <definedName name="_xlnm.Print_Area" localSheetId="19">'Хитна 4'!$A$1:$H$17</definedName>
  </definedNames>
  <calcPr calcId="152511"/>
</workbook>
</file>

<file path=xl/calcChain.xml><?xml version="1.0" encoding="utf-8"?>
<calcChain xmlns="http://schemas.openxmlformats.org/spreadsheetml/2006/main">
  <c r="C14" i="48" l="1"/>
  <c r="D14" i="48"/>
  <c r="E14" i="48"/>
  <c r="F14" i="48"/>
  <c r="G14" i="48"/>
  <c r="H14" i="48"/>
  <c r="I14" i="48"/>
  <c r="J14" i="48"/>
  <c r="K14" i="48"/>
  <c r="B14" i="48"/>
  <c r="K101" i="45" l="1"/>
  <c r="K97" i="45"/>
  <c r="G97" i="45"/>
  <c r="G101" i="45" s="1"/>
  <c r="F97" i="45"/>
  <c r="F101" i="45" s="1"/>
  <c r="E97" i="45"/>
  <c r="E101" i="45" s="1"/>
  <c r="D97" i="45"/>
  <c r="D101" i="45" s="1"/>
  <c r="C97" i="45"/>
  <c r="C101" i="45" s="1"/>
  <c r="B97" i="45"/>
  <c r="B101" i="45" s="1"/>
  <c r="K75" i="45"/>
  <c r="K71" i="45"/>
  <c r="F75" i="45"/>
  <c r="G71" i="45"/>
  <c r="G75" i="45" s="1"/>
  <c r="F71" i="45"/>
  <c r="E71" i="45"/>
  <c r="E75" i="45" s="1"/>
  <c r="D71" i="45"/>
  <c r="D75" i="45" s="1"/>
  <c r="C71" i="45"/>
  <c r="C75" i="45" s="1"/>
  <c r="B71" i="45"/>
  <c r="B75" i="45" s="1"/>
  <c r="K49" i="45"/>
  <c r="G49" i="45"/>
  <c r="E49" i="45"/>
  <c r="K45" i="45"/>
  <c r="G45" i="45"/>
  <c r="F45" i="45"/>
  <c r="F49" i="45" s="1"/>
  <c r="E45" i="45"/>
  <c r="D45" i="45"/>
  <c r="D49" i="45" s="1"/>
  <c r="C45" i="45"/>
  <c r="C49" i="45" s="1"/>
  <c r="B45" i="45"/>
  <c r="B49" i="45" s="1"/>
  <c r="K109" i="45" l="1"/>
  <c r="G109" i="45"/>
  <c r="F109" i="45"/>
  <c r="E109" i="45"/>
  <c r="D109" i="45"/>
  <c r="C109" i="45"/>
  <c r="B109" i="45"/>
  <c r="K24" i="45"/>
  <c r="K20" i="45"/>
  <c r="G20" i="45" l="1"/>
  <c r="G24" i="45" s="1"/>
  <c r="F20" i="45"/>
  <c r="F24" i="45" s="1"/>
  <c r="E20" i="45"/>
  <c r="E24" i="45" s="1"/>
  <c r="D20" i="45"/>
  <c r="D24" i="45" s="1"/>
  <c r="C20" i="45"/>
  <c r="C24" i="45" s="1"/>
  <c r="B20" i="45"/>
  <c r="B24" i="45" s="1"/>
  <c r="E11" i="41" l="1"/>
  <c r="D11" i="41"/>
  <c r="C11" i="41"/>
  <c r="B11" i="41"/>
  <c r="G11" i="38"/>
  <c r="F11" i="38"/>
  <c r="E11" i="38"/>
  <c r="D11" i="38"/>
  <c r="C11" i="38"/>
  <c r="B11" i="38"/>
  <c r="K11" i="40"/>
  <c r="J11" i="40"/>
  <c r="I11" i="40"/>
  <c r="G11" i="40"/>
  <c r="F11" i="40"/>
  <c r="E11" i="40"/>
  <c r="C11" i="40"/>
  <c r="B11" i="40"/>
  <c r="E11" i="39"/>
  <c r="D11" i="39"/>
  <c r="C11" i="39"/>
  <c r="B11" i="39"/>
  <c r="G4" i="34" l="1"/>
  <c r="G17" i="33"/>
  <c r="F17" i="33"/>
  <c r="E17" i="33"/>
  <c r="D17" i="33"/>
  <c r="C17" i="33" l="1"/>
  <c r="C36" i="33"/>
  <c r="B36" i="33"/>
  <c r="F66" i="58"/>
  <c r="F68" i="58" s="1"/>
  <c r="E66" i="58"/>
  <c r="E68" i="58" s="1"/>
  <c r="C66" i="58"/>
  <c r="C68" i="58" s="1"/>
  <c r="B66" i="58"/>
  <c r="B68" i="58" s="1"/>
  <c r="F90" i="58"/>
  <c r="F92" i="58" s="1"/>
  <c r="E90" i="58"/>
  <c r="E92" i="58" s="1"/>
  <c r="C90" i="58"/>
  <c r="B90" i="58"/>
  <c r="F20" i="32" l="1"/>
  <c r="F25" i="32" s="1"/>
  <c r="E20" i="32"/>
  <c r="E25" i="32" s="1"/>
  <c r="C20" i="32"/>
  <c r="C25" i="32" s="1"/>
  <c r="B20" i="32"/>
  <c r="B25" i="32" s="1"/>
  <c r="C20" i="31"/>
  <c r="C25" i="31" s="1"/>
  <c r="B20" i="31"/>
  <c r="B25" i="31" s="1"/>
  <c r="E20" i="30"/>
  <c r="E25" i="30" s="1"/>
  <c r="D20" i="30"/>
  <c r="D25" i="30" s="1"/>
  <c r="C20" i="30"/>
  <c r="C25" i="30" s="1"/>
  <c r="B20" i="30"/>
  <c r="B25" i="30" s="1"/>
  <c r="I20" i="28"/>
  <c r="I25" i="28" s="1"/>
  <c r="E20" i="29" l="1"/>
  <c r="E25" i="29" s="1"/>
  <c r="D20" i="29"/>
  <c r="D25" i="29" s="1"/>
  <c r="C20" i="29"/>
  <c r="C25" i="29" s="1"/>
  <c r="B20" i="29"/>
  <c r="B25" i="29" s="1"/>
  <c r="J20" i="28"/>
  <c r="J25" i="28" s="1"/>
  <c r="H20" i="28"/>
  <c r="H25" i="28" s="1"/>
  <c r="G20" i="28"/>
  <c r="G25" i="28" s="1"/>
  <c r="F20" i="28"/>
  <c r="F25" i="28" s="1"/>
  <c r="D20" i="28"/>
  <c r="D25" i="28" s="1"/>
  <c r="C20" i="28"/>
  <c r="C25" i="28" s="1"/>
  <c r="B20" i="28"/>
  <c r="B25" i="28" s="1"/>
  <c r="F20" i="27"/>
  <c r="D20" i="27"/>
  <c r="C20" i="27"/>
  <c r="B20" i="27"/>
  <c r="F71" i="59" l="1"/>
  <c r="F74" i="59" s="1"/>
  <c r="E71" i="59"/>
  <c r="E74" i="59" s="1"/>
  <c r="C71" i="59"/>
  <c r="C74" i="59" s="1"/>
  <c r="B71" i="59"/>
  <c r="B74" i="59" s="1"/>
  <c r="G45" i="59"/>
  <c r="F45" i="59" l="1"/>
  <c r="F49" i="59" s="1"/>
  <c r="E45" i="59"/>
  <c r="C45" i="59"/>
  <c r="C49" i="59" s="1"/>
  <c r="E49" i="59"/>
  <c r="B45" i="59"/>
  <c r="B49" i="59" s="1"/>
  <c r="F20" i="59" l="1"/>
  <c r="F24" i="59" s="1"/>
  <c r="E20" i="59"/>
  <c r="E24" i="59" s="1"/>
  <c r="C20" i="59"/>
  <c r="C24" i="59" s="1"/>
  <c r="B20" i="59"/>
  <c r="B24" i="59" s="1"/>
  <c r="F43" i="58" l="1"/>
  <c r="E43" i="58"/>
  <c r="C43" i="58"/>
  <c r="B43" i="58"/>
  <c r="G44" i="58"/>
  <c r="D44" i="58"/>
  <c r="F20" i="58"/>
  <c r="E20" i="58"/>
  <c r="C20" i="58"/>
  <c r="B20" i="58"/>
  <c r="C149" i="57" l="1"/>
  <c r="C153" i="57" s="1"/>
  <c r="B149" i="57"/>
  <c r="B153" i="57" s="1"/>
  <c r="G152" i="57"/>
  <c r="D152" i="57"/>
  <c r="F125" i="57" l="1"/>
  <c r="F128" i="57" s="1"/>
  <c r="E125" i="57"/>
  <c r="E128" i="57" s="1"/>
  <c r="C125" i="57"/>
  <c r="C128" i="57" s="1"/>
  <c r="B125" i="57"/>
  <c r="B128" i="57" s="1"/>
  <c r="F99" i="57"/>
  <c r="E99" i="57"/>
  <c r="C99" i="57"/>
  <c r="B99" i="57"/>
  <c r="D102" i="57"/>
  <c r="G102" i="57"/>
  <c r="F74" i="57"/>
  <c r="F77" i="57" s="1"/>
  <c r="E74" i="57"/>
  <c r="E77" i="57" s="1"/>
  <c r="C74" i="57"/>
  <c r="C77" i="57" s="1"/>
  <c r="B74" i="57"/>
  <c r="B77" i="57" s="1"/>
  <c r="G49" i="57"/>
  <c r="D49" i="57"/>
  <c r="G23" i="57"/>
  <c r="D23" i="57"/>
  <c r="G48" i="57" l="1"/>
  <c r="G47" i="57"/>
  <c r="D48" i="57"/>
  <c r="D47" i="57"/>
  <c r="F46" i="57" l="1"/>
  <c r="F50" i="57" s="1"/>
  <c r="E46" i="57"/>
  <c r="E50" i="57" s="1"/>
  <c r="C46" i="57"/>
  <c r="C50" i="57" s="1"/>
  <c r="B46" i="57" l="1"/>
  <c r="B50" i="57" s="1"/>
  <c r="G22" i="57" l="1"/>
  <c r="G21" i="57"/>
  <c r="G19" i="57"/>
  <c r="G18" i="57"/>
  <c r="G17" i="57"/>
  <c r="G15" i="57"/>
  <c r="G14" i="57"/>
  <c r="G13" i="57"/>
  <c r="G12" i="57"/>
  <c r="G11" i="57"/>
  <c r="G10" i="57"/>
  <c r="G9" i="57"/>
  <c r="G8" i="57"/>
  <c r="G7" i="57"/>
  <c r="G6" i="57"/>
  <c r="G5" i="57"/>
  <c r="G4" i="57"/>
  <c r="F20" i="57"/>
  <c r="F24" i="57" s="1"/>
  <c r="E20" i="57"/>
  <c r="E24" i="57" s="1"/>
  <c r="D22" i="57"/>
  <c r="D21" i="57"/>
  <c r="D17" i="57"/>
  <c r="D9" i="57"/>
  <c r="D8" i="57"/>
  <c r="D6" i="57"/>
  <c r="C20" i="57"/>
  <c r="C25" i="57" l="1"/>
  <c r="C24" i="57"/>
  <c r="B20" i="57"/>
  <c r="B24" i="57" s="1"/>
  <c r="G21" i="27" l="1"/>
  <c r="E21" i="27"/>
  <c r="G22" i="32" l="1"/>
  <c r="G21" i="32"/>
  <c r="D22" i="32"/>
  <c r="D24" i="32"/>
  <c r="D21" i="32"/>
  <c r="D24" i="31"/>
  <c r="D21" i="31"/>
  <c r="D19" i="31"/>
  <c r="D18" i="31"/>
  <c r="D15" i="31"/>
  <c r="D14" i="31"/>
  <c r="D13" i="31"/>
  <c r="D12" i="31"/>
  <c r="D10" i="31"/>
  <c r="D7" i="31"/>
  <c r="D5" i="31"/>
  <c r="D4" i="31"/>
  <c r="J4" i="22" l="1"/>
  <c r="E22" i="28" l="1"/>
  <c r="D15" i="57" l="1"/>
  <c r="D14" i="57"/>
  <c r="D13" i="57"/>
  <c r="D12" i="57"/>
  <c r="D10" i="57"/>
  <c r="D7" i="57"/>
  <c r="D5" i="57"/>
  <c r="D4" i="57"/>
  <c r="D18" i="57"/>
  <c r="D19" i="57"/>
  <c r="J29" i="25" l="1"/>
  <c r="N29" i="25"/>
  <c r="K29" i="25"/>
  <c r="L29" i="25"/>
  <c r="M29" i="25" l="1"/>
  <c r="G49" i="59"/>
  <c r="C92" i="58"/>
  <c r="B92" i="58"/>
  <c r="F45" i="58"/>
  <c r="E45" i="58"/>
  <c r="C45" i="58"/>
  <c r="B45" i="58"/>
  <c r="F22" i="58"/>
  <c r="E22" i="58"/>
  <c r="C22" i="58"/>
  <c r="B22" i="58"/>
  <c r="G153" i="57"/>
  <c r="F153" i="57"/>
  <c r="E153" i="57"/>
  <c r="D149" i="57"/>
  <c r="F103" i="57"/>
  <c r="C103" i="57"/>
  <c r="G128" i="57" l="1"/>
  <c r="G125" i="57"/>
  <c r="E103" i="57"/>
  <c r="G103" i="57" s="1"/>
  <c r="G99" i="57"/>
  <c r="B103" i="57"/>
  <c r="D103" i="57" s="1"/>
  <c r="D99" i="57"/>
  <c r="D77" i="57"/>
  <c r="D74" i="57"/>
  <c r="D50" i="57"/>
  <c r="D46" i="57"/>
  <c r="G50" i="57"/>
  <c r="G46" i="57"/>
  <c r="D24" i="57"/>
  <c r="D20" i="57"/>
  <c r="G24" i="57"/>
  <c r="G20" i="57"/>
  <c r="D128" i="57"/>
  <c r="D125" i="57"/>
  <c r="G77" i="57"/>
  <c r="G74" i="57"/>
  <c r="G74" i="59"/>
  <c r="D74" i="59"/>
  <c r="D22" i="58"/>
  <c r="G22" i="58"/>
  <c r="D45" i="58"/>
  <c r="G45" i="58"/>
  <c r="D68" i="58"/>
  <c r="G68" i="58"/>
  <c r="D92" i="58"/>
  <c r="G92" i="58"/>
  <c r="D24" i="59"/>
  <c r="G24" i="59"/>
  <c r="D49" i="59"/>
  <c r="D153" i="57"/>
  <c r="D20" i="58"/>
  <c r="D43" i="58"/>
  <c r="D66" i="58"/>
  <c r="D90" i="58"/>
  <c r="D20" i="59"/>
  <c r="D45" i="59"/>
  <c r="D71" i="59"/>
  <c r="G20" i="58"/>
  <c r="G43" i="58"/>
  <c r="G66" i="58"/>
  <c r="G90" i="58"/>
  <c r="G20" i="59"/>
  <c r="G71" i="59"/>
  <c r="L11" i="40" l="1"/>
  <c r="D11" i="40"/>
  <c r="H11" i="40" l="1"/>
  <c r="F25" i="27" l="1"/>
  <c r="D25" i="27"/>
  <c r="C25" i="27"/>
  <c r="B25" i="27"/>
  <c r="F25" i="29" l="1"/>
  <c r="K20" i="28"/>
  <c r="E20" i="28"/>
  <c r="G20" i="32"/>
  <c r="D25" i="32"/>
  <c r="D20" i="32"/>
  <c r="G25" i="32"/>
  <c r="D25" i="31"/>
  <c r="D20" i="31"/>
  <c r="F25" i="30"/>
  <c r="F20" i="30"/>
  <c r="F20" i="29"/>
  <c r="E25" i="28"/>
  <c r="K25" i="28"/>
  <c r="G25" i="27"/>
  <c r="E25" i="27"/>
  <c r="E20" i="27"/>
  <c r="G20" i="27"/>
  <c r="J27" i="22" l="1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J6" i="22"/>
  <c r="J5" i="22"/>
  <c r="J6" i="48" l="1"/>
  <c r="I6" i="48"/>
  <c r="H6" i="48"/>
  <c r="G6" i="48"/>
  <c r="F6" i="48"/>
  <c r="E6" i="48"/>
  <c r="D6" i="48"/>
  <c r="C6" i="48"/>
  <c r="B6" i="48"/>
  <c r="H97" i="45" l="1"/>
  <c r="I97" i="45"/>
  <c r="J97" i="45"/>
  <c r="E36" i="33" l="1"/>
  <c r="E38" i="33" s="1"/>
  <c r="C38" i="33"/>
  <c r="B38" i="33"/>
  <c r="D38" i="33" l="1"/>
  <c r="D36" i="33"/>
  <c r="H11" i="39"/>
  <c r="G11" i="39"/>
  <c r="F11" i="39"/>
  <c r="J11" i="38" l="1"/>
  <c r="F11" i="41"/>
  <c r="G11" i="41"/>
  <c r="H11" i="41"/>
  <c r="I11" i="38"/>
  <c r="H11" i="38"/>
  <c r="C28" i="22"/>
  <c r="D28" i="22"/>
  <c r="E28" i="22"/>
  <c r="F28" i="22"/>
  <c r="G28" i="22"/>
  <c r="H28" i="22"/>
  <c r="I28" i="22"/>
  <c r="B28" i="22"/>
  <c r="J109" i="45" l="1"/>
  <c r="J101" i="45" l="1"/>
  <c r="H24" i="45"/>
  <c r="I101" i="45"/>
  <c r="H101" i="45"/>
  <c r="H71" i="45"/>
  <c r="J71" i="45"/>
  <c r="H109" i="45"/>
  <c r="I71" i="45"/>
  <c r="I49" i="45"/>
  <c r="J49" i="45"/>
  <c r="I75" i="45"/>
  <c r="I24" i="45"/>
  <c r="J24" i="45"/>
  <c r="H49" i="45"/>
  <c r="J45" i="45"/>
  <c r="H20" i="45"/>
  <c r="J20" i="45"/>
  <c r="H45" i="45"/>
  <c r="H75" i="45"/>
  <c r="J75" i="45"/>
  <c r="I109" i="45"/>
  <c r="I20" i="45"/>
  <c r="I45" i="45"/>
  <c r="B17" i="33" l="1"/>
  <c r="B19" i="33" s="1"/>
  <c r="D19" i="33"/>
  <c r="E19" i="33"/>
  <c r="F19" i="33"/>
  <c r="J17" i="33" l="1"/>
  <c r="H17" i="33"/>
  <c r="I17" i="33"/>
  <c r="I19" i="33"/>
  <c r="G19" i="33"/>
  <c r="J19" i="33" s="1"/>
  <c r="C19" i="33"/>
  <c r="H19" i="33" s="1"/>
  <c r="C20" i="25" l="1"/>
  <c r="D20" i="25"/>
  <c r="E20" i="25"/>
  <c r="G20" i="25"/>
  <c r="C29" i="25"/>
  <c r="D29" i="25"/>
  <c r="E29" i="25"/>
  <c r="G29" i="25"/>
  <c r="E30" i="25" l="1"/>
  <c r="C30" i="25"/>
  <c r="G30" i="25"/>
  <c r="D30" i="25"/>
  <c r="F20" i="25"/>
  <c r="F29" i="25"/>
  <c r="J28" i="22"/>
  <c r="F30" i="25" l="1"/>
</calcChain>
</file>

<file path=xl/comments1.xml><?xml version="1.0" encoding="utf-8"?>
<comments xmlns="http://schemas.openxmlformats.org/spreadsheetml/2006/main">
  <authors>
    <author>Author</author>
  </authors>
  <commentList>
    <comment ref="K20" authorId="0" shapeId="0">
      <text>
        <r>
          <rPr>
            <sz val="9"/>
            <color indexed="81"/>
            <rFont val="Tahoma"/>
            <family val="2"/>
          </rPr>
          <t xml:space="preserve">
pitati Kacu za formulu dali deliti sa 16 ili 14</t>
        </r>
      </text>
    </comment>
  </commentList>
</comments>
</file>

<file path=xl/sharedStrings.xml><?xml version="1.0" encoding="utf-8"?>
<sst xmlns="http://schemas.openxmlformats.org/spreadsheetml/2006/main" count="4368" uniqueCount="2358">
  <si>
    <t>Здравствена установа</t>
  </si>
  <si>
    <t>Број регистрованих корисника који су из било ког разлога посетили свог изабраног лекара</t>
  </si>
  <si>
    <t>Укупан број регистрованих корисника</t>
  </si>
  <si>
    <t>Проценат регистрованих корисника који су из било ког разлога посетили свог изабраног лекара</t>
  </si>
  <si>
    <t>Укупан број првих 
прегледа ради
 лечења</t>
  </si>
  <si>
    <t>Однос првих и поновних прегледа ради лечења код изабраног лекара</t>
  </si>
  <si>
    <t>Барајево</t>
  </si>
  <si>
    <t>Вождовац</t>
  </si>
  <si>
    <t>Врачар</t>
  </si>
  <si>
    <t>Гроцка</t>
  </si>
  <si>
    <t>Звездара</t>
  </si>
  <si>
    <t>Земун</t>
  </si>
  <si>
    <t>Лазаревац</t>
  </si>
  <si>
    <t>Младеновац</t>
  </si>
  <si>
    <t>Нови Београд</t>
  </si>
  <si>
    <t>Обреновац</t>
  </si>
  <si>
    <t>Палилула</t>
  </si>
  <si>
    <t>Раковица</t>
  </si>
  <si>
    <t>Савски венац</t>
  </si>
  <si>
    <t>Сопот</t>
  </si>
  <si>
    <t>Стари град</t>
  </si>
  <si>
    <t>Чукарица</t>
  </si>
  <si>
    <t>БЕОГРАД (укупно ДЗ)</t>
  </si>
  <si>
    <t>ЗЗЗ радника МУП</t>
  </si>
  <si>
    <t>ЗЗЗ радника ЖС</t>
  </si>
  <si>
    <t>ЗЗЗ студената</t>
  </si>
  <si>
    <t>БЕОГРАД (укупно)</t>
  </si>
  <si>
    <t xml:space="preserve">Укупан броја упута издатих за специјалистичко-консултативне преглед </t>
  </si>
  <si>
    <t>Укупан број прегледа и посета изабраног лекара</t>
  </si>
  <si>
    <t xml:space="preserve">Однос броја упута издатих за спец.-конс. преглед и укупног броја посета код лекара </t>
  </si>
  <si>
    <t>Укупан број 
превентивних прегледа</t>
  </si>
  <si>
    <t>Проценат превентивних прегледа у укупном броју прегледа и посета код лекара</t>
  </si>
  <si>
    <t>Број регистрованих корисника старијих 
од 65 год. који су 
вакцинисани против сезонског грипа</t>
  </si>
  <si>
    <t>Укупан број 
регистрованих 
корисника 
старијих од 65 год.</t>
  </si>
  <si>
    <t>Обухват регистрованих корисника старијих од 65 год. вакцинацијом против сезонског грипа</t>
  </si>
  <si>
    <t xml:space="preserve">Укупан број регистрованих корисника оболелих од повишеног крвног притиска (I10-I15) </t>
  </si>
  <si>
    <t xml:space="preserve">Проценат оболелих од повишеног крвног притиска  код којих је на последњем контролном прегледу вредност крвног притиска била нижа од 140/90 </t>
  </si>
  <si>
    <t>БЕОГРАД (укпно ДЗ)</t>
  </si>
  <si>
    <t>Број регистрованих корисника оболелих од шећерне болести (Е10-Е14) који су у предходној години упућени на преглед очног дна</t>
  </si>
  <si>
    <t>Укупан број регистрованих корисника оболелих од шећерне болести 
(Е10-Е14)</t>
  </si>
  <si>
    <t>Проценат оболелих од шећерне болести (Е10-Е14) који су упућени на преглед очног дна</t>
  </si>
  <si>
    <t xml:space="preserve">Број регистрованих корисника оболелих од шећерне болести (Е10-Е14) код којих је бар једном одеређена вредност гликолизираног хемоглобина </t>
  </si>
  <si>
    <t>Укупан број регистрованих корисника оболелих од шећерне болести (Е10-Е14)</t>
  </si>
  <si>
    <t>Проценат оболелих од шећерне болести (Е10-Е14) код којих је бар једном одеређена вредност гликолизираног хемоглобина</t>
  </si>
  <si>
    <t>Број регистрованих корисника у чији је здрабвствени картон убележена вредност крвног притиска, индекса телесне масе, пушачки статус и препоручени савети за здраво понашање</t>
  </si>
  <si>
    <t xml:space="preserve">Укупан број регистрованих корисника </t>
  </si>
  <si>
    <t>Проценат рег. корисника у чији је здравствени картон убележена вредност крвног притиска, индекса телесне масе, пушачки статус и препоручени савети за здраво понашање</t>
  </si>
  <si>
    <t>Укупан број регистрованих корисника старијих од 50 година</t>
  </si>
  <si>
    <t>Број епизода са тонзилофарингитисом (Ј02, Ј03) код којих је као прва терапија ординирана терапија пеницилином</t>
  </si>
  <si>
    <t xml:space="preserve">Проценат епизода са тонзилофарингитисом (Ј02, Ј03) код којих је као прва терапија ординирана терапија пеницилином </t>
  </si>
  <si>
    <t>Обухват деце у 15. години живота комплетном имунизацијом</t>
  </si>
  <si>
    <t xml:space="preserve">Укупан број деце у 15. години живота </t>
  </si>
  <si>
    <t>Број деце у 15. години живота са комплетном имунизацијом</t>
  </si>
  <si>
    <t>Проценат предгојазне/гојазне деце у чији здравствени картон убележен статус ухрањености и дат савет о правилној исхрани</t>
  </si>
  <si>
    <t>Укупан број предгојазне и гојазне деце</t>
  </si>
  <si>
    <t>Број предгојазне/гојазне деце на основу процене статуса ухрањености на било који данас прихваћен начин, којима је дат савет о правилној исхрани</t>
  </si>
  <si>
    <t>Проценат епизода свих обољења код деце лечених антибиотицима у којим је ординирана ампулирана терапија</t>
  </si>
  <si>
    <t xml:space="preserve">Број епизода лечених ампулираном терапијом антибиотицима </t>
  </si>
  <si>
    <t xml:space="preserve"> Проценат епизода са акутним инфекцијама горњих дисајних путева (Ј02, Ј06) код којих је при првом прегледу преписан антибиотик </t>
  </si>
  <si>
    <t>Број епизода са тонзилофарингитисом (Ј02, Ј06) код којих је при првом прегледу преписан антибиотик</t>
  </si>
  <si>
    <t>Укупан број прегледа и посета изабраног педијатра</t>
  </si>
  <si>
    <t>Укупан број 
превентивних 
прегледа</t>
  </si>
  <si>
    <t>Однос броја упута издатих за специјалистичко-консултативне преглед и укупног броја посета код лекара</t>
  </si>
  <si>
    <t>Проценат регистрованих корисника који су из било ког разлога посетили свог изабраног педијатра</t>
  </si>
  <si>
    <t>Број регистрованих корисника који су из било ког разлога посетили свог изабраног педијатра</t>
  </si>
  <si>
    <t>Број регистрованих корисница које су из било ког разлога посетиле свог изабраног гинеколога</t>
  </si>
  <si>
    <t>Укупан број регистрованих корисница</t>
  </si>
  <si>
    <t>Проценат регистрованих корисница које су из било ког разлога посетиле свог изабраног гинеколога</t>
  </si>
  <si>
    <t>Укупан број поновних прегледа ради лечења</t>
  </si>
  <si>
    <t>Однос првих и поновних прегледа ради лечења код изабраног гинеколога</t>
  </si>
  <si>
    <t>Укупан број прегледа и посета изабраног гинеколога</t>
  </si>
  <si>
    <t>Однос броја упута издатих за специјалистичко-консултативне преглед и укупног броја посета гинекологу</t>
  </si>
  <si>
    <t>Укупан број превентивних прегледа</t>
  </si>
  <si>
    <t>Проценат превентивних прегледа у укупном броју прегледа и посета код гинеколога</t>
  </si>
  <si>
    <t>Број регистрованих корисница од 25 до 69 година старости код којих је у предходној години обавњен циљани преглед ради раног откривања рака грлића материце</t>
  </si>
  <si>
    <t>Укупан број регистрованих корисница ове добне групе</t>
  </si>
  <si>
    <t>Проценат корисница од 25 до 69 година старости обухваћених циљаним прегледом ради раног откривања рака грлића материце</t>
  </si>
  <si>
    <t>Број регистрованих корисница од 45 до 69 година старости које су упућене на мамографију од било ког изабраног гинеколога</t>
  </si>
  <si>
    <t xml:space="preserve">Проценат корисница од 45 до 69 година старости које су упућене на мамографију од било ког изабраног гинеколога </t>
  </si>
  <si>
    <t>Број регистрованих корисника оболелих од повишеног крвног притиска (I10-I15) код којих је у претходној години на последњој контроли вредност крвног притиска била нижа од 140/90mmHg</t>
  </si>
  <si>
    <t>Број регистрованих корисника старијих од 50 година којима је у претходној години урађен тест на крварење у столици</t>
  </si>
  <si>
    <t xml:space="preserve">Проценат регистрованих корисника старијих од 50 година којима је урађен тест на крварење у столици </t>
  </si>
  <si>
    <t>Укупан број епизода са тонзилофарингитисом у претходној години</t>
  </si>
  <si>
    <t xml:space="preserve">Укупан број епизода лечених антибиотицима у претходној години </t>
  </si>
  <si>
    <t>Назив установе</t>
  </si>
  <si>
    <t>Број деце у 
7. години 
живота</t>
  </si>
  <si>
    <t>Број деце у
 7. години
 живота
 обухваћених
 стоматолошким
 прегледом</t>
  </si>
  <si>
    <t>Број деце у 
7. години
 живота
 са свим 
здравим
 зубима</t>
  </si>
  <si>
    <t>Проценат
 деце у
 7. години 
живота
 са свим
 здравим
 зубима</t>
  </si>
  <si>
    <t>Број деце у
 7. години
 живота 
обухваћених 
локалном
 апликацијом
 флуорида</t>
  </si>
  <si>
    <t>Проценат деце
 у 7. години 
живота 
обухваћених
 локалном
 апликацијом
 флуорида</t>
  </si>
  <si>
    <t>ДЗ Барајево</t>
  </si>
  <si>
    <t>ДЗ Вождовац</t>
  </si>
  <si>
    <t>ДЗ Врачар</t>
  </si>
  <si>
    <t>ДЗ Гроцка</t>
  </si>
  <si>
    <t>ДЗ Звездара</t>
  </si>
  <si>
    <t>ДЗ Земун</t>
  </si>
  <si>
    <t>ДЗ Лазаревац</t>
  </si>
  <si>
    <t>ДЗ Младеновац</t>
  </si>
  <si>
    <t>ДЗ Нови Београд</t>
  </si>
  <si>
    <t>ДЗ Обреновац</t>
  </si>
  <si>
    <t>ДЗ Палилула</t>
  </si>
  <si>
    <t>ДЗ Раковица</t>
  </si>
  <si>
    <t>ДЗ Савски венац</t>
  </si>
  <si>
    <t>ДЗ Сопот</t>
  </si>
  <si>
    <t>ДЗ Стари Град</t>
  </si>
  <si>
    <t>ДЗ Чукарица</t>
  </si>
  <si>
    <t>БЕОГРАД ДЗ (укупно)</t>
  </si>
  <si>
    <t>Проценат деце у 12. години живота обухваћених локалном апликацијом флуорида</t>
  </si>
  <si>
    <t>Број деце у 12. години живота обухваћених локалном апликацијом флуорида</t>
  </si>
  <si>
    <t>КЕП-12</t>
  </si>
  <si>
    <t>П</t>
  </si>
  <si>
    <t>Е</t>
  </si>
  <si>
    <t>К</t>
  </si>
  <si>
    <t>Проценат деце у 
12. години живота 
са свим
здравим сталним зубима</t>
  </si>
  <si>
    <t>Број деце у 12. години живота
 са свим здравим сталним зубима</t>
  </si>
  <si>
    <t>Број прегледане деце у 12. години живота</t>
  </si>
  <si>
    <t>Број деце
 у 12. години
 живота</t>
  </si>
  <si>
    <t>Назив
 установе</t>
  </si>
  <si>
    <t>Проценат деце у 7. разреду
 основне школе код којих је
 утврђено присуство 
нелечених ортодонтских аномалија</t>
  </si>
  <si>
    <t>Број деце
 у 7. разреду 
основне школе 
која нису на
 ортодонтској
 терапији</t>
  </si>
  <si>
    <t>Број деце у
 7. разреду
 основне школе
 код којих је
 утврђено
 присуство
 ортодонтских
 аномалија</t>
  </si>
  <si>
    <t>Број деце у
 7. разреду
 основне школе
 обухваћених
 систематским
 стоматолошким
 прегледом</t>
  </si>
  <si>
    <t>Број деце
 у 7. разреду
 основне 
школе</t>
  </si>
  <si>
    <t>Назив 
установе</t>
  </si>
  <si>
    <t>Проценат деце у 3. разреду
 средње школе код којих је
 утврђено присуство 
нелечених ортодонтских аномалија</t>
  </si>
  <si>
    <t>Број деце у
 3. разреду
 средње школе
 која нису на
 ортодонтској
 терапији</t>
  </si>
  <si>
    <t>Број деце у 3. разреду средње школе код којих је утврђено присуство ортодонтских аномалија</t>
  </si>
  <si>
    <t>Број деце у 3. разреду средње школе обухваћених систематским стоматолошким прегледом</t>
  </si>
  <si>
    <t>Број деце
 у 3. разреду 
средње школе</t>
  </si>
  <si>
    <t>Проценат
 трудница
 обухваћених
 превентивним
 прегледом</t>
  </si>
  <si>
    <t>Број трудница
 обухваћених
 превентивним
 прегледом</t>
  </si>
  <si>
    <t>Број трудница
 регистрованих
 на територији
 дома здравља</t>
  </si>
  <si>
    <t>Проценат 
поновљених
 интервенција</t>
  </si>
  <si>
    <t>Укупан број
 поновљених
 интервенција</t>
  </si>
  <si>
    <t>Укупан број стоматолошких
 интервенција</t>
  </si>
  <si>
    <t>Проценат пацијената
 старијих од 18
 година живота
 код којих је 
конзервативно 
третирана 
пародонтопатија</t>
  </si>
  <si>
    <t>Број пацијената
 старијих од
 18 година
 код којих је
 конзервативно
 третирана
 пародонтопатија</t>
  </si>
  <si>
    <t>Укупан број
 прегледаних
 пацијената
 старијих од
 18 година</t>
  </si>
  <si>
    <t xml:space="preserve"> старији од 65 година</t>
  </si>
  <si>
    <t>одојче</t>
  </si>
  <si>
    <t>новорођенче</t>
  </si>
  <si>
    <t>Обухват новорођенчади првом патронажном посетом</t>
  </si>
  <si>
    <t>Укупан број првих патронажних посета новорођенчету</t>
  </si>
  <si>
    <t>Просечан број патронажних посета по новорођеном детету/одојчету/ особи старијој од 65 година</t>
  </si>
  <si>
    <t>Укупан број остварених патронажних посета одређеној популационој групи</t>
  </si>
  <si>
    <t>Укупан број 
становника одређене 
популационе групе на нивоу општине</t>
  </si>
  <si>
    <t>Категорија 
становништва 
(популациона група)</t>
  </si>
  <si>
    <t>Дом 
здравља</t>
  </si>
  <si>
    <t>Здравствена
 установа</t>
  </si>
  <si>
    <t>Број превентивних прегледа запослених који раде на радним местима са повећаним ризиком</t>
  </si>
  <si>
    <t>Број запослених код послодаваца који су уговорили едукацију о ризицима по здравље на радном месту са службом медицине рада</t>
  </si>
  <si>
    <t>Број запослених који су обухваћени едукацијом о ризицима по здравље на радном месту</t>
  </si>
  <si>
    <t>Број запослених код послодаваца који су уговорили оспособљавање за пружање прве помоћи на радном месту са службом медицине рада</t>
  </si>
  <si>
    <t>Број запослених који су обухваћени оспособљавањем за пружање прве помоћи на радном месту</t>
  </si>
  <si>
    <t>Просечан број превентивних прегледа запослених који раде на радним местима са повећаним ризиком по специјалисти медицине рада</t>
  </si>
  <si>
    <t>Проценат запослених који су обухваћени едукацијом о ризицима по здравље на радном месту</t>
  </si>
  <si>
    <t>Проценат запослених који су обухваћени оспособљава-њем за пружање прве помоћи на  радном месту</t>
  </si>
  <si>
    <t>ДЗ Стари град</t>
  </si>
  <si>
    <t>Београд (ДЗ)</t>
  </si>
  <si>
    <t>Београд (укупно)</t>
  </si>
  <si>
    <t>Здравствена 
установа</t>
  </si>
  <si>
    <t>Број повређених 
на раду</t>
  </si>
  <si>
    <t>Проценат пацијената примљених на палијативно збрињавање са проценом бола</t>
  </si>
  <si>
    <t>Просечна дужина чекања од пријаве до изласка комисије</t>
  </si>
  <si>
    <t>Број пацијената са новорегистрованим декубиталним ранама</t>
  </si>
  <si>
    <t>Број пацијената примљених на палијативно збрињавање са проценом бола</t>
  </si>
  <si>
    <t>Број пацијената примљених на палијативно збрињавање</t>
  </si>
  <si>
    <t>Број дана чекања на излазак комисије</t>
  </si>
  <si>
    <t>Број пријављених пацијената</t>
  </si>
  <si>
    <t>Проценат пацијената са неоплазијом коже потврђеном дигиталном дермоскопијом</t>
  </si>
  <si>
    <t>Проценат пацијената са одстрањеном ХПВ лезијом у аногениталној регији</t>
  </si>
  <si>
    <t>Проценат прегледаних пацијената са препоруком инфицираног партнера</t>
  </si>
  <si>
    <t>Проценат пацијената са ППИ обухваћених саветовалиштем</t>
  </si>
  <si>
    <t>Проценат превентивних прегледа</t>
  </si>
  <si>
    <t>Број пацијената са неоплазијом коже потврђеном дигиталном дермоскопијом</t>
  </si>
  <si>
    <t xml:space="preserve">Број пацијената са макроскопски откривеном неоплазијом коже </t>
  </si>
  <si>
    <t>Број пацијената са одстрањеном ХПВ лезијом у аногениталној регији</t>
  </si>
  <si>
    <t>Број пацијената са  ХПВ лезијом у аногениталној регији</t>
  </si>
  <si>
    <t>Број пацијената са ППИ са препоруком инфицираног партнера</t>
  </si>
  <si>
    <t>Број пацијената са ППИ у саветовалишту</t>
  </si>
  <si>
    <t xml:space="preserve">Број пацијената са ППИ </t>
  </si>
  <si>
    <t>Број превентивних прегледа</t>
  </si>
  <si>
    <t>Број прегледа</t>
  </si>
  <si>
    <t>ГЗХМП</t>
  </si>
  <si>
    <t>Време прехоспиталне интервенције</t>
  </si>
  <si>
    <t>Реакционо време</t>
  </si>
  <si>
    <t>Активационо време</t>
  </si>
  <si>
    <t>Временски интервал III 
(у минутима)</t>
  </si>
  <si>
    <t>Временски интервал II 
(у минутима)</t>
  </si>
  <si>
    <t>Временски интервал I
 (у минутима)</t>
  </si>
  <si>
    <t>Број позива за први ред хитности/ излазак екипа на терен за позив првог реда хитности</t>
  </si>
  <si>
    <t>Проценат пацијената самостално решених  у амбуланти</t>
  </si>
  <si>
    <t>Проценат пацијената самостално решених  на терену</t>
  </si>
  <si>
    <t>Број пацијената на терену са тешком траумом</t>
  </si>
  <si>
    <t>Број пацијената самостално решених  у амбуланти</t>
  </si>
  <si>
    <t>Број пацијената самостално решених  на терену</t>
  </si>
  <si>
    <t>Број пацијената збринутих у амбуланти</t>
  </si>
  <si>
    <t>Број пацијената 
збринутих 
на терену</t>
  </si>
  <si>
    <t>Проценат пацијената са акутним инфарктом миокарда са СТ елевацијом који су дијагностиковани у ХМП којима је отворен интравенски пут, дат аналгетски еквивалент морфијуму, кисеоник, нитро препарат  и ацетилсалицина киселина, клопидогрел, клексан - нискомолекуларни хепарини започета или дата прехоспитална тромболиза</t>
  </si>
  <si>
    <t xml:space="preserve">Проценат пацијената са АКС којима је отворен интравенски пут и којима је дат аналгетски еквивалент морфијуму, кисеоник,  нитро препарат и ацетилсалицина киселина </t>
  </si>
  <si>
    <t>Број  пацијената са акутним инфарктом миокарда са СТ елевацијом који су дијагностиковани у ХМП  којима је отворен интравенски пут, дат аналгетски еквивалент морфијуму, кисеоник, нитро препарат  и ацетилсалицина киселина, клопидогрел, клексан - нискомолекуларни хепарин  и започета или дата прехоспитална тромболиза</t>
  </si>
  <si>
    <t xml:space="preserve">Број пацијената 
са АКС којима
 је отворен интравенски пут и којима је дат аналгетски еквивалент морфијуму, кисеоник,  нитро препарат и ацетилсалицина киселина </t>
  </si>
  <si>
    <t>Број пацијената са акутним коронарним синдромом (АКС )</t>
  </si>
  <si>
    <t>по фармацеуту</t>
  </si>
  <si>
    <t>укупно</t>
  </si>
  <si>
    <t>по 
фармацеуту</t>
  </si>
  <si>
    <t>Број паковања галенских лекова</t>
  </si>
  <si>
    <t>Број магистралних лекова</t>
  </si>
  <si>
    <t>Број налога за медицинска средства</t>
  </si>
  <si>
    <t>Број рецепата приватне праксе и рецепата за лекове који нису на Листи</t>
  </si>
  <si>
    <t xml:space="preserve">Број рецепaтa </t>
  </si>
  <si>
    <t>Број фармацеута</t>
  </si>
  <si>
    <t>Проценат рецепата са интервенцијом фармацеута у односу на укупан број рецепата</t>
  </si>
  <si>
    <t>Број рецепата са интервенцијом фармацеута</t>
  </si>
  <si>
    <t>Проценат оспорених рецепата при наплати од РЗЗО услед грешке апотеке</t>
  </si>
  <si>
    <t>Број оспорених рецепата при наплати од РЗЗО услед грешке апотеке</t>
  </si>
  <si>
    <t>Проценат расхода лекова и медицинских средстава услед истека рока употребе</t>
  </si>
  <si>
    <t>Укупна набавна вредност свих лекова и медицинских средстава (у хиљадама динара)</t>
  </si>
  <si>
    <t>Набавна вредност расходованих лекова и медицинских средстава (у хиљадама динара)</t>
  </si>
  <si>
    <t>Број 
дана у 
месецу 
када је 
могуће 
заказати 
спец.
-консулт. 
преглед</t>
  </si>
  <si>
    <t>Укупан 
број сати 
у недељи 
када служба
 ради по 
подне</t>
  </si>
  <si>
    <t>Проценат 
пацијената 
који су 
прегледани 
у року од 
30 минута 
од 
времена 
заказаног 
термина</t>
  </si>
  <si>
    <t>Проценат 
заказаних  
посета 
у односу 
на укупан 
број  
посета</t>
  </si>
  <si>
    <t>Просечна
 дужина 
чекања 
на 
заказан 
први 
преглед 
(у данима)</t>
  </si>
  <si>
    <t>Број 
пацијената 
који су 
прегледани у року 
од 30 
минута 
од 
времена 
заказаног 
термина</t>
  </si>
  <si>
    <t>Укупан
 број 
заказаних 
прегледа</t>
  </si>
  <si>
    <t>Укупна 
дужина 
чекања 
на 
заказан 
први 
преглед</t>
  </si>
  <si>
    <t>Број 
пацијената 
који су 
имали 
заказан 
први 
преглед</t>
  </si>
  <si>
    <t>Укупан 
број 
првих прегледа</t>
  </si>
  <si>
    <t>Укупан 
број прегледа</t>
  </si>
  <si>
    <t>БЕОГРАД ДЗ (ук)</t>
  </si>
  <si>
    <t>ГЗ за кожно-венеричне болести</t>
  </si>
  <si>
    <t>ГЗ за болести плућа и ТБЦ</t>
  </si>
  <si>
    <t>ГЗ за геронтологију</t>
  </si>
  <si>
    <t>Апотека Београд</t>
  </si>
  <si>
    <t>Укупно</t>
  </si>
  <si>
    <t>Друго</t>
  </si>
  <si>
    <t>Права пацијената</t>
  </si>
  <si>
    <t>Рефундација новчаних средстава</t>
  </si>
  <si>
    <t>Време чекања на здравствене услуге</t>
  </si>
  <si>
    <t>Организација здравствене службе</t>
  </si>
  <si>
    <t>Начин наплаћивања здравствених услуга</t>
  </si>
  <si>
    <t>Поступак здравствених радника и здравствених сарадника</t>
  </si>
  <si>
    <t>Kвалитет здравствених услуга</t>
  </si>
  <si>
    <t>ГЗ за кожне и  венеричне болести</t>
  </si>
  <si>
    <t>ГЗ за плућне болести и ТБЦ</t>
  </si>
  <si>
    <t>Број аутоклава</t>
  </si>
  <si>
    <t>Број биолошких контрола аутоклава</t>
  </si>
  <si>
    <t>Успостављена формална процедура за регистровање нежељених дејстава лекова и опис процедуре</t>
  </si>
  <si>
    <t>Успостављена формална процедура за регистровање нежељених догађаја и опис процедуре</t>
  </si>
  <si>
    <t>остварено</t>
  </si>
  <si>
    <t>планирано</t>
  </si>
  <si>
    <t>Број спроведених препорука и мера из Извештаја</t>
  </si>
  <si>
    <t>Број унапређених категорија у односу на План,
 за период извештавања</t>
  </si>
  <si>
    <t>обављено 
истраживање</t>
  </si>
  <si>
    <t>Да ли је комисија 
донела годишњи
 програм провере
 квалитета стручног 
рада у 
здравственој установи</t>
  </si>
  <si>
    <t>Београд (укупно ДЗ)</t>
  </si>
  <si>
    <t>Број акредитованих програма континуиране медицинске едукације од стране Здравственог савета Србије, а чији су носиоци (предавачи) запослени у здравственој установи</t>
  </si>
  <si>
    <t>Проценат особа које су бар једном о трошку установе похађале курс, семинар или учествовале на конгресу или стручном састанку из области која је релевантна за њихов стручни рад</t>
  </si>
  <si>
    <t>Број особа које су бар једном о трошку установе похађале курс, семинар или учествовале на конгресу или стручном састанку из области која је релевантна за њихов стручни рад</t>
  </si>
  <si>
    <t>Број здравствених радника и здравствених сарадника запослених у здравственој установи</t>
  </si>
  <si>
    <t>Број радионица, едукативних скупова и семинара одржаних у здравственој установи</t>
  </si>
  <si>
    <t>Постојање плана 
едукације за све 
запослене у 
здравственој 
установи</t>
  </si>
  <si>
    <t xml:space="preserve"> Земун</t>
  </si>
  <si>
    <t xml:space="preserve">Вождовац </t>
  </si>
  <si>
    <t xml:space="preserve"> Гроцка</t>
  </si>
  <si>
    <t>Укупан број епизода са акутним инфекцијама горњих дисајних путева (Ј02, Ј06) у претходној години</t>
  </si>
  <si>
    <t>Београд (укупно апотека и заводи)</t>
  </si>
  <si>
    <t xml:space="preserve"> </t>
  </si>
  <si>
    <t>Проценат прегледане деце и одраслих из контакта
 првог реда са 
оболелима од туберкулозе</t>
  </si>
  <si>
    <t>Број прегледане деце и одраслих из контакта
 првог реда са 
оболелима од туберкулозе</t>
  </si>
  <si>
    <t>Број лица из контакта
 првог реда са 
оболелима од туберкулозе</t>
  </si>
  <si>
    <t>Проценат 
позитивних спутума</t>
  </si>
  <si>
    <t>Број
 позитивних спутума</t>
  </si>
  <si>
    <t>Број
 узетих 
спутума</t>
  </si>
  <si>
    <t>Резултати прегледа деце и одраслих у
контакту првог реда са оболелима од туберкулозе (унутар 30 дана)</t>
  </si>
  <si>
    <t>Резултати узорака послатих
 у микробиолошку лабораторију 
ради бактериолошке дијагностике</t>
  </si>
  <si>
    <t>Резултати културе спутума
 код сумње на туберкулозе</t>
  </si>
  <si>
    <t>Проценат
хоспитализација
 код пацијената на дуготрајној 
оксигенотерапији у кућним условима након добијања апарата</t>
  </si>
  <si>
    <t>Број 
хоспитализација
 код пацијената
 на дуготрајној 
оксигенотерапији у кућним условима након добијања апарата</t>
  </si>
  <si>
    <t>Број 
хоспитализација
 пацијената на 
дуготрајној 
оксигенотерапији 
пре добијања
 апарата</t>
  </si>
  <si>
    <t>Проценат пацијената
 који су завршили
 едукацију у 
Саветовалишту за одвикавање 
од пушења и не пуше 6 месеци након завршетка едукације</t>
  </si>
  <si>
    <t>Број пацијената
 који су завршили
 едукацију у 
Саветовалишту за одвикавање 
од пушења и не пуше након 6 месеци</t>
  </si>
  <si>
    <t>Број пацијената
 који су завршили
 едукацију у 
Саветовалишту за одвикавање 
од пушења</t>
  </si>
  <si>
    <t>Проценат пацијената 
са астмом и ХОБП-ом
 који су имали 
индикације за 
болничко лечење, а успешно су лечени у амбулантним условима</t>
  </si>
  <si>
    <t>Број пацијената 
са астмом и ХОБП-ом
 који су имали 
индикације за 
болничко лечење, а успешно су лечени у амбулантним условима</t>
  </si>
  <si>
    <t>Број пацијената 
са астмом и ХОБП-ом
 који су имали 
индикације за 
болничко лечење</t>
  </si>
  <si>
    <t>Хоспитализација код пацијената
 на дуготрајној оксигенотерапији
 у кућним условима</t>
  </si>
  <si>
    <t>Резултати рада Саветовалишта 
за одвикавање од пушења</t>
  </si>
  <si>
    <t xml:space="preserve">Резултати лечења пацијената
 са астмом и ХОБП-ом </t>
  </si>
  <si>
    <t>на 100 посета</t>
  </si>
  <si>
    <t>по лекару</t>
  </si>
  <si>
    <t>Број упута за
 функционалну дијагностику</t>
  </si>
  <si>
    <t>Број упута за
 рендген</t>
  </si>
  <si>
    <t>Број упута за 
лабораторију</t>
  </si>
  <si>
    <t>Број посета</t>
  </si>
  <si>
    <t>Број лекара</t>
  </si>
  <si>
    <t>Број пацијената на терену са тешком траумом којима је урађен индиковани медицински третман</t>
  </si>
  <si>
    <t>Проценат успешних КПР у случају изненадних срчаних застоја који су се десили у присуству екипе ХМП</t>
  </si>
  <si>
    <t>Број успешних КПР у случају изненадних срчаних застоја који су се десили у присуству екипе ХМП</t>
  </si>
  <si>
    <t>Број рађених КПР у случају изненадних срчаних застоја који су се десили у присуству екипе ХМП</t>
  </si>
  <si>
    <t>Број изненадних срчаних застоја који су се десили у присуству екипе ХМП</t>
  </si>
  <si>
    <t>Проценат успешних КПР у случају изненадних срчаних застоја који су се десили без присуства екипе ХМП</t>
  </si>
  <si>
    <t>Број успешних КПР у случају изненадних срчаних застоја који су се десили без присуства екипе ХМП</t>
  </si>
  <si>
    <t>Број рађених КПР у случају изненадних срчаних застоја који су се десили без присуства екипе ХМП</t>
  </si>
  <si>
    <t>Број изненадних срчаних застоја који су се десили без присуства екипе ХМП</t>
  </si>
  <si>
    <t>Проценат извршених КПР</t>
  </si>
  <si>
    <t>Број рађених КПР</t>
  </si>
  <si>
    <t>Број изненадних срчаних застоја</t>
  </si>
  <si>
    <t>Проценат пацијената са АКС којима је отворен интравенски пут и којима је дат аналгетски еквивалент морфијуму, кисеоник, нитро препарат  и ацетилсалицина киселина, клопидогрел, клексани транспортовани су у најближу установу за примарну коронарну интервенцију</t>
  </si>
  <si>
    <t>Број  пацијената са акутним AKС којима је отворен интравенски пут и којима је дат аналгетски еквивалент морфијуму, кисеоник, нитро препарат и ацетилсалицина киселина, клопидогрел, клексани транспортовани су у најближу установу за примарну коронарну интервенцију</t>
  </si>
  <si>
    <t>Укупан број рецепата</t>
  </si>
  <si>
    <t>Укупан број реализованих рецепата</t>
  </si>
  <si>
    <t>Укупан број поновних прегледа ради лечења и укупан број посебних прегледа ради допунске дијагностике и даљег лечења</t>
  </si>
  <si>
    <t>Просечан број контрола по аутоклаву (Израчунато према стручно – методолошком упутству на 52 недеље у год)</t>
  </si>
  <si>
    <t>Број пријава
 нежељених реакција
 на лек</t>
  </si>
  <si>
    <t>Број рецепата
 са административном
 грешком</t>
  </si>
  <si>
    <t>Укупан број 
рецепата</t>
  </si>
  <si>
    <t>Проценат 
рецепата са
 административном
 грешком у односу 
на укупан
 број рецепата</t>
  </si>
  <si>
    <t>Број рецепата
 са стручном 
грешком у 
прописивању
 лека</t>
  </si>
  <si>
    <t>Број погрешно
 издатих
 лекова
 на рецепт</t>
  </si>
  <si>
    <t>Бр. одржаних 
састанака Комисије</t>
  </si>
  <si>
    <t xml:space="preserve">Да ли комисија
 годишње подноси извештај о остваривању плана унапређења квалитета рада директору и управном одбору ЗУ </t>
  </si>
  <si>
    <t>Да ли постоји 
ажурирана интернет презентација ЗУ</t>
  </si>
  <si>
    <t>Проценат пацијената
 на терену са тешком траумом којима је урађен индиковани медицински третман</t>
  </si>
  <si>
    <t xml:space="preserve">Проценат
 повреда на раду
</t>
  </si>
  <si>
    <t>Број професионалниох
 болести верификованих 
од стране ПИО</t>
  </si>
  <si>
    <t>Број специјалиста медицине рада</t>
  </si>
  <si>
    <t>Број запослених код
 послодавца
 који су уговорили послове заштите 
здравља на раду са службом
 медицине рада</t>
  </si>
  <si>
    <t>Zavod za psihofiziološke
 poremecaje i govornu patologiju</t>
  </si>
  <si>
    <t>Zavod za psihofiziološke
poremecaje i govornu patologiju</t>
  </si>
  <si>
    <t>Укупно ЗУ Апотека</t>
  </si>
  <si>
    <t>ЗЗЗ радника МУПа</t>
  </si>
  <si>
    <t>Укупно Београд</t>
  </si>
  <si>
    <t>Бр. спроведених ванредних 
провера квалитета стручног рада</t>
  </si>
  <si>
    <t>Бр. поднетих приговора 
пацијената</t>
  </si>
  <si>
    <t>Бр. мандатних казни наплаћених
 због непоштовања Закона о изложености становништва дуванском диму</t>
  </si>
  <si>
    <t>Да ли је комисија донела
 интегрисани план сталног унапређења квалитета рада ЗУ</t>
  </si>
  <si>
    <t>Да ли постоје извештаји о
 раду Комисије</t>
  </si>
  <si>
    <t>Да ли су извештаји о раду Комисије
 доступни осталим запосленима</t>
  </si>
  <si>
    <t>обавештење о врсти 
здравствених услуга које се пацијенту као осигуранику обезбеђују из средстава обавезног здравственог осигурања</t>
  </si>
  <si>
    <t>ценовник здравствених
 услуга које се не обезбеђују из средстава обавезног здавственог осигурања, а које пацијенти плаћају из својих средстава</t>
  </si>
  <si>
    <t>кутију / књигу за
 примедбе и жалбе</t>
  </si>
  <si>
    <t>обавештење о
 здравственим услугама које се не  обезбеђују из средстава обавезног здравственог осигурања, а у складу са актом којим се уређује садржај и обим права</t>
  </si>
  <si>
    <t xml:space="preserve">обавештење о видовима,
износу и ослобађању од  учешћа осигураних лица у трошковима здравствене заштите </t>
  </si>
  <si>
    <t>име и презиме, односно број
 канцеларије и радно време, особе задужене за вођење поступка притужби и жалби пацијената (заштитника пацијентових права)</t>
  </si>
  <si>
    <t>обављено
 истраживање</t>
  </si>
  <si>
    <t xml:space="preserve">урађена 
анализа
 резултата истраживања </t>
  </si>
  <si>
    <t>Истраживање задовољства  корисника 
услугама здравствене службе</t>
  </si>
  <si>
    <t>Истраживање задовољства
 запослених у ЗУ</t>
  </si>
  <si>
    <t>Показатељи квалитета
здрaвствене заштите 
(без показатеља 
безб. пацијената)</t>
  </si>
  <si>
    <t>Показатељи 
безбедности пацијената</t>
  </si>
  <si>
    <t>Аспекти 
задовољства корисника</t>
  </si>
  <si>
    <t>Аспекти 
задовољства запослених</t>
  </si>
  <si>
    <t>O спољњој провери
 квалитета стручног рада</t>
  </si>
  <si>
    <t>Агенције за акредитацију 
здравствених установа Србије</t>
  </si>
  <si>
    <t>O унутрашњој 
ровери
 квалитета стручног рада</t>
  </si>
  <si>
    <t>ЗЗЗ радника ЖТП</t>
  </si>
  <si>
    <t>Здравствена установа је на видна места
 у свим радним објектима истакла</t>
  </si>
  <si>
    <t>Табела IV. Проценат оболелих од шећерне болести (Е10-Е14) који су упућени на преглед очног дна и Проценат оболелих од шећерне болести (Е10-Е14) код којих је бар једном одеређена вредност гликолизираног хемоглобина (HbA1c)  у служби за здравствену заштиту одраслих грађана у 2019. години</t>
  </si>
  <si>
    <t>Табела V. Проценат регистрованих корисника у чији је здравствени картон убележена вредност крвног притиска, индекса телесне масе, пушачки статус и препоручени савети за здраво понашање и Проценат регистрованих корисника старијих од 50 година којима је урађен тест на крварење у столици (хемокулт тест) у служби за здравствену заштиту одраслих грађана у 2019. години</t>
  </si>
  <si>
    <t>Табела VI. Проценат епизода са тонзилофарингитисом (Ј02, Ј03) код којих је као прва терапија ординирана терапија пеницилином  у служби за здравствену заштиту одраслих грађана у 2019. години</t>
  </si>
  <si>
    <t>Табела VIa. Проценат неподигнутих резултата након саветовања и тестирања на ХИВ у 2019. години</t>
  </si>
  <si>
    <t>Број неподигнутих резултата након саветовања и тестирања на ХИВ</t>
  </si>
  <si>
    <t>Број саветовања и тестирања на ХИВ</t>
  </si>
  <si>
    <t>Проценат неподигнутих резултата након саветовања и тестирања на ХИВ</t>
  </si>
  <si>
    <t>/</t>
  </si>
  <si>
    <t>Da</t>
  </si>
  <si>
    <t>Institut za transfuziju krvi Srbije</t>
  </si>
  <si>
    <t>Institut za virusologiju, vakcine i serume Torlak</t>
  </si>
  <si>
    <t>Zavod za biocide i medicinsku ekologiju</t>
  </si>
  <si>
    <t>Gradski zavod za javno zdravlje Beograd</t>
  </si>
  <si>
    <t>Табела I. Проценат регистрованих корисника који су из било ког разлога посетили свог изабраног лекара и Однос првих и поновних прегледа ради лечења код изабраног лекара у служби за здравствену заштиту одраслих грађана у 2020. години</t>
  </si>
  <si>
    <t>Табела VII. Проценат регистрованих корисника који су из било ког разлога посетили свог изабраног лекара и Однос првих и поновних прегледа ради лечења код изабраног лекара  у служби за здравствену заштиту деце у 2020. години</t>
  </si>
  <si>
    <t>Табела XIII. Проценат корисница од 25 до 69 године старости обухваћених циљаним прегледом ради раног откривања рака грлића материце и Проценат корисница од 45 до 69 година старости које су упућене на мамографију од било ког изабраног гинеколога у 2020. години</t>
  </si>
  <si>
    <t>Табела III. Обухват регистрованих корисника старијих од 65 год. вакцинацијом против сезонског грипа и Проценат оболелих од повишеног крвног притиска (I10-I15) код којих је на последњем контролном прегледу вредност крвног притиска била нижа од 140/90  у служби за здравствену заштиту одраслих грађана у 2020. години</t>
  </si>
  <si>
    <t>Табела VIII. Однос броја упута издатих за специјалистичко-консултативне преглед и укупног броја посета код лекара и Проценат превентивних прегледа у укупном броју прегледа и посета код лекара  у служби за здравствену заштиту деце у 2020. години</t>
  </si>
  <si>
    <t>Табела IX. Проценат епизода са акутним инфекцијама горњих дисајних путева (Ј02, Ј06) код којих је при првом прегледу преписан антибиотик и Проценат епизода свих обољења код деце лечених антибиотицима у којим је ординирана ампулирана терапија  у служби за здравствену заштиту деце у 2020. години</t>
  </si>
  <si>
    <t>Табела X. Проценат предгојазне/гојазне деце у чији здравствени картон убележен статус ухрањености и дат савет о правилној исхрани и Обухват деце у 15. години живота комплетном имунизацијом  у служби за здравствену заштиту деце у 2020. години</t>
  </si>
  <si>
    <t>Табела XI. Проценат регистрованих корисница које су из било ког разлога посетиле свог изабраног гинеколога и Однос првих и поновних прегледа ради лечења код изабраног гинеколога у 2020. години</t>
  </si>
  <si>
    <t>Табела XII. Однос броја упута издатих за специјалистичко-консултативне преглед и укупног броја посета гинекологу и Проценат превентивних прегледа у укупном броју прегледа и посета код гинеколога у 2020. години</t>
  </si>
  <si>
    <t>Табела XIV. Проценат деце у 7. години живота са свим здравим зубима и Проценат деце у 7. години живота обухваћених локалном апликацијом флуорида у 2020. години</t>
  </si>
  <si>
    <t>Табела XV. Проценат деце у 12. години живота са свим здравим сталним зубима, КЕП у 12. години живота и Проценат 
деце у 12. години живота обухваћених локалном апликацијом флуорида у 2020. години</t>
  </si>
  <si>
    <t>Табела XVI. Проценат деце у 7. разреду основне школе код којих је утврђено присуство нелечених ортодонтских 
аномалија у 2020. години</t>
  </si>
  <si>
    <t>Табела XVII. Проценат деце у 3. разреду средње школе код којих је утврђено присуство нелечених ортодонтских аномалија у 2020. години</t>
  </si>
  <si>
    <t>Табела XVIII. Проценат трудница обухваћених превентивним прегледом у 2020. години</t>
  </si>
  <si>
    <t>Табела XIX. Проценат пацијената старијих од 18 година живота код којих је конзервативно третирана пародонтопатија и Проценат поновљених интервенција у 2020. години</t>
  </si>
  <si>
    <t>Табела XX. Показатељи квалитета рада патронажне службе у 2020. години</t>
  </si>
  <si>
    <t>Табела XXI. Превентивни прегледи запослених који раде на радним местима са повећаним ризиком, едукација о ризицима по здравље на радном месту, оспособљавање за пружање прве помоћи на радном месту, повреде на раду и професионалне болести у 2020. години</t>
  </si>
  <si>
    <t>Табела XXII. Проценат повреда на раду и број професионалних болести верификованих од стране ПИО у 2020. години</t>
  </si>
  <si>
    <t>Табела XXIII. Показатељи квалитета рада у области здравствене заштите старих 
у Градском заводу за геронтологију и палијативно збрињавање у 2020. години</t>
  </si>
  <si>
    <t>Табела XXIVа. Показатељи квалитета здравствене заштите оболелих од туберкулозе и других плућних болести - Градски завод за плућне болести и туберкулозу у 2020. години</t>
  </si>
  <si>
    <t>Табела XXIVб. Показатељи квалитета здравствене заштите оболелих од туберкулозе и других плућних болести - Градски завод за плућне болести и туберкулозу у 2020. години</t>
  </si>
  <si>
    <t>Табела XXIVв. Показатељи квалитета здравствене заштите оболелих од туберкулозе и других плућних болести - Градски завод за плућне болести и туберкулозу у 2020. години</t>
  </si>
  <si>
    <t xml:space="preserve">Табела XXV. Показатељи квалитета здравствене заштите оболелих од полно преносивих инфекција и болести коже - Градски завод за кожне и венеричне у 2020. години </t>
  </si>
  <si>
    <t>Табела XXVIа. Активационо, реакционо и време прехоспиталне интервенције у 2020. години</t>
  </si>
  <si>
    <t>Табела XXVIб.  Извештај о напрасним срчаним застојима и кардиопулмоналним реанимацијама у 2020. години</t>
  </si>
  <si>
    <t>Табела XXVII. Показатељи квалитета рада службе хитне медицинске помоћи који се односе на збрињавање пацијената на терену и у амбуланти у 2020. години</t>
  </si>
  <si>
    <t>Табела XXVIII. Показатељи квалитета рада службе хитне медицинске помоћи који се односе на збрињавање пацијената са 
акутним коронарним синдромом у 2020. години</t>
  </si>
  <si>
    <t>Табела XXIX. Показатељи квалитета фармацеутске здравствене делатности - Апотека Београд у 2020. години</t>
  </si>
  <si>
    <t>Табела XXX. Показатељи квалитета фармацеутске здравствене делатности - Апотека Београд у 2020. години</t>
  </si>
  <si>
    <t>Табела XXXIV. Показатељи квалитета рада специјалистичко-консултативне службе -
 Служба за заштиту менталног здравља  у 2020. години</t>
  </si>
  <si>
    <t>Табела XXXV. Показатељи квалитета рада специјалистичко-консултативне службе - Служба пнеумофтизиологије  у 2020. години</t>
  </si>
  <si>
    <t>Табела XXXVIа. Показатељи безбедности пацијената-регистровање нежељених догађаја и дејстава лекова и 
биолошка контрола стерилизације аутоклава у 2020. години</t>
  </si>
  <si>
    <t>Табела XXXVIб. Број пријава нежељених реакција на лек, рецепата са административном и стручном грешком, погрешно издатих лекова на рецепт у 2020.години</t>
  </si>
  <si>
    <t>Табела XXXVII . Дистрибуција приговора пацијената по врсти и здравственој установи у 2020. години</t>
  </si>
  <si>
    <t>Табела XXXVIIIг. Показатељи квалитета рада
 Комисије за унапређење квалитета рада у 2020. години</t>
  </si>
  <si>
    <t>Табела XXXVIIIд. Показатељи квалитета рада Комисије за унапређење квалитета рада у 2020. години</t>
  </si>
  <si>
    <t>Табела XXXIX. Извештај о стицању и обнови знања и вештина запослених у 2020. години</t>
  </si>
  <si>
    <t>0</t>
  </si>
  <si>
    <t>1</t>
  </si>
  <si>
    <t>2</t>
  </si>
  <si>
    <t>4</t>
  </si>
  <si>
    <t>13</t>
  </si>
  <si>
    <t>22</t>
  </si>
  <si>
    <t>7</t>
  </si>
  <si>
    <t>3</t>
  </si>
  <si>
    <t>17</t>
  </si>
  <si>
    <t>8</t>
  </si>
  <si>
    <r>
      <rPr>
        <sz val="10"/>
        <rFont val="Arial"/>
        <family val="2"/>
      </rPr>
      <t>14956</t>
    </r>
  </si>
  <si>
    <r>
      <rPr>
        <sz val="10"/>
        <rFont val="Arial"/>
        <family val="2"/>
      </rPr>
      <t>132578</t>
    </r>
  </si>
  <si>
    <r>
      <rPr>
        <sz val="10"/>
        <rFont val="Arial"/>
        <family val="2"/>
      </rPr>
      <t>19029</t>
    </r>
  </si>
  <si>
    <r>
      <rPr>
        <sz val="10"/>
        <rFont val="Arial"/>
        <family val="2"/>
      </rPr>
      <t>134745</t>
    </r>
  </si>
  <si>
    <r>
      <rPr>
        <sz val="10"/>
        <rFont val="Arial"/>
        <family val="2"/>
      </rPr>
      <t>56681</t>
    </r>
  </si>
  <si>
    <r>
      <rPr>
        <sz val="10"/>
        <rFont val="Arial"/>
        <family val="2"/>
      </rPr>
      <t>24150</t>
    </r>
  </si>
  <si>
    <r>
      <rPr>
        <sz val="10"/>
        <rFont val="Arial"/>
        <family val="2"/>
      </rPr>
      <t>169235</t>
    </r>
  </si>
  <si>
    <r>
      <rPr>
        <sz val="10"/>
        <rFont val="Arial"/>
        <family val="2"/>
      </rPr>
      <t>124855</t>
    </r>
  </si>
  <si>
    <t>10250</t>
  </si>
  <si>
    <t>15280</t>
  </si>
  <si>
    <t>32013</t>
  </si>
  <si>
    <t>30010</t>
  </si>
  <si>
    <t>79218</t>
  </si>
  <si>
    <t>104487</t>
  </si>
  <si>
    <t>167942</t>
  </si>
  <si>
    <t>148233</t>
  </si>
  <si>
    <t>44585</t>
  </si>
  <si>
    <t>52035</t>
  </si>
  <si>
    <t>80082</t>
  </si>
  <si>
    <t>86570</t>
  </si>
  <si>
    <t>54139</t>
  </si>
  <si>
    <t>91642</t>
  </si>
  <si>
    <t>48183</t>
  </si>
  <si>
    <t>97143</t>
  </si>
  <si>
    <t>28074</t>
  </si>
  <si>
    <t>39778</t>
  </si>
  <si>
    <t>101979</t>
  </si>
  <si>
    <t>72147</t>
  </si>
  <si>
    <t>31298</t>
  </si>
  <si>
    <t>61057</t>
  </si>
  <si>
    <t>65064</t>
  </si>
  <si>
    <t>144056</t>
  </si>
  <si>
    <t>217854</t>
  </si>
  <si>
    <t>232761</t>
  </si>
  <si>
    <t>34200</t>
  </si>
  <si>
    <t>47831</t>
  </si>
  <si>
    <t>79970</t>
  </si>
  <si>
    <t>82195</t>
  </si>
  <si>
    <t>58639</t>
  </si>
  <si>
    <t>84730</t>
  </si>
  <si>
    <t>82060</t>
  </si>
  <si>
    <t>52915</t>
  </si>
  <si>
    <t>66721</t>
  </si>
  <si>
    <t>71799</t>
  </si>
  <si>
    <t>90775</t>
  </si>
  <si>
    <t>161515</t>
  </si>
  <si>
    <t>11624</t>
  </si>
  <si>
    <t>15285</t>
  </si>
  <si>
    <t>18227</t>
  </si>
  <si>
    <t>24714</t>
  </si>
  <si>
    <t>42291</t>
  </si>
  <si>
    <t>42385</t>
  </si>
  <si>
    <t>74029</t>
  </si>
  <si>
    <t>71635</t>
  </si>
  <si>
    <t>69995</t>
  </si>
  <si>
    <t>81124</t>
  </si>
  <si>
    <t>213842</t>
  </si>
  <si>
    <t>167643</t>
  </si>
  <si>
    <r>
      <rPr>
        <sz val="10"/>
        <rFont val="Arial"/>
        <family val="2"/>
      </rPr>
      <t>109012</t>
    </r>
  </si>
  <si>
    <r>
      <rPr>
        <sz val="10"/>
        <rFont val="Arial"/>
        <family val="2"/>
      </rPr>
      <t>20102</t>
    </r>
  </si>
  <si>
    <r>
      <rPr>
        <sz val="10"/>
        <rFont val="Arial"/>
        <family val="2"/>
      </rPr>
      <t>10928</t>
    </r>
  </si>
  <si>
    <r>
      <rPr>
        <sz val="10"/>
        <rFont val="Arial"/>
        <family val="2"/>
      </rPr>
      <t>26278</t>
    </r>
  </si>
  <si>
    <r>
      <rPr>
        <sz val="10"/>
        <rFont val="Arial"/>
        <family val="2"/>
      </rPr>
      <t>28136</t>
    </r>
  </si>
  <si>
    <r>
      <rPr>
        <sz val="10"/>
        <rFont val="Arial"/>
        <family val="2"/>
      </rPr>
      <t>100697</t>
    </r>
  </si>
  <si>
    <r>
      <rPr>
        <sz val="10"/>
        <rFont val="Arial"/>
        <family val="2"/>
      </rPr>
      <t>3727</t>
    </r>
  </si>
  <si>
    <r>
      <rPr>
        <sz val="10"/>
        <rFont val="Arial"/>
        <family val="2"/>
      </rPr>
      <t>77897</t>
    </r>
  </si>
  <si>
    <r>
      <rPr>
        <sz val="10"/>
        <rFont val="Arial"/>
        <family val="2"/>
      </rPr>
      <t>287561</t>
    </r>
  </si>
  <si>
    <r>
      <rPr>
        <sz val="10"/>
        <rFont val="Arial"/>
        <family val="2"/>
      </rPr>
      <t>10300</t>
    </r>
  </si>
  <si>
    <t>33354</t>
  </si>
  <si>
    <t>11563</t>
  </si>
  <si>
    <t>40249</t>
  </si>
  <si>
    <t>16105</t>
  </si>
  <si>
    <t>18035</t>
  </si>
  <si>
    <t>51816</t>
  </si>
  <si>
    <t>86127</t>
  </si>
  <si>
    <t>6675</t>
  </si>
  <si>
    <t>45072</t>
  </si>
  <si>
    <t>38407</t>
  </si>
  <si>
    <t>57770</t>
  </si>
  <si>
    <r>
      <rPr>
        <sz val="10"/>
        <rFont val="Arial"/>
        <family val="2"/>
      </rPr>
      <t>85764</t>
    </r>
  </si>
  <si>
    <r>
      <rPr>
        <sz val="10"/>
        <rFont val="Arial"/>
        <family val="2"/>
      </rPr>
      <t>38,9</t>
    </r>
  </si>
  <si>
    <r>
      <rPr>
        <sz val="10"/>
        <rFont val="Arial"/>
        <family val="2"/>
      </rPr>
      <t>4560</t>
    </r>
  </si>
  <si>
    <r>
      <rPr>
        <sz val="10"/>
        <rFont val="Arial"/>
        <family val="2"/>
      </rPr>
      <t>5,3</t>
    </r>
  </si>
  <si>
    <r>
      <rPr>
        <sz val="10"/>
        <rFont val="Arial"/>
        <family val="2"/>
      </rPr>
      <t>394305</t>
    </r>
  </si>
  <si>
    <r>
      <rPr>
        <sz val="10"/>
        <rFont val="Arial"/>
        <family val="2"/>
      </rPr>
      <t>27,6</t>
    </r>
  </si>
  <si>
    <r>
      <rPr>
        <sz val="10"/>
        <rFont val="Arial"/>
        <family val="2"/>
      </rPr>
      <t>16302</t>
    </r>
  </si>
  <si>
    <r>
      <rPr>
        <sz val="10"/>
        <rFont val="Arial"/>
        <family val="2"/>
      </rPr>
      <t>4,1</t>
    </r>
  </si>
  <si>
    <r>
      <rPr>
        <sz val="10"/>
        <rFont val="Arial"/>
        <family val="2"/>
      </rPr>
      <t>71793</t>
    </r>
  </si>
  <si>
    <r>
      <rPr>
        <sz val="10"/>
        <rFont val="Arial"/>
        <family val="2"/>
      </rPr>
      <t>16,1</t>
    </r>
  </si>
  <si>
    <r>
      <rPr>
        <sz val="10"/>
        <rFont val="Arial"/>
        <family val="2"/>
      </rPr>
      <t>3189</t>
    </r>
  </si>
  <si>
    <r>
      <rPr>
        <sz val="10"/>
        <rFont val="Arial"/>
        <family val="2"/>
      </rPr>
      <t>71796</t>
    </r>
  </si>
  <si>
    <r>
      <rPr>
        <sz val="10"/>
        <rFont val="Arial"/>
        <family val="2"/>
      </rPr>
      <t>4,4</t>
    </r>
  </si>
  <si>
    <r>
      <rPr>
        <sz val="10"/>
        <rFont val="Arial"/>
        <family val="2"/>
      </rPr>
      <t>189152</t>
    </r>
  </si>
  <si>
    <r>
      <rPr>
        <sz val="10"/>
        <rFont val="Arial"/>
        <family val="2"/>
      </rPr>
      <t>21,3</t>
    </r>
  </si>
  <si>
    <r>
      <rPr>
        <sz val="10"/>
        <rFont val="Arial"/>
        <family val="2"/>
      </rPr>
      <t>6892</t>
    </r>
  </si>
  <si>
    <r>
      <rPr>
        <sz val="10"/>
        <rFont val="Arial"/>
        <family val="2"/>
      </rPr>
      <t>3,6</t>
    </r>
  </si>
  <si>
    <r>
      <rPr>
        <sz val="10"/>
        <rFont val="Arial"/>
        <family val="2"/>
      </rPr>
      <t>156870</t>
    </r>
  </si>
  <si>
    <r>
      <rPr>
        <sz val="10"/>
        <rFont val="Arial"/>
        <family val="2"/>
      </rPr>
      <t>10,3</t>
    </r>
  </si>
  <si>
    <r>
      <rPr>
        <sz val="10"/>
        <rFont val="Arial"/>
        <family val="2"/>
      </rPr>
      <t>4703</t>
    </r>
  </si>
  <si>
    <r>
      <rPr>
        <sz val="10"/>
        <rFont val="Arial"/>
        <family val="2"/>
      </rPr>
      <t>3,0</t>
    </r>
  </si>
  <si>
    <r>
      <rPr>
        <sz val="10"/>
        <rFont val="Arial"/>
        <family val="2"/>
      </rPr>
      <t>505007</t>
    </r>
  </si>
  <si>
    <r>
      <rPr>
        <sz val="10"/>
        <rFont val="Arial"/>
        <family val="2"/>
      </rPr>
      <t>4,0</t>
    </r>
  </si>
  <si>
    <r>
      <rPr>
        <sz val="10"/>
        <rFont val="Arial"/>
        <family val="2"/>
      </rPr>
      <t>11571</t>
    </r>
  </si>
  <si>
    <r>
      <rPr>
        <sz val="10"/>
        <rFont val="Arial"/>
        <family val="2"/>
      </rPr>
      <t>2,3</t>
    </r>
  </si>
  <si>
    <r>
      <rPr>
        <sz val="10"/>
        <rFont val="Arial"/>
        <family val="2"/>
      </rPr>
      <t>186928</t>
    </r>
  </si>
  <si>
    <r>
      <rPr>
        <sz val="10"/>
        <rFont val="Arial"/>
        <family val="2"/>
      </rPr>
      <t>9,6</t>
    </r>
  </si>
  <si>
    <r>
      <rPr>
        <sz val="10"/>
        <rFont val="Arial"/>
        <family val="2"/>
      </rPr>
      <t>3630</t>
    </r>
  </si>
  <si>
    <r>
      <rPr>
        <sz val="10"/>
        <rFont val="Arial"/>
        <family val="2"/>
      </rPr>
      <t>1,9</t>
    </r>
  </si>
  <si>
    <r>
      <rPr>
        <sz val="10"/>
        <rFont val="Arial"/>
        <family val="2"/>
      </rPr>
      <t>124426</t>
    </r>
  </si>
  <si>
    <r>
      <rPr>
        <sz val="10"/>
        <rFont val="Arial"/>
        <family val="2"/>
      </rPr>
      <t>41,6</t>
    </r>
  </si>
  <si>
    <r>
      <rPr>
        <sz val="10"/>
        <rFont val="Arial"/>
        <family val="2"/>
      </rPr>
      <t>3106</t>
    </r>
  </si>
  <si>
    <r>
      <rPr>
        <sz val="10"/>
        <rFont val="Arial"/>
        <family val="2"/>
      </rPr>
      <t>2,5</t>
    </r>
  </si>
  <si>
    <r>
      <rPr>
        <sz val="10"/>
        <rFont val="Arial"/>
        <family val="2"/>
      </rPr>
      <t>609290</t>
    </r>
  </si>
  <si>
    <r>
      <rPr>
        <sz val="10"/>
        <rFont val="Arial"/>
        <family val="2"/>
      </rPr>
      <t>14,1</t>
    </r>
  </si>
  <si>
    <r>
      <rPr>
        <sz val="10"/>
        <rFont val="Arial"/>
        <family val="2"/>
      </rPr>
      <t>22410</t>
    </r>
  </si>
  <si>
    <r>
      <rPr>
        <sz val="10"/>
        <rFont val="Arial"/>
        <family val="2"/>
      </rPr>
      <t>3,7</t>
    </r>
  </si>
  <si>
    <r>
      <rPr>
        <sz val="10"/>
        <rFont val="Arial"/>
        <family val="2"/>
      </rPr>
      <t>214411</t>
    </r>
  </si>
  <si>
    <r>
      <rPr>
        <sz val="10"/>
        <rFont val="Arial"/>
        <family val="2"/>
      </rPr>
      <t>5,1</t>
    </r>
  </si>
  <si>
    <r>
      <rPr>
        <sz val="10"/>
        <rFont val="Arial"/>
        <family val="2"/>
      </rPr>
      <t>6683</t>
    </r>
  </si>
  <si>
    <r>
      <rPr>
        <sz val="10"/>
        <rFont val="Arial"/>
        <family val="2"/>
      </rPr>
      <t>3,1</t>
    </r>
  </si>
  <si>
    <r>
      <rPr>
        <sz val="10"/>
        <rFont val="Arial"/>
        <family val="2"/>
      </rPr>
      <t>204670</t>
    </r>
  </si>
  <si>
    <r>
      <rPr>
        <sz val="10"/>
        <rFont val="Arial"/>
        <family val="2"/>
      </rPr>
      <t>3,3</t>
    </r>
  </si>
  <si>
    <r>
      <rPr>
        <sz val="10"/>
        <rFont val="Arial"/>
        <family val="2"/>
      </rPr>
      <t>10640</t>
    </r>
  </si>
  <si>
    <r>
      <rPr>
        <sz val="10"/>
        <rFont val="Arial"/>
        <family val="2"/>
      </rPr>
      <t>316841</t>
    </r>
  </si>
  <si>
    <r>
      <rPr>
        <sz val="10"/>
        <rFont val="Arial"/>
        <family val="2"/>
      </rPr>
      <t>3,4</t>
    </r>
  </si>
  <si>
    <r>
      <rPr>
        <sz val="10"/>
        <rFont val="Arial"/>
        <family val="2"/>
      </rPr>
      <t>274279</t>
    </r>
  </si>
  <si>
    <r>
      <rPr>
        <sz val="10"/>
        <rFont val="Arial"/>
        <family val="2"/>
      </rPr>
      <t>16,4</t>
    </r>
  </si>
  <si>
    <r>
      <rPr>
        <sz val="10"/>
        <rFont val="Arial"/>
        <family val="2"/>
      </rPr>
      <t>10999</t>
    </r>
  </si>
  <si>
    <r>
      <rPr>
        <sz val="10"/>
        <rFont val="Arial"/>
        <family val="2"/>
      </rPr>
      <t>67738</t>
    </r>
  </si>
  <si>
    <r>
      <rPr>
        <sz val="10"/>
        <rFont val="Arial"/>
        <family val="2"/>
      </rPr>
      <t>38,8</t>
    </r>
  </si>
  <si>
    <r>
      <rPr>
        <sz val="10"/>
        <rFont val="Arial"/>
        <family val="2"/>
      </rPr>
      <t>2591</t>
    </r>
  </si>
  <si>
    <r>
      <rPr>
        <sz val="10"/>
        <rFont val="Arial"/>
        <family val="2"/>
      </rPr>
      <t>3,8</t>
    </r>
  </si>
  <si>
    <r>
      <rPr>
        <sz val="10"/>
        <rFont val="Arial"/>
        <family val="2"/>
      </rPr>
      <t>172713</t>
    </r>
  </si>
  <si>
    <r>
      <rPr>
        <sz val="10"/>
        <rFont val="Arial"/>
        <family val="2"/>
      </rPr>
      <t>22,2</t>
    </r>
  </si>
  <si>
    <r>
      <rPr>
        <sz val="10"/>
        <rFont val="Arial"/>
        <family val="2"/>
      </rPr>
      <t>10767</t>
    </r>
  </si>
  <si>
    <r>
      <rPr>
        <sz val="10"/>
        <rFont val="Arial"/>
        <family val="2"/>
      </rPr>
      <t>6,2</t>
    </r>
  </si>
  <si>
    <r>
      <rPr>
        <sz val="10"/>
        <rFont val="Arial"/>
        <family val="2"/>
      </rPr>
      <t>443253</t>
    </r>
  </si>
  <si>
    <r>
      <rPr>
        <sz val="10"/>
        <rFont val="Arial"/>
        <family val="2"/>
      </rPr>
      <t>13,0</t>
    </r>
  </si>
  <si>
    <r>
      <rPr>
        <sz val="10"/>
        <rFont val="Arial"/>
        <family val="2"/>
      </rPr>
      <t>16536</t>
    </r>
  </si>
  <si>
    <t>21274</t>
  </si>
  <si>
    <t>42786</t>
  </si>
  <si>
    <t>14861</t>
  </si>
  <si>
    <t>21674</t>
  </si>
  <si>
    <t>Табела II. Однос броја упута издатих за специјалистичко-консултативни преглед и укупног броја посета код лекара и Проценат превентивних прегледа у укупном броју прегледа и посета код лекара  у служби за здравствену заштиту одраслих грађана у 2020. години</t>
  </si>
  <si>
    <t>1175</t>
  </si>
  <si>
    <t>6072</t>
  </si>
  <si>
    <t>19,4</t>
  </si>
  <si>
    <t>1732</t>
  </si>
  <si>
    <t>7342</t>
  </si>
  <si>
    <t>23,6</t>
  </si>
  <si>
    <t>4198</t>
  </si>
  <si>
    <t>32352</t>
  </si>
  <si>
    <t>13,0</t>
  </si>
  <si>
    <t>9721</t>
  </si>
  <si>
    <t>24484</t>
  </si>
  <si>
    <t>39,7</t>
  </si>
  <si>
    <t>2096</t>
  </si>
  <si>
    <t>15759</t>
  </si>
  <si>
    <t>13,3</t>
  </si>
  <si>
    <t>2531</t>
  </si>
  <si>
    <t>9153</t>
  </si>
  <si>
    <t>27,7</t>
  </si>
  <si>
    <t>2332</t>
  </si>
  <si>
    <t>16756</t>
  </si>
  <si>
    <t>13,9</t>
  </si>
  <si>
    <t>249</t>
  </si>
  <si>
    <t>14192</t>
  </si>
  <si>
    <t>1,8</t>
  </si>
  <si>
    <t>3276</t>
  </si>
  <si>
    <t>29550</t>
  </si>
  <si>
    <t>11,1</t>
  </si>
  <si>
    <t>10273</t>
  </si>
  <si>
    <t>22446</t>
  </si>
  <si>
    <t>45,8</t>
  </si>
  <si>
    <t>4866</t>
  </si>
  <si>
    <t>34409</t>
  </si>
  <si>
    <t>14,1</t>
  </si>
  <si>
    <t>9142</t>
  </si>
  <si>
    <t>9499</t>
  </si>
  <si>
    <t>96,2</t>
  </si>
  <si>
    <t>1225</t>
  </si>
  <si>
    <t>9402</t>
  </si>
  <si>
    <t>2080</t>
  </si>
  <si>
    <t>9062</t>
  </si>
  <si>
    <t>23,0</t>
  </si>
  <si>
    <t>1258</t>
  </si>
  <si>
    <t>10640</t>
  </si>
  <si>
    <t>11,8</t>
  </si>
  <si>
    <t>2195</t>
  </si>
  <si>
    <t>10319</t>
  </si>
  <si>
    <t>21,3</t>
  </si>
  <si>
    <t>5346</t>
  </si>
  <si>
    <t>459043</t>
  </si>
  <si>
    <t>1,2</t>
  </si>
  <si>
    <t>32261</t>
  </si>
  <si>
    <t>0,0</t>
  </si>
  <si>
    <t>4910</t>
  </si>
  <si>
    <t>14623</t>
  </si>
  <si>
    <t>33,6</t>
  </si>
  <si>
    <t>10500</t>
  </si>
  <si>
    <t>54774</t>
  </si>
  <si>
    <t>19,2</t>
  </si>
  <si>
    <t>3252</t>
  </si>
  <si>
    <t>25780</t>
  </si>
  <si>
    <t>12,6</t>
  </si>
  <si>
    <t>13407</t>
  </si>
  <si>
    <t>22502</t>
  </si>
  <si>
    <t>59,6</t>
  </si>
  <si>
    <t>2587</t>
  </si>
  <si>
    <t>22666</t>
  </si>
  <si>
    <t>11,4</t>
  </si>
  <si>
    <t>3942</t>
  </si>
  <si>
    <t>14974</t>
  </si>
  <si>
    <t>26,3</t>
  </si>
  <si>
    <t>781</t>
  </si>
  <si>
    <t>5337</t>
  </si>
  <si>
    <t>14,6</t>
  </si>
  <si>
    <t>2384</t>
  </si>
  <si>
    <t>4670</t>
  </si>
  <si>
    <t>51,0</t>
  </si>
  <si>
    <t>2615</t>
  </si>
  <si>
    <t>10806</t>
  </si>
  <si>
    <t>24,2</t>
  </si>
  <si>
    <t>2743</t>
  </si>
  <si>
    <t>6520</t>
  </si>
  <si>
    <t>42,1</t>
  </si>
  <si>
    <t>12855</t>
  </si>
  <si>
    <t>26136</t>
  </si>
  <si>
    <t>49,2</t>
  </si>
  <si>
    <t>3024</t>
  </si>
  <si>
    <t>28551</t>
  </si>
  <si>
    <t>10,6</t>
  </si>
  <si>
    <t>1445</t>
  </si>
  <si>
    <t>5749</t>
  </si>
  <si>
    <t>25,1</t>
  </si>
  <si>
    <t>7805</t>
  </si>
  <si>
    <t>9415</t>
  </si>
  <si>
    <t>82,9</t>
  </si>
  <si>
    <t>2857</t>
  </si>
  <si>
    <t>32118</t>
  </si>
  <si>
    <t>8,9</t>
  </si>
  <si>
    <t>17958</t>
  </si>
  <si>
    <t>28215</t>
  </si>
  <si>
    <t>63,6</t>
  </si>
  <si>
    <t>247</t>
  </si>
  <si>
    <t>2160</t>
  </si>
  <si>
    <t>737</t>
  </si>
  <si>
    <t>2241</t>
  </si>
  <si>
    <t>32,9</t>
  </si>
  <si>
    <t>861</t>
  </si>
  <si>
    <t>38,4</t>
  </si>
  <si>
    <t>38</t>
  </si>
  <si>
    <t>1335</t>
  </si>
  <si>
    <t>2,8</t>
  </si>
  <si>
    <t>436</t>
  </si>
  <si>
    <t>32,7</t>
  </si>
  <si>
    <t>150</t>
  </si>
  <si>
    <t>5598</t>
  </si>
  <si>
    <t>2,7</t>
  </si>
  <si>
    <t>605</t>
  </si>
  <si>
    <t>10,8</t>
  </si>
  <si>
    <t>1843</t>
  </si>
  <si>
    <t>8895</t>
  </si>
  <si>
    <t>20,7</t>
  </si>
  <si>
    <t>236</t>
  </si>
  <si>
    <t>2316</t>
  </si>
  <si>
    <t>10,2</t>
  </si>
  <si>
    <t>1036</t>
  </si>
  <si>
    <t>44,7</t>
  </si>
  <si>
    <t>444</t>
  </si>
  <si>
    <t>3380</t>
  </si>
  <si>
    <t>13,1</t>
  </si>
  <si>
    <t>396</t>
  </si>
  <si>
    <t>11,7</t>
  </si>
  <si>
    <t>206</t>
  </si>
  <si>
    <t>2477</t>
  </si>
  <si>
    <t>8,3</t>
  </si>
  <si>
    <t>164</t>
  </si>
  <si>
    <t>10466</t>
  </si>
  <si>
    <t>1,6</t>
  </si>
  <si>
    <t>742</t>
  </si>
  <si>
    <t>7,1</t>
  </si>
  <si>
    <t>7917</t>
  </si>
  <si>
    <t>100,0</t>
  </si>
  <si>
    <t>1604</t>
  </si>
  <si>
    <t>11996</t>
  </si>
  <si>
    <t>13,4</t>
  </si>
  <si>
    <t>4915</t>
  </si>
  <si>
    <t>10627</t>
  </si>
  <si>
    <t>46,3</t>
  </si>
  <si>
    <t>1242</t>
  </si>
  <si>
    <t>6901</t>
  </si>
  <si>
    <t>18,0</t>
  </si>
  <si>
    <t>105</t>
  </si>
  <si>
    <t>1,5</t>
  </si>
  <si>
    <t>588</t>
  </si>
  <si>
    <t>1474</t>
  </si>
  <si>
    <t>39,9</t>
  </si>
  <si>
    <t>523</t>
  </si>
  <si>
    <t>35,5</t>
  </si>
  <si>
    <t>82</t>
  </si>
  <si>
    <t>3547</t>
  </si>
  <si>
    <t>2,3</t>
  </si>
  <si>
    <t>838</t>
  </si>
  <si>
    <t>420</t>
  </si>
  <si>
    <t>1757</t>
  </si>
  <si>
    <t>23,9</t>
  </si>
  <si>
    <t>1028</t>
  </si>
  <si>
    <t>58,5</t>
  </si>
  <si>
    <t>915</t>
  </si>
  <si>
    <t>3115</t>
  </si>
  <si>
    <t>29,4</t>
  </si>
  <si>
    <t>1840</t>
  </si>
  <si>
    <t>59,1</t>
  </si>
  <si>
    <t>163</t>
  </si>
  <si>
    <t>6466</t>
  </si>
  <si>
    <t>2,5</t>
  </si>
  <si>
    <t>5819</t>
  </si>
  <si>
    <t>90,0</t>
  </si>
  <si>
    <t>3855</t>
  </si>
  <si>
    <t>25,2</t>
  </si>
  <si>
    <t>144</t>
  </si>
  <si>
    <t>9700</t>
  </si>
  <si>
    <t>10602</t>
  </si>
  <si>
    <t>10,1</t>
  </si>
  <si>
    <t>845</t>
  </si>
  <si>
    <t>50902</t>
  </si>
  <si>
    <t>1,7</t>
  </si>
  <si>
    <t>3173</t>
  </si>
  <si>
    <t>44420</t>
  </si>
  <si>
    <t>100</t>
  </si>
  <si>
    <t>25431</t>
  </si>
  <si>
    <t>0,4</t>
  </si>
  <si>
    <t>6192</t>
  </si>
  <si>
    <t>11,9</t>
  </si>
  <si>
    <t>5</t>
  </si>
  <si>
    <t>28457</t>
  </si>
  <si>
    <t>31,1</t>
  </si>
  <si>
    <t>310</t>
  </si>
  <si>
    <t>21683</t>
  </si>
  <si>
    <t>1,4</t>
  </si>
  <si>
    <t>12375</t>
  </si>
  <si>
    <t>103052</t>
  </si>
  <si>
    <t>12,0</t>
  </si>
  <si>
    <t>476</t>
  </si>
  <si>
    <t>58950</t>
  </si>
  <si>
    <t>0,8</t>
  </si>
  <si>
    <t>12301</t>
  </si>
  <si>
    <t>30,9</t>
  </si>
  <si>
    <t>506</t>
  </si>
  <si>
    <t>25338</t>
  </si>
  <si>
    <t>2,0</t>
  </si>
  <si>
    <t>155</t>
  </si>
  <si>
    <t>13247</t>
  </si>
  <si>
    <t>468</t>
  </si>
  <si>
    <t>61661</t>
  </si>
  <si>
    <t>84397</t>
  </si>
  <si>
    <t>64,9</t>
  </si>
  <si>
    <t>481</t>
  </si>
  <si>
    <t>26283</t>
  </si>
  <si>
    <t>91541</t>
  </si>
  <si>
    <t>128665</t>
  </si>
  <si>
    <t>71,1</t>
  </si>
  <si>
    <t>558</t>
  </si>
  <si>
    <t>36306</t>
  </si>
  <si>
    <t>8082</t>
  </si>
  <si>
    <t>69383</t>
  </si>
  <si>
    <t>11,6</t>
  </si>
  <si>
    <t>746</t>
  </si>
  <si>
    <t>31796</t>
  </si>
  <si>
    <t>4152</t>
  </si>
  <si>
    <t>27,2</t>
  </si>
  <si>
    <t>305</t>
  </si>
  <si>
    <t>6154</t>
  </si>
  <si>
    <t>5,0</t>
  </si>
  <si>
    <t>10209</t>
  </si>
  <si>
    <t>24,1</t>
  </si>
  <si>
    <t>323</t>
  </si>
  <si>
    <t>7498</t>
  </si>
  <si>
    <t>4,3</t>
  </si>
  <si>
    <t>1135</t>
  </si>
  <si>
    <t>1584</t>
  </si>
  <si>
    <t>35047</t>
  </si>
  <si>
    <t>4,5</t>
  </si>
  <si>
    <t>9254</t>
  </si>
  <si>
    <t>19029</t>
  </si>
  <si>
    <t>48,6</t>
  </si>
  <si>
    <t>406</t>
  </si>
  <si>
    <t>10000</t>
  </si>
  <si>
    <t>4,1</t>
  </si>
  <si>
    <t>426</t>
  </si>
  <si>
    <t>123889</t>
  </si>
  <si>
    <t>0,3</t>
  </si>
  <si>
    <t>1351</t>
  </si>
  <si>
    <t>56973</t>
  </si>
  <si>
    <t>2,4</t>
  </si>
  <si>
    <r>
      <rPr>
        <sz val="10"/>
        <rFont val="Arial"/>
        <family val="2"/>
      </rPr>
      <t>50</t>
    </r>
  </si>
  <si>
    <r>
      <rPr>
        <sz val="10"/>
        <rFont val="Arial"/>
        <family val="2"/>
      </rPr>
      <t>5819</t>
    </r>
  </si>
  <si>
    <r>
      <rPr>
        <sz val="10"/>
        <rFont val="Arial"/>
        <family val="2"/>
      </rPr>
      <t>0,9</t>
    </r>
  </si>
  <si>
    <r>
      <rPr>
        <sz val="10"/>
        <rFont val="Arial"/>
        <family val="2"/>
      </rPr>
      <t>605</t>
    </r>
  </si>
  <si>
    <r>
      <rPr>
        <sz val="10"/>
        <rFont val="Arial"/>
        <family val="2"/>
      </rPr>
      <t>3005</t>
    </r>
  </si>
  <si>
    <r>
      <rPr>
        <sz val="10"/>
        <rFont val="Arial"/>
        <family val="2"/>
      </rPr>
      <t>20,1</t>
    </r>
  </si>
  <si>
    <r>
      <rPr>
        <sz val="10"/>
        <rFont val="Arial"/>
        <family val="2"/>
      </rPr>
      <t>555</t>
    </r>
  </si>
  <si>
    <r>
      <rPr>
        <sz val="10"/>
        <rFont val="Arial"/>
        <family val="2"/>
      </rPr>
      <t>13697</t>
    </r>
  </si>
  <si>
    <r>
      <rPr>
        <sz val="10"/>
        <rFont val="Arial"/>
        <family val="2"/>
      </rPr>
      <t>726</t>
    </r>
  </si>
  <si>
    <r>
      <rPr>
        <sz val="10"/>
        <rFont val="Arial"/>
        <family val="2"/>
      </rPr>
      <t>3777</t>
    </r>
  </si>
  <si>
    <r>
      <rPr>
        <sz val="10"/>
        <rFont val="Arial"/>
        <family val="2"/>
      </rPr>
      <t>19,2</t>
    </r>
  </si>
  <si>
    <r>
      <rPr>
        <sz val="10"/>
        <rFont val="Arial"/>
        <family val="2"/>
      </rPr>
      <t>838</t>
    </r>
  </si>
  <si>
    <r>
      <rPr>
        <sz val="10"/>
        <rFont val="Arial"/>
        <family val="2"/>
      </rPr>
      <t>4355</t>
    </r>
  </si>
  <si>
    <r>
      <rPr>
        <sz val="10"/>
        <rFont val="Arial"/>
        <family val="2"/>
      </rPr>
      <t>684</t>
    </r>
  </si>
  <si>
    <r>
      <rPr>
        <sz val="10"/>
        <rFont val="Arial"/>
        <family val="2"/>
      </rPr>
      <t>16197</t>
    </r>
  </si>
  <si>
    <r>
      <rPr>
        <sz val="10"/>
        <rFont val="Arial"/>
        <family val="2"/>
      </rPr>
      <t>4,2</t>
    </r>
  </si>
  <si>
    <r>
      <rPr>
        <sz val="10"/>
        <rFont val="Arial"/>
        <family val="2"/>
      </rPr>
      <t>683</t>
    </r>
  </si>
  <si>
    <r>
      <rPr>
        <sz val="10"/>
        <rFont val="Arial"/>
        <family val="2"/>
      </rPr>
      <t>2514</t>
    </r>
  </si>
  <si>
    <r>
      <rPr>
        <sz val="10"/>
        <rFont val="Arial"/>
        <family val="2"/>
      </rPr>
      <t>27,2</t>
    </r>
  </si>
  <si>
    <r>
      <rPr>
        <sz val="10"/>
        <rFont val="Arial"/>
        <family val="2"/>
      </rPr>
      <t>2588</t>
    </r>
  </si>
  <si>
    <r>
      <rPr>
        <sz val="10"/>
        <rFont val="Arial"/>
        <family val="2"/>
      </rPr>
      <t>6670</t>
    </r>
  </si>
  <si>
    <r>
      <rPr>
        <sz val="10"/>
        <rFont val="Arial"/>
        <family val="2"/>
      </rPr>
      <t>3701</t>
    </r>
  </si>
  <si>
    <r>
      <rPr>
        <sz val="10"/>
        <rFont val="Arial"/>
        <family val="2"/>
      </rPr>
      <t>14231</t>
    </r>
  </si>
  <si>
    <r>
      <rPr>
        <sz val="10"/>
        <rFont val="Arial"/>
        <family val="2"/>
      </rPr>
      <t>26,0</t>
    </r>
  </si>
  <si>
    <r>
      <rPr>
        <sz val="10"/>
        <rFont val="Arial"/>
        <family val="2"/>
      </rPr>
      <t>430</t>
    </r>
  </si>
  <si>
    <r>
      <rPr>
        <sz val="10"/>
        <rFont val="Arial"/>
        <family val="2"/>
      </rPr>
      <t>2347</t>
    </r>
  </si>
  <si>
    <r>
      <rPr>
        <sz val="10"/>
        <rFont val="Arial"/>
        <family val="2"/>
      </rPr>
      <t>18,3</t>
    </r>
  </si>
  <si>
    <r>
      <rPr>
        <sz val="10"/>
        <rFont val="Arial"/>
        <family val="2"/>
      </rPr>
      <t>2211</t>
    </r>
  </si>
  <si>
    <r>
      <rPr>
        <sz val="10"/>
        <rFont val="Arial"/>
        <family val="2"/>
      </rPr>
      <t>15426</t>
    </r>
  </si>
  <si>
    <r>
      <rPr>
        <sz val="10"/>
        <rFont val="Arial"/>
        <family val="2"/>
      </rPr>
      <t>14,3</t>
    </r>
  </si>
  <si>
    <r>
      <rPr>
        <sz val="10"/>
        <rFont val="Arial"/>
        <family val="2"/>
      </rPr>
      <t>2716</t>
    </r>
  </si>
  <si>
    <r>
      <rPr>
        <sz val="10"/>
        <rFont val="Arial"/>
        <family val="2"/>
      </rPr>
      <t>11299</t>
    </r>
  </si>
  <si>
    <r>
      <rPr>
        <sz val="10"/>
        <rFont val="Arial"/>
        <family val="2"/>
      </rPr>
      <t>24,0</t>
    </r>
  </si>
  <si>
    <r>
      <rPr>
        <sz val="10"/>
        <rFont val="Arial"/>
        <family val="2"/>
      </rPr>
      <t>210</t>
    </r>
  </si>
  <si>
    <r>
      <rPr>
        <sz val="10"/>
        <rFont val="Arial"/>
        <family val="2"/>
      </rPr>
      <t>2112</t>
    </r>
  </si>
  <si>
    <r>
      <rPr>
        <sz val="10"/>
        <rFont val="Arial"/>
        <family val="2"/>
      </rPr>
      <t>9,9</t>
    </r>
  </si>
  <si>
    <r>
      <rPr>
        <sz val="10"/>
        <rFont val="Arial"/>
        <family val="2"/>
      </rPr>
      <t>843</t>
    </r>
  </si>
  <si>
    <r>
      <rPr>
        <sz val="10"/>
        <rFont val="Arial"/>
        <family val="2"/>
      </rPr>
      <t>3953</t>
    </r>
  </si>
  <si>
    <r>
      <rPr>
        <sz val="10"/>
        <rFont val="Arial"/>
        <family val="2"/>
      </rPr>
      <t>402</t>
    </r>
  </si>
  <si>
    <r>
      <rPr>
        <sz val="10"/>
        <rFont val="Arial"/>
        <family val="2"/>
      </rPr>
      <t>13107</t>
    </r>
  </si>
  <si>
    <t>3012</t>
  </si>
  <si>
    <t>4635</t>
  </si>
  <si>
    <t>65,0</t>
  </si>
  <si>
    <t>3429</t>
  </si>
  <si>
    <t>9196</t>
  </si>
  <si>
    <t>31814</t>
  </si>
  <si>
    <t>35743</t>
  </si>
  <si>
    <t>89,0</t>
  </si>
  <si>
    <t>23892</t>
  </si>
  <si>
    <t>60752</t>
  </si>
  <si>
    <t>13724</t>
  </si>
  <si>
    <t>14114</t>
  </si>
  <si>
    <t>97,2</t>
  </si>
  <si>
    <t>11411</t>
  </si>
  <si>
    <t>31553</t>
  </si>
  <si>
    <t>20833</t>
  </si>
  <si>
    <t>35085</t>
  </si>
  <si>
    <t>59,4</t>
  </si>
  <si>
    <t>20372</t>
  </si>
  <si>
    <t>1,9</t>
  </si>
  <si>
    <t>51485</t>
  </si>
  <si>
    <t>132771</t>
  </si>
  <si>
    <t>38,8</t>
  </si>
  <si>
    <t>25790</t>
  </si>
  <si>
    <t>74003</t>
  </si>
  <si>
    <t>7802</t>
  </si>
  <si>
    <t>8497</t>
  </si>
  <si>
    <t>91,8</t>
  </si>
  <si>
    <t>32490</t>
  </si>
  <si>
    <t>44583</t>
  </si>
  <si>
    <t>0,7</t>
  </si>
  <si>
    <t>7021</t>
  </si>
  <si>
    <t>21809</t>
  </si>
  <si>
    <t>18078</t>
  </si>
  <si>
    <t>42512</t>
  </si>
  <si>
    <t>42,5</t>
  </si>
  <si>
    <t>73517</t>
  </si>
  <si>
    <t>14787</t>
  </si>
  <si>
    <t>9455</t>
  </si>
  <si>
    <t>16249</t>
  </si>
  <si>
    <t>58,2</t>
  </si>
  <si>
    <t>18737</t>
  </si>
  <si>
    <t>32532</t>
  </si>
  <si>
    <t>0,6</t>
  </si>
  <si>
    <t>26659</t>
  </si>
  <si>
    <t>35264</t>
  </si>
  <si>
    <t>75,6</t>
  </si>
  <si>
    <t>5378</t>
  </si>
  <si>
    <t>22258</t>
  </si>
  <si>
    <t>0,2</t>
  </si>
  <si>
    <t>19288</t>
  </si>
  <si>
    <t>19853</t>
  </si>
  <si>
    <t>16464</t>
  </si>
  <si>
    <t>51290</t>
  </si>
  <si>
    <t>3105</t>
  </si>
  <si>
    <t>3296</t>
  </si>
  <si>
    <t>94,2</t>
  </si>
  <si>
    <t>4097</t>
  </si>
  <si>
    <t>7569</t>
  </si>
  <si>
    <t>0,5</t>
  </si>
  <si>
    <t>8811</t>
  </si>
  <si>
    <t>5775</t>
  </si>
  <si>
    <t>14203</t>
  </si>
  <si>
    <t>27506</t>
  </si>
  <si>
    <t>29974</t>
  </si>
  <si>
    <t>24418</t>
  </si>
  <si>
    <t>63738</t>
  </si>
  <si>
    <r>
      <rPr>
        <sz val="10"/>
        <rFont val="Arial"/>
        <family val="2"/>
      </rPr>
      <t>1339</t>
    </r>
  </si>
  <si>
    <r>
      <rPr>
        <sz val="10"/>
        <rFont val="Arial"/>
        <family val="2"/>
      </rPr>
      <t>1456</t>
    </r>
  </si>
  <si>
    <r>
      <rPr>
        <sz val="10"/>
        <rFont val="Arial"/>
        <family val="2"/>
      </rPr>
      <t>92,0</t>
    </r>
  </si>
  <si>
    <r>
      <rPr>
        <sz val="10"/>
        <rFont val="Arial"/>
        <family val="2"/>
      </rPr>
      <t>258</t>
    </r>
  </si>
  <si>
    <r>
      <rPr>
        <sz val="10"/>
        <rFont val="Arial"/>
        <family val="2"/>
      </rPr>
      <t>766</t>
    </r>
  </si>
  <si>
    <r>
      <rPr>
        <sz val="10"/>
        <rFont val="Arial"/>
        <family val="2"/>
      </rPr>
      <t>0,3</t>
    </r>
  </si>
  <si>
    <t>3315</t>
  </si>
  <si>
    <t>25682</t>
  </si>
  <si>
    <t>12,9</t>
  </si>
  <si>
    <t>6570</t>
  </si>
  <si>
    <t>25,6</t>
  </si>
  <si>
    <t>13983</t>
  </si>
  <si>
    <t>127013</t>
  </si>
  <si>
    <t>11,0</t>
  </si>
  <si>
    <t>56556</t>
  </si>
  <si>
    <t>44,5</t>
  </si>
  <si>
    <t>7421</t>
  </si>
  <si>
    <t>73561</t>
  </si>
  <si>
    <t>19888</t>
  </si>
  <si>
    <t>27,0</t>
  </si>
  <si>
    <t>6177</t>
  </si>
  <si>
    <t>60322</t>
  </si>
  <si>
    <t>3332</t>
  </si>
  <si>
    <t>24698</t>
  </si>
  <si>
    <t>13,5</t>
  </si>
  <si>
    <t>16148</t>
  </si>
  <si>
    <t>172757</t>
  </si>
  <si>
    <t>9,3</t>
  </si>
  <si>
    <t>38155</t>
  </si>
  <si>
    <t>22,1</t>
  </si>
  <si>
    <t>1283</t>
  </si>
  <si>
    <t>82106</t>
  </si>
  <si>
    <t>18186</t>
  </si>
  <si>
    <t>5238</t>
  </si>
  <si>
    <t>42578</t>
  </si>
  <si>
    <t>12,3</t>
  </si>
  <si>
    <t>13748</t>
  </si>
  <si>
    <t>32,3</t>
  </si>
  <si>
    <t>10207</t>
  </si>
  <si>
    <t>154179</t>
  </si>
  <si>
    <t>6,6</t>
  </si>
  <si>
    <t>40086</t>
  </si>
  <si>
    <t>26,0</t>
  </si>
  <si>
    <t>6119</t>
  </si>
  <si>
    <t>73563</t>
  </si>
  <si>
    <t>17741</t>
  </si>
  <si>
    <t>1872</t>
  </si>
  <si>
    <t>47641</t>
  </si>
  <si>
    <t>3,9</t>
  </si>
  <si>
    <t>11720</t>
  </si>
  <si>
    <t>24,6</t>
  </si>
  <si>
    <t>14772</t>
  </si>
  <si>
    <t>108657</t>
  </si>
  <si>
    <t>13,6</t>
  </si>
  <si>
    <t>31341</t>
  </si>
  <si>
    <t>28,8</t>
  </si>
  <si>
    <t>2430</t>
  </si>
  <si>
    <t>24878</t>
  </si>
  <si>
    <t>9,8</t>
  </si>
  <si>
    <t>4460</t>
  </si>
  <si>
    <t>17,9</t>
  </si>
  <si>
    <t>2933</t>
  </si>
  <si>
    <t>39113</t>
  </si>
  <si>
    <t>7,5</t>
  </si>
  <si>
    <t>13739</t>
  </si>
  <si>
    <t>35,1</t>
  </si>
  <si>
    <t>11726</t>
  </si>
  <si>
    <t>162950</t>
  </si>
  <si>
    <t>7,2</t>
  </si>
  <si>
    <t>50407</t>
  </si>
  <si>
    <t>4043</t>
  </si>
  <si>
    <t>6127</t>
  </si>
  <si>
    <t>66,0</t>
  </si>
  <si>
    <t>596</t>
  </si>
  <si>
    <t>499</t>
  </si>
  <si>
    <t>11239</t>
  </si>
  <si>
    <t>43066</t>
  </si>
  <si>
    <t>26,1</t>
  </si>
  <si>
    <t>4273</t>
  </si>
  <si>
    <t>8120</t>
  </si>
  <si>
    <t>9962</t>
  </si>
  <si>
    <t>36722</t>
  </si>
  <si>
    <t>27,1</t>
  </si>
  <si>
    <t>5338</t>
  </si>
  <si>
    <t>2829</t>
  </si>
  <si>
    <t>16459</t>
  </si>
  <si>
    <t>55227</t>
  </si>
  <si>
    <t>29,8</t>
  </si>
  <si>
    <t>3028</t>
  </si>
  <si>
    <t>6376</t>
  </si>
  <si>
    <t>9137</t>
  </si>
  <si>
    <t>12130</t>
  </si>
  <si>
    <t>75,3</t>
  </si>
  <si>
    <t>913</t>
  </si>
  <si>
    <t>3340</t>
  </si>
  <si>
    <t>643</t>
  </si>
  <si>
    <t>2583</t>
  </si>
  <si>
    <t>13843</t>
  </si>
  <si>
    <t>58396</t>
  </si>
  <si>
    <t>23,7</t>
  </si>
  <si>
    <t>4909</t>
  </si>
  <si>
    <t>14858</t>
  </si>
  <si>
    <t>5599</t>
  </si>
  <si>
    <t>15782</t>
  </si>
  <si>
    <t>766</t>
  </si>
  <si>
    <t>2006</t>
  </si>
  <si>
    <t>11865</t>
  </si>
  <si>
    <t>46927</t>
  </si>
  <si>
    <t>25,3</t>
  </si>
  <si>
    <t>3126</t>
  </si>
  <si>
    <t>4357</t>
  </si>
  <si>
    <t>10494</t>
  </si>
  <si>
    <t>25778</t>
  </si>
  <si>
    <t>40,7</t>
  </si>
  <si>
    <t>4380</t>
  </si>
  <si>
    <t>9421</t>
  </si>
  <si>
    <t>5526</t>
  </si>
  <si>
    <t>40,6</t>
  </si>
  <si>
    <t>352</t>
  </si>
  <si>
    <t>6256</t>
  </si>
  <si>
    <t>16101</t>
  </si>
  <si>
    <t>38,9</t>
  </si>
  <si>
    <t>1208</t>
  </si>
  <si>
    <t>1771</t>
  </si>
  <si>
    <t>12108</t>
  </si>
  <si>
    <t>32132</t>
  </si>
  <si>
    <t>37,7</t>
  </si>
  <si>
    <t>2478</t>
  </si>
  <si>
    <t>7086</t>
  </si>
  <si>
    <r>
      <rPr>
        <sz val="10"/>
        <rFont val="Arial"/>
        <family val="2"/>
      </rPr>
      <t>8548</t>
    </r>
  </si>
  <si>
    <r>
      <rPr>
        <sz val="10"/>
        <rFont val="Arial"/>
        <family val="2"/>
      </rPr>
      <t>18360</t>
    </r>
  </si>
  <si>
    <r>
      <rPr>
        <sz val="10"/>
        <rFont val="Arial"/>
        <family val="2"/>
      </rPr>
      <t>46,6</t>
    </r>
  </si>
  <si>
    <r>
      <rPr>
        <sz val="10"/>
        <rFont val="Arial"/>
        <family val="2"/>
      </rPr>
      <t>440</t>
    </r>
  </si>
  <si>
    <r>
      <rPr>
        <sz val="10"/>
        <rFont val="Arial"/>
        <family val="2"/>
      </rPr>
      <t>3081</t>
    </r>
  </si>
  <si>
    <r>
      <rPr>
        <sz val="10"/>
        <rFont val="Arial"/>
        <family val="2"/>
      </rPr>
      <t>0,1</t>
    </r>
  </si>
  <si>
    <r>
      <rPr>
        <sz val="10"/>
        <rFont val="Arial"/>
        <family val="2"/>
      </rPr>
      <t>6058</t>
    </r>
  </si>
  <si>
    <r>
      <rPr>
        <sz val="10"/>
        <rFont val="Arial"/>
        <family val="2"/>
      </rPr>
      <t>8450</t>
    </r>
  </si>
  <si>
    <r>
      <rPr>
        <sz val="10"/>
        <rFont val="Arial"/>
        <family val="2"/>
      </rPr>
      <t>71,7</t>
    </r>
  </si>
  <si>
    <r>
      <rPr>
        <sz val="10"/>
        <rFont val="Arial"/>
        <family val="2"/>
      </rPr>
      <t>1816</t>
    </r>
  </si>
  <si>
    <r>
      <rPr>
        <sz val="10"/>
        <rFont val="Arial"/>
        <family val="2"/>
      </rPr>
      <t>1829</t>
    </r>
  </si>
  <si>
    <r>
      <rPr>
        <sz val="10"/>
        <rFont val="Arial"/>
        <family val="2"/>
      </rPr>
      <t>1,0</t>
    </r>
  </si>
  <si>
    <r>
      <rPr>
        <sz val="10"/>
        <rFont val="Arial"/>
        <family val="2"/>
      </rPr>
      <t>17562</t>
    </r>
  </si>
  <si>
    <r>
      <rPr>
        <sz val="10"/>
        <rFont val="Arial"/>
        <family val="2"/>
      </rPr>
      <t>18587</t>
    </r>
  </si>
  <si>
    <r>
      <rPr>
        <sz val="10"/>
        <rFont val="Arial"/>
        <family val="2"/>
      </rPr>
      <t>94,5</t>
    </r>
  </si>
  <si>
    <r>
      <rPr>
        <sz val="10"/>
        <rFont val="Arial"/>
        <family val="2"/>
      </rPr>
      <t>4036</t>
    </r>
  </si>
  <si>
    <r>
      <rPr>
        <sz val="10"/>
        <rFont val="Arial"/>
        <family val="2"/>
      </rPr>
      <t>7216</t>
    </r>
  </si>
  <si>
    <r>
      <rPr>
        <sz val="10"/>
        <rFont val="Arial"/>
        <family val="2"/>
      </rPr>
      <t>0,6</t>
    </r>
  </si>
  <si>
    <r>
      <rPr>
        <sz val="10"/>
        <rFont val="Arial"/>
        <family val="2"/>
      </rPr>
      <t>936</t>
    </r>
  </si>
  <si>
    <r>
      <rPr>
        <sz val="10"/>
        <rFont val="Arial"/>
        <family val="2"/>
      </rPr>
      <t>8944</t>
    </r>
  </si>
  <si>
    <r>
      <rPr>
        <sz val="10"/>
        <rFont val="Arial"/>
        <family val="2"/>
      </rPr>
      <t>10,5</t>
    </r>
  </si>
  <si>
    <r>
      <rPr>
        <sz val="10"/>
        <rFont val="Arial"/>
        <family val="2"/>
      </rPr>
      <t>4890</t>
    </r>
  </si>
  <si>
    <r>
      <rPr>
        <sz val="10"/>
        <rFont val="Arial"/>
        <family val="2"/>
      </rPr>
      <t>4204</t>
    </r>
  </si>
  <si>
    <r>
      <rPr>
        <sz val="10"/>
        <rFont val="Arial"/>
        <family val="2"/>
      </rPr>
      <t>45019</t>
    </r>
  </si>
  <si>
    <r>
      <rPr>
        <sz val="10"/>
        <rFont val="Arial"/>
        <family val="2"/>
      </rPr>
      <t>9,3</t>
    </r>
  </si>
  <si>
    <r>
      <rPr>
        <sz val="10"/>
        <rFont val="Arial"/>
        <family val="2"/>
      </rPr>
      <t>26489</t>
    </r>
  </si>
  <si>
    <r>
      <rPr>
        <sz val="10"/>
        <rFont val="Arial"/>
        <family val="2"/>
      </rPr>
      <t>167</t>
    </r>
  </si>
  <si>
    <r>
      <rPr>
        <sz val="10"/>
        <rFont val="Arial"/>
        <family val="2"/>
      </rPr>
      <t>3230</t>
    </r>
  </si>
  <si>
    <r>
      <rPr>
        <sz val="10"/>
        <rFont val="Arial"/>
        <family val="2"/>
      </rPr>
      <t>5,2</t>
    </r>
  </si>
  <si>
    <r>
      <rPr>
        <sz val="10"/>
        <rFont val="Arial"/>
        <family val="2"/>
      </rPr>
      <t>21530</t>
    </r>
  </si>
  <si>
    <r>
      <rPr>
        <sz val="10"/>
        <rFont val="Arial"/>
        <family val="2"/>
      </rPr>
      <t>32030</t>
    </r>
  </si>
  <si>
    <r>
      <rPr>
        <sz val="10"/>
        <rFont val="Arial"/>
        <family val="2"/>
      </rPr>
      <t>5334</t>
    </r>
  </si>
  <si>
    <r>
      <rPr>
        <sz val="10"/>
        <rFont val="Arial"/>
        <family val="2"/>
      </rPr>
      <t>48714</t>
    </r>
  </si>
  <si>
    <r>
      <rPr>
        <sz val="10"/>
        <rFont val="Arial"/>
        <family val="2"/>
      </rPr>
      <t>10,9</t>
    </r>
  </si>
  <si>
    <r>
      <rPr>
        <sz val="10"/>
        <rFont val="Arial"/>
        <family val="2"/>
      </rPr>
      <t>24333</t>
    </r>
  </si>
  <si>
    <r>
      <rPr>
        <sz val="10"/>
        <rFont val="Arial"/>
        <family val="2"/>
      </rPr>
      <t>61</t>
    </r>
  </si>
  <si>
    <r>
      <rPr>
        <sz val="10"/>
        <rFont val="Arial"/>
        <family val="2"/>
      </rPr>
      <t>19639</t>
    </r>
  </si>
  <si>
    <r>
      <rPr>
        <sz val="10"/>
        <rFont val="Arial"/>
        <family val="2"/>
      </rPr>
      <t>11460</t>
    </r>
  </si>
  <si>
    <r>
      <rPr>
        <sz val="10"/>
        <rFont val="Arial"/>
        <family val="2"/>
      </rPr>
      <t>4152</t>
    </r>
  </si>
  <si>
    <r>
      <rPr>
        <sz val="10"/>
        <rFont val="Arial"/>
        <family val="2"/>
      </rPr>
      <t>12375</t>
    </r>
  </si>
  <si>
    <r>
      <rPr>
        <sz val="10"/>
        <rFont val="Arial"/>
        <family val="2"/>
      </rPr>
      <t>33,6</t>
    </r>
  </si>
  <si>
    <r>
      <rPr>
        <sz val="10"/>
        <rFont val="Arial"/>
        <family val="2"/>
      </rPr>
      <t>5482</t>
    </r>
  </si>
  <si>
    <r>
      <rPr>
        <sz val="10"/>
        <rFont val="Arial"/>
        <family val="2"/>
      </rPr>
      <t>4853</t>
    </r>
  </si>
  <si>
    <r>
      <rPr>
        <sz val="10"/>
        <rFont val="Arial"/>
        <family val="2"/>
      </rPr>
      <t>59185</t>
    </r>
  </si>
  <si>
    <r>
      <rPr>
        <sz val="10"/>
        <rFont val="Arial"/>
        <family val="2"/>
      </rPr>
      <t>8,2</t>
    </r>
  </si>
  <si>
    <r>
      <rPr>
        <sz val="10"/>
        <rFont val="Arial"/>
        <family val="2"/>
      </rPr>
      <t>28554</t>
    </r>
  </si>
  <si>
    <r>
      <rPr>
        <sz val="10"/>
        <rFont val="Arial"/>
        <family val="2"/>
      </rPr>
      <t>1163</t>
    </r>
  </si>
  <si>
    <r>
      <rPr>
        <sz val="10"/>
        <rFont val="Arial"/>
        <family val="2"/>
      </rPr>
      <t>1974</t>
    </r>
  </si>
  <si>
    <r>
      <rPr>
        <sz val="10"/>
        <rFont val="Arial"/>
        <family val="2"/>
      </rPr>
      <t>58,9</t>
    </r>
  </si>
  <si>
    <r>
      <rPr>
        <sz val="10"/>
        <rFont val="Arial"/>
        <family val="2"/>
      </rPr>
      <t>8133</t>
    </r>
  </si>
  <si>
    <r>
      <rPr>
        <sz val="10"/>
        <rFont val="Arial"/>
        <family val="2"/>
      </rPr>
      <t>19741</t>
    </r>
  </si>
  <si>
    <r>
      <rPr>
        <sz val="10"/>
        <rFont val="Arial"/>
        <family val="2"/>
      </rPr>
      <t>778</t>
    </r>
  </si>
  <si>
    <r>
      <rPr>
        <sz val="10"/>
        <rFont val="Arial"/>
        <family val="2"/>
      </rPr>
      <t>28060</t>
    </r>
  </si>
  <si>
    <r>
      <rPr>
        <sz val="10"/>
        <rFont val="Arial"/>
        <family val="2"/>
      </rPr>
      <t>2,8</t>
    </r>
  </si>
  <si>
    <r>
      <rPr>
        <sz val="10"/>
        <rFont val="Arial"/>
        <family val="2"/>
      </rPr>
      <t>16003</t>
    </r>
  </si>
  <si>
    <r>
      <rPr>
        <sz val="10"/>
        <rFont val="Arial"/>
        <family val="2"/>
      </rPr>
      <t>7971</t>
    </r>
  </si>
  <si>
    <r>
      <rPr>
        <sz val="10"/>
        <rFont val="Arial"/>
        <family val="2"/>
      </rPr>
      <t>52981</t>
    </r>
  </si>
  <si>
    <r>
      <rPr>
        <sz val="10"/>
        <rFont val="Arial"/>
        <family val="2"/>
      </rPr>
      <t>15,0</t>
    </r>
  </si>
  <si>
    <r>
      <rPr>
        <sz val="10"/>
        <rFont val="Arial"/>
        <family val="2"/>
      </rPr>
      <t>24203</t>
    </r>
  </si>
  <si>
    <r>
      <rPr>
        <sz val="10"/>
        <rFont val="Arial"/>
        <family val="2"/>
      </rPr>
      <t>51009</t>
    </r>
  </si>
  <si>
    <r>
      <rPr>
        <sz val="10"/>
        <rFont val="Arial"/>
        <family val="2"/>
      </rPr>
      <t>1794</t>
    </r>
  </si>
  <si>
    <r>
      <rPr>
        <sz val="10"/>
        <rFont val="Arial"/>
        <family val="2"/>
      </rPr>
      <t>6045</t>
    </r>
  </si>
  <si>
    <r>
      <rPr>
        <sz val="10"/>
        <rFont val="Arial"/>
        <family val="2"/>
      </rPr>
      <t>29,7</t>
    </r>
  </si>
  <si>
    <r>
      <rPr>
        <sz val="10"/>
        <rFont val="Arial"/>
        <family val="2"/>
      </rPr>
      <t>3015</t>
    </r>
  </si>
  <si>
    <r>
      <rPr>
        <sz val="10"/>
        <rFont val="Arial"/>
        <family val="2"/>
      </rPr>
      <t>2759</t>
    </r>
  </si>
  <si>
    <r>
      <rPr>
        <sz val="10"/>
        <rFont val="Arial"/>
        <family val="2"/>
      </rPr>
      <t>19791</t>
    </r>
  </si>
  <si>
    <r>
      <rPr>
        <sz val="10"/>
        <rFont val="Arial"/>
        <family val="2"/>
      </rPr>
      <t>13,9</t>
    </r>
  </si>
  <si>
    <r>
      <rPr>
        <sz val="10"/>
        <rFont val="Arial"/>
        <family val="2"/>
      </rPr>
      <t>2933</t>
    </r>
  </si>
  <si>
    <r>
      <rPr>
        <sz val="10"/>
        <rFont val="Arial"/>
        <family val="2"/>
      </rPr>
      <t>1552</t>
    </r>
  </si>
  <si>
    <r>
      <rPr>
        <sz val="10"/>
        <rFont val="Arial"/>
        <family val="2"/>
      </rPr>
      <t>65884</t>
    </r>
  </si>
  <si>
    <r>
      <rPr>
        <sz val="10"/>
        <rFont val="Arial"/>
        <family val="2"/>
      </rPr>
      <t>2,4</t>
    </r>
  </si>
  <si>
    <r>
      <rPr>
        <sz val="10"/>
        <rFont val="Arial"/>
        <family val="2"/>
      </rPr>
      <t>38637</t>
    </r>
  </si>
  <si>
    <r>
      <rPr>
        <sz val="10"/>
        <rFont val="Arial"/>
        <family val="2"/>
      </rPr>
      <t>483</t>
    </r>
  </si>
  <si>
    <r>
      <rPr>
        <sz val="10"/>
        <rFont val="Arial"/>
        <family val="2"/>
      </rPr>
      <t>11916</t>
    </r>
  </si>
  <si>
    <r>
      <rPr>
        <sz val="10"/>
        <rFont val="Arial"/>
        <family val="2"/>
      </rPr>
      <t>6738</t>
    </r>
  </si>
  <si>
    <r>
      <rPr>
        <sz val="10"/>
        <rFont val="Arial"/>
        <family val="2"/>
      </rPr>
      <t>4852</t>
    </r>
  </si>
  <si>
    <r>
      <rPr>
        <sz val="10"/>
        <rFont val="Arial"/>
        <family val="2"/>
      </rPr>
      <t>18578</t>
    </r>
  </si>
  <si>
    <r>
      <rPr>
        <sz val="10"/>
        <rFont val="Arial"/>
        <family val="2"/>
      </rPr>
      <t>26,1</t>
    </r>
  </si>
  <si>
    <r>
      <rPr>
        <sz val="10"/>
        <rFont val="Arial"/>
        <family val="2"/>
      </rPr>
      <t>6911</t>
    </r>
  </si>
  <si>
    <r>
      <rPr>
        <sz val="10"/>
        <rFont val="Arial"/>
        <family val="2"/>
      </rPr>
      <t>2826</t>
    </r>
  </si>
  <si>
    <r>
      <rPr>
        <sz val="10"/>
        <rFont val="Arial"/>
        <family val="2"/>
      </rPr>
      <t>24148</t>
    </r>
  </si>
  <si>
    <r>
      <rPr>
        <sz val="10"/>
        <rFont val="Arial"/>
        <family val="2"/>
      </rPr>
      <t>11,7</t>
    </r>
  </si>
  <si>
    <r>
      <rPr>
        <sz val="10"/>
        <rFont val="Arial"/>
        <family val="2"/>
      </rPr>
      <t>9970</t>
    </r>
  </si>
  <si>
    <t>804</t>
  </si>
  <si>
    <t>14815</t>
  </si>
  <si>
    <t>5,4</t>
  </si>
  <si>
    <t>300</t>
  </si>
  <si>
    <t>959</t>
  </si>
  <si>
    <t>31,3</t>
  </si>
  <si>
    <t>1925</t>
  </si>
  <si>
    <t>7536</t>
  </si>
  <si>
    <t>25,5</t>
  </si>
  <si>
    <t>1846</t>
  </si>
  <si>
    <t>5420</t>
  </si>
  <si>
    <t>34,1</t>
  </si>
  <si>
    <r>
      <rPr>
        <sz val="10"/>
        <rFont val="Arial"/>
        <family val="2"/>
      </rPr>
      <t>90</t>
    </r>
  </si>
  <si>
    <r>
      <rPr>
        <sz val="10"/>
        <rFont val="Arial"/>
        <family val="2"/>
      </rPr>
      <t>1057</t>
    </r>
  </si>
  <si>
    <r>
      <rPr>
        <sz val="10"/>
        <rFont val="Arial"/>
        <family val="2"/>
      </rPr>
      <t>8,5</t>
    </r>
  </si>
  <si>
    <r>
      <rPr>
        <sz val="10"/>
        <rFont val="Arial"/>
        <family val="2"/>
      </rPr>
      <t>205</t>
    </r>
  </si>
  <si>
    <r>
      <rPr>
        <sz val="10"/>
        <rFont val="Arial"/>
        <family val="2"/>
      </rPr>
      <t>1815</t>
    </r>
  </si>
  <si>
    <r>
      <rPr>
        <sz val="10"/>
        <rFont val="Arial"/>
        <family val="2"/>
      </rPr>
      <t>11,3</t>
    </r>
  </si>
  <si>
    <r>
      <rPr>
        <sz val="10"/>
        <rFont val="Arial"/>
        <family val="2"/>
      </rPr>
      <t>1226</t>
    </r>
  </si>
  <si>
    <r>
      <rPr>
        <sz val="10"/>
        <rFont val="Arial"/>
        <family val="2"/>
      </rPr>
      <t>51010</t>
    </r>
  </si>
  <si>
    <r>
      <rPr>
        <sz val="10"/>
        <rFont val="Arial"/>
        <family val="2"/>
      </rPr>
      <t>324</t>
    </r>
  </si>
  <si>
    <r>
      <rPr>
        <sz val="10"/>
        <rFont val="Arial"/>
        <family val="2"/>
      </rPr>
      <t>24095</t>
    </r>
  </si>
  <si>
    <r>
      <rPr>
        <sz val="10"/>
        <rFont val="Arial"/>
        <family val="2"/>
      </rPr>
      <t>1,3</t>
    </r>
  </si>
  <si>
    <r>
      <rPr>
        <sz val="10"/>
        <rFont val="Arial"/>
        <family val="2"/>
      </rPr>
      <t>1909</t>
    </r>
  </si>
  <si>
    <r>
      <rPr>
        <sz val="10"/>
        <rFont val="Arial"/>
        <family val="2"/>
      </rPr>
      <t>28979</t>
    </r>
  </si>
  <si>
    <r>
      <rPr>
        <sz val="10"/>
        <rFont val="Arial"/>
        <family val="2"/>
      </rPr>
      <t>6,6</t>
    </r>
  </si>
  <si>
    <r>
      <rPr>
        <sz val="10"/>
        <rFont val="Arial"/>
        <family val="2"/>
      </rPr>
      <t>245</t>
    </r>
  </si>
  <si>
    <r>
      <rPr>
        <sz val="10"/>
        <rFont val="Arial"/>
        <family val="2"/>
      </rPr>
      <t>12258</t>
    </r>
  </si>
  <si>
    <r>
      <rPr>
        <sz val="10"/>
        <rFont val="Arial"/>
        <family val="2"/>
      </rPr>
      <t>2,0</t>
    </r>
  </si>
  <si>
    <r>
      <rPr>
        <sz val="10"/>
        <rFont val="Arial"/>
        <family val="2"/>
      </rPr>
      <t>1329</t>
    </r>
  </si>
  <si>
    <r>
      <rPr>
        <sz val="10"/>
        <rFont val="Arial"/>
        <family val="2"/>
      </rPr>
      <t>42255</t>
    </r>
  </si>
  <si>
    <r>
      <rPr>
        <sz val="10"/>
        <rFont val="Arial"/>
        <family val="2"/>
      </rPr>
      <t>982</t>
    </r>
  </si>
  <si>
    <r>
      <rPr>
        <sz val="10"/>
        <rFont val="Arial"/>
        <family val="2"/>
      </rPr>
      <t>5,0</t>
    </r>
  </si>
  <si>
    <r>
      <rPr>
        <sz val="10"/>
        <rFont val="Arial"/>
        <family val="2"/>
      </rPr>
      <t>181</t>
    </r>
  </si>
  <si>
    <r>
      <rPr>
        <sz val="10"/>
        <rFont val="Arial"/>
        <family val="2"/>
      </rPr>
      <t>16060</t>
    </r>
  </si>
  <si>
    <r>
      <rPr>
        <sz val="10"/>
        <rFont val="Arial"/>
        <family val="2"/>
      </rPr>
      <t>1,1</t>
    </r>
  </si>
  <si>
    <r>
      <rPr>
        <sz val="10"/>
        <rFont val="Arial"/>
        <family val="2"/>
      </rPr>
      <t>242</t>
    </r>
  </si>
  <si>
    <r>
      <rPr>
        <sz val="10"/>
        <rFont val="Arial"/>
        <family val="2"/>
      </rPr>
      <t>7529</t>
    </r>
  </si>
  <si>
    <r>
      <rPr>
        <sz val="10"/>
        <rFont val="Arial"/>
        <family val="2"/>
      </rPr>
      <t>3,2</t>
    </r>
  </si>
  <si>
    <r>
      <rPr>
        <sz val="10"/>
        <rFont val="Arial"/>
        <family val="2"/>
      </rPr>
      <t>2</t>
    </r>
  </si>
  <si>
    <r>
      <rPr>
        <sz val="10"/>
        <rFont val="Arial"/>
        <family val="2"/>
      </rPr>
      <t>7719</t>
    </r>
  </si>
  <si>
    <r>
      <rPr>
        <sz val="10"/>
        <rFont val="Arial"/>
        <family val="2"/>
      </rPr>
      <t>0,0</t>
    </r>
  </si>
  <si>
    <r>
      <rPr>
        <sz val="10"/>
        <rFont val="Arial"/>
        <family val="2"/>
      </rPr>
      <t>115</t>
    </r>
  </si>
  <si>
    <r>
      <rPr>
        <sz val="10"/>
        <rFont val="Arial"/>
        <family val="2"/>
      </rPr>
      <t>46934</t>
    </r>
  </si>
  <si>
    <r>
      <rPr>
        <sz val="10"/>
        <rFont val="Arial"/>
        <family val="2"/>
      </rPr>
      <t>0,2</t>
    </r>
  </si>
  <si>
    <r>
      <rPr>
        <sz val="10"/>
        <rFont val="Arial"/>
        <family val="2"/>
      </rPr>
      <t>530</t>
    </r>
  </si>
  <si>
    <r>
      <rPr>
        <sz val="10"/>
        <rFont val="Arial"/>
        <family val="2"/>
      </rPr>
      <t>21779</t>
    </r>
  </si>
  <si>
    <r>
      <rPr>
        <sz val="10"/>
        <rFont val="Arial"/>
        <family val="2"/>
      </rPr>
      <t>57</t>
    </r>
  </si>
  <si>
    <r>
      <rPr>
        <sz val="10"/>
        <rFont val="Arial"/>
        <family val="2"/>
      </rPr>
      <t>15112</t>
    </r>
  </si>
  <si>
    <r>
      <rPr>
        <sz val="10"/>
        <rFont val="Arial"/>
        <family val="2"/>
      </rPr>
      <t>0,4</t>
    </r>
  </si>
  <si>
    <r>
      <rPr>
        <sz val="10"/>
        <rFont val="Arial"/>
        <family val="2"/>
      </rPr>
      <t>476</t>
    </r>
  </si>
  <si>
    <r>
      <rPr>
        <sz val="10"/>
        <rFont val="Arial"/>
        <family val="2"/>
      </rPr>
      <t>12877</t>
    </r>
  </si>
  <si>
    <r>
      <rPr>
        <sz val="10"/>
        <rFont val="Arial"/>
        <family val="2"/>
      </rPr>
      <t>754</t>
    </r>
  </si>
  <si>
    <r>
      <rPr>
        <sz val="10"/>
        <rFont val="Arial"/>
        <family val="2"/>
      </rPr>
      <t>37173</t>
    </r>
  </si>
  <si>
    <r>
      <rPr>
        <sz val="10"/>
        <rFont val="Arial"/>
        <family val="2"/>
      </rPr>
      <t>278</t>
    </r>
  </si>
  <si>
    <r>
      <rPr>
        <sz val="10"/>
        <rFont val="Arial"/>
        <family val="2"/>
      </rPr>
      <t>17446</t>
    </r>
  </si>
  <si>
    <r>
      <rPr>
        <sz val="10"/>
        <rFont val="Arial"/>
        <family val="2"/>
      </rPr>
      <t>1,6</t>
    </r>
  </si>
  <si>
    <r>
      <rPr>
        <sz val="10"/>
        <rFont val="Arial"/>
        <family val="2"/>
      </rPr>
      <t>1357</t>
    </r>
  </si>
  <si>
    <r>
      <rPr>
        <sz val="10"/>
        <rFont val="Arial"/>
        <family val="2"/>
      </rPr>
      <t>18804</t>
    </r>
  </si>
  <si>
    <r>
      <rPr>
        <sz val="10"/>
        <rFont val="Arial"/>
        <family val="2"/>
      </rPr>
      <t>7,2</t>
    </r>
  </si>
  <si>
    <r>
      <rPr>
        <sz val="10"/>
        <rFont val="Arial"/>
        <family val="2"/>
      </rPr>
      <t>294</t>
    </r>
  </si>
  <si>
    <r>
      <rPr>
        <sz val="10"/>
        <rFont val="Arial"/>
        <family val="2"/>
      </rPr>
      <t>7739</t>
    </r>
  </si>
  <si>
    <r>
      <rPr>
        <sz val="10"/>
        <rFont val="Arial"/>
        <family val="2"/>
      </rPr>
      <t>280</t>
    </r>
  </si>
  <si>
    <r>
      <rPr>
        <sz val="10"/>
        <rFont val="Arial"/>
        <family val="2"/>
      </rPr>
      <t>4139</t>
    </r>
  </si>
  <si>
    <r>
      <rPr>
        <sz val="10"/>
        <rFont val="Arial"/>
        <family val="2"/>
      </rPr>
      <t>6,8</t>
    </r>
  </si>
  <si>
    <r>
      <rPr>
        <sz val="10"/>
        <rFont val="Arial"/>
        <family val="2"/>
      </rPr>
      <t>149</t>
    </r>
  </si>
  <si>
    <r>
      <rPr>
        <sz val="10"/>
        <rFont val="Arial"/>
        <family val="2"/>
      </rPr>
      <t>2297</t>
    </r>
  </si>
  <si>
    <r>
      <rPr>
        <sz val="10"/>
        <rFont val="Arial"/>
        <family val="2"/>
      </rPr>
      <t>6,5</t>
    </r>
  </si>
  <si>
    <r>
      <rPr>
        <sz val="10"/>
        <rFont val="Arial"/>
        <family val="2"/>
      </rPr>
      <t>873</t>
    </r>
  </si>
  <si>
    <r>
      <rPr>
        <sz val="10"/>
        <rFont val="Arial"/>
        <family val="2"/>
      </rPr>
      <t>4656</t>
    </r>
  </si>
  <si>
    <r>
      <rPr>
        <sz val="10"/>
        <rFont val="Arial"/>
        <family val="2"/>
      </rPr>
      <t>18,8</t>
    </r>
  </si>
  <si>
    <r>
      <rPr>
        <sz val="10"/>
        <rFont val="Arial"/>
        <family val="2"/>
      </rPr>
      <t>479</t>
    </r>
  </si>
  <si>
    <r>
      <rPr>
        <sz val="10"/>
        <rFont val="Arial"/>
        <family val="2"/>
      </rPr>
      <t>738</t>
    </r>
  </si>
  <si>
    <r>
      <rPr>
        <sz val="10"/>
        <rFont val="Arial"/>
        <family val="2"/>
      </rPr>
      <t>64,9</t>
    </r>
  </si>
  <si>
    <r>
      <rPr>
        <sz val="10"/>
        <rFont val="Arial"/>
        <family val="2"/>
      </rPr>
      <t>1567</t>
    </r>
  </si>
  <si>
    <r>
      <rPr>
        <sz val="10"/>
        <rFont val="Arial"/>
        <family val="2"/>
      </rPr>
      <t>24984</t>
    </r>
  </si>
  <si>
    <r>
      <rPr>
        <sz val="10"/>
        <rFont val="Arial"/>
        <family val="2"/>
      </rPr>
      <t>6,3</t>
    </r>
  </si>
  <si>
    <r>
      <rPr>
        <sz val="10"/>
        <rFont val="Arial"/>
        <family val="2"/>
      </rPr>
      <t>628</t>
    </r>
  </si>
  <si>
    <r>
      <rPr>
        <sz val="10"/>
        <rFont val="Arial"/>
        <family val="2"/>
      </rPr>
      <t>26615</t>
    </r>
  </si>
  <si>
    <r>
      <rPr>
        <sz val="10"/>
        <rFont val="Arial"/>
        <family val="2"/>
      </rPr>
      <t>233</t>
    </r>
  </si>
  <si>
    <r>
      <rPr>
        <sz val="10"/>
        <rFont val="Arial"/>
        <family val="2"/>
      </rPr>
      <t>222</t>
    </r>
  </si>
  <si>
    <r>
      <rPr>
        <sz val="10"/>
        <rFont val="Arial"/>
        <family val="2"/>
      </rPr>
      <t>79</t>
    </r>
  </si>
  <si>
    <r>
      <rPr>
        <sz val="10"/>
        <rFont val="Arial"/>
        <family val="2"/>
      </rPr>
      <t>35,59</t>
    </r>
  </si>
  <si>
    <r>
      <rPr>
        <sz val="10"/>
        <rFont val="Arial"/>
        <family val="2"/>
      </rPr>
      <t>100,00</t>
    </r>
  </si>
  <si>
    <r>
      <rPr>
        <sz val="10"/>
        <rFont val="Arial"/>
        <family val="2"/>
      </rPr>
      <t>1642</t>
    </r>
  </si>
  <si>
    <r>
      <rPr>
        <sz val="10"/>
        <rFont val="Arial"/>
        <family val="2"/>
      </rPr>
      <t>874</t>
    </r>
  </si>
  <si>
    <r>
      <rPr>
        <sz val="10"/>
        <rFont val="Arial"/>
        <family val="2"/>
      </rPr>
      <t>309</t>
    </r>
  </si>
  <si>
    <r>
      <rPr>
        <sz val="10"/>
        <rFont val="Arial"/>
        <family val="2"/>
      </rPr>
      <t>35,35</t>
    </r>
  </si>
  <si>
    <r>
      <rPr>
        <sz val="10"/>
        <rFont val="Arial"/>
        <family val="2"/>
      </rPr>
      <t>767</t>
    </r>
  </si>
  <si>
    <r>
      <rPr>
        <sz val="10"/>
        <rFont val="Arial"/>
        <family val="2"/>
      </rPr>
      <t>87,76</t>
    </r>
  </si>
  <si>
    <r>
      <rPr>
        <sz val="10"/>
        <rFont val="Arial"/>
        <family val="2"/>
      </rPr>
      <t>920</t>
    </r>
  </si>
  <si>
    <r>
      <rPr>
        <sz val="10"/>
        <rFont val="Arial"/>
        <family val="2"/>
      </rPr>
      <t>470</t>
    </r>
  </si>
  <si>
    <r>
      <rPr>
        <sz val="10"/>
        <rFont val="Arial"/>
        <family val="2"/>
      </rPr>
      <t>96</t>
    </r>
  </si>
  <si>
    <r>
      <rPr>
        <sz val="10"/>
        <rFont val="Arial"/>
        <family val="2"/>
      </rPr>
      <t>20,43</t>
    </r>
  </si>
  <si>
    <r>
      <rPr>
        <sz val="10"/>
        <rFont val="Arial"/>
        <family val="2"/>
      </rPr>
      <t>453</t>
    </r>
  </si>
  <si>
    <r>
      <rPr>
        <sz val="10"/>
        <rFont val="Arial"/>
        <family val="2"/>
      </rPr>
      <t>96,38</t>
    </r>
  </si>
  <si>
    <r>
      <rPr>
        <sz val="10"/>
        <rFont val="Arial"/>
        <family val="2"/>
      </rPr>
      <t>781</t>
    </r>
  </si>
  <si>
    <r>
      <rPr>
        <sz val="10"/>
        <rFont val="Arial"/>
        <family val="2"/>
      </rPr>
      <t>629</t>
    </r>
  </si>
  <si>
    <r>
      <rPr>
        <sz val="10"/>
        <rFont val="Arial"/>
        <family val="2"/>
      </rPr>
      <t>557</t>
    </r>
  </si>
  <si>
    <r>
      <rPr>
        <sz val="10"/>
        <rFont val="Arial"/>
        <family val="2"/>
      </rPr>
      <t>88,55</t>
    </r>
  </si>
  <si>
    <r>
      <rPr>
        <sz val="10"/>
        <rFont val="Arial"/>
        <family val="2"/>
      </rPr>
      <t>503</t>
    </r>
  </si>
  <si>
    <r>
      <rPr>
        <sz val="10"/>
        <rFont val="Arial"/>
        <family val="2"/>
      </rPr>
      <t>79,97</t>
    </r>
  </si>
  <si>
    <r>
      <rPr>
        <sz val="10"/>
        <rFont val="Arial"/>
        <family val="2"/>
      </rPr>
      <t>1796</t>
    </r>
  </si>
  <si>
    <r>
      <rPr>
        <sz val="10"/>
        <rFont val="Arial"/>
        <family val="2"/>
      </rPr>
      <t>639</t>
    </r>
  </si>
  <si>
    <r>
      <rPr>
        <sz val="10"/>
        <rFont val="Arial"/>
        <family val="2"/>
      </rPr>
      <t>48,36</t>
    </r>
  </si>
  <si>
    <r>
      <rPr>
        <sz val="10"/>
        <rFont val="Arial"/>
        <family val="2"/>
      </rPr>
      <t>389</t>
    </r>
  </si>
  <si>
    <r>
      <rPr>
        <sz val="10"/>
        <rFont val="Arial"/>
        <family val="2"/>
      </rPr>
      <t>60,88</t>
    </r>
  </si>
  <si>
    <r>
      <rPr>
        <sz val="10"/>
        <rFont val="Arial"/>
        <family val="2"/>
      </rPr>
      <t>609</t>
    </r>
  </si>
  <si>
    <r>
      <rPr>
        <sz val="10"/>
        <rFont val="Arial"/>
        <family val="2"/>
      </rPr>
      <t>443</t>
    </r>
  </si>
  <si>
    <r>
      <rPr>
        <sz val="10"/>
        <rFont val="Arial"/>
        <family val="2"/>
      </rPr>
      <t>101</t>
    </r>
  </si>
  <si>
    <r>
      <rPr>
        <sz val="10"/>
        <rFont val="Arial"/>
        <family val="2"/>
      </rPr>
      <t>22,80</t>
    </r>
  </si>
  <si>
    <r>
      <rPr>
        <sz val="10"/>
        <rFont val="Arial"/>
        <family val="2"/>
      </rPr>
      <t>525</t>
    </r>
  </si>
  <si>
    <r>
      <rPr>
        <sz val="10"/>
        <rFont val="Arial"/>
        <family val="2"/>
      </rPr>
      <t>333</t>
    </r>
  </si>
  <si>
    <r>
      <rPr>
        <sz val="10"/>
        <rFont val="Arial"/>
        <family val="2"/>
      </rPr>
      <t>264</t>
    </r>
  </si>
  <si>
    <r>
      <rPr>
        <sz val="10"/>
        <rFont val="Arial"/>
        <family val="2"/>
      </rPr>
      <t>79,28</t>
    </r>
  </si>
  <si>
    <r>
      <rPr>
        <sz val="10"/>
        <rFont val="Arial"/>
        <family val="2"/>
      </rPr>
      <t>2215</t>
    </r>
  </si>
  <si>
    <r>
      <rPr>
        <sz val="10"/>
        <rFont val="Arial"/>
        <family val="2"/>
      </rPr>
      <t>771</t>
    </r>
  </si>
  <si>
    <r>
      <rPr>
        <sz val="10"/>
        <rFont val="Arial"/>
        <family val="2"/>
      </rPr>
      <t>594</t>
    </r>
  </si>
  <si>
    <r>
      <rPr>
        <sz val="10"/>
        <rFont val="Arial"/>
        <family val="2"/>
      </rPr>
      <t>77,04</t>
    </r>
  </si>
  <si>
    <r>
      <rPr>
        <sz val="10"/>
        <rFont val="Arial"/>
        <family val="2"/>
      </rPr>
      <t>494</t>
    </r>
  </si>
  <si>
    <r>
      <rPr>
        <sz val="10"/>
        <rFont val="Arial"/>
        <family val="2"/>
      </rPr>
      <t>64,07</t>
    </r>
  </si>
  <si>
    <r>
      <rPr>
        <sz val="10"/>
        <rFont val="Arial"/>
        <family val="2"/>
      </rPr>
      <t>1</t>
    </r>
  </si>
  <si>
    <r>
      <rPr>
        <sz val="10"/>
        <rFont val="Arial"/>
        <family val="2"/>
      </rPr>
      <t>517</t>
    </r>
  </si>
  <si>
    <r>
      <rPr>
        <sz val="10"/>
        <rFont val="Arial"/>
        <family val="2"/>
      </rPr>
      <t>128</t>
    </r>
  </si>
  <si>
    <r>
      <rPr>
        <sz val="10"/>
        <rFont val="Arial"/>
        <family val="2"/>
      </rPr>
      <t>24,76</t>
    </r>
  </si>
  <si>
    <r>
      <rPr>
        <sz val="10"/>
        <rFont val="Arial"/>
        <family val="2"/>
      </rPr>
      <t>1752</t>
    </r>
  </si>
  <si>
    <r>
      <rPr>
        <sz val="10"/>
        <rFont val="Arial"/>
        <family val="2"/>
      </rPr>
      <t>484</t>
    </r>
  </si>
  <si>
    <r>
      <rPr>
        <sz val="10"/>
        <rFont val="Arial"/>
        <family val="2"/>
      </rPr>
      <t>318</t>
    </r>
  </si>
  <si>
    <r>
      <rPr>
        <sz val="10"/>
        <rFont val="Arial"/>
        <family val="2"/>
      </rPr>
      <t>65,70</t>
    </r>
  </si>
  <si>
    <r>
      <rPr>
        <sz val="10"/>
        <rFont val="Arial"/>
        <family val="2"/>
      </rPr>
      <t>1036</t>
    </r>
  </si>
  <si>
    <r>
      <rPr>
        <sz val="10"/>
        <rFont val="Arial"/>
        <family val="2"/>
      </rPr>
      <t>556</t>
    </r>
  </si>
  <si>
    <r>
      <rPr>
        <sz val="10"/>
        <rFont val="Arial"/>
        <family val="2"/>
      </rPr>
      <t>370</t>
    </r>
  </si>
  <si>
    <r>
      <rPr>
        <sz val="10"/>
        <rFont val="Arial"/>
        <family val="2"/>
      </rPr>
      <t>66,55</t>
    </r>
  </si>
  <si>
    <r>
      <rPr>
        <sz val="10"/>
        <rFont val="Arial"/>
        <family val="2"/>
      </rPr>
      <t>446</t>
    </r>
  </si>
  <si>
    <r>
      <rPr>
        <sz val="10"/>
        <rFont val="Arial"/>
        <family val="2"/>
      </rPr>
      <t>80,22</t>
    </r>
  </si>
  <si>
    <r>
      <rPr>
        <sz val="10"/>
        <rFont val="Arial"/>
        <family val="2"/>
      </rPr>
      <t>131</t>
    </r>
  </si>
  <si>
    <r>
      <rPr>
        <sz val="10"/>
        <rFont val="Arial"/>
        <family val="2"/>
      </rPr>
      <t>74</t>
    </r>
  </si>
  <si>
    <r>
      <rPr>
        <sz val="10"/>
        <rFont val="Arial"/>
        <family val="2"/>
      </rPr>
      <t>24</t>
    </r>
  </si>
  <si>
    <r>
      <rPr>
        <sz val="10"/>
        <rFont val="Arial"/>
        <family val="2"/>
      </rPr>
      <t>32,43</t>
    </r>
  </si>
  <si>
    <r>
      <rPr>
        <sz val="10"/>
        <rFont val="Arial"/>
        <family val="2"/>
      </rPr>
      <t>418</t>
    </r>
  </si>
  <si>
    <r>
      <rPr>
        <sz val="10"/>
        <rFont val="Arial"/>
        <family val="2"/>
      </rPr>
      <t>219</t>
    </r>
  </si>
  <si>
    <r>
      <rPr>
        <sz val="10"/>
        <rFont val="Arial"/>
        <family val="2"/>
      </rPr>
      <t>146</t>
    </r>
  </si>
  <si>
    <r>
      <rPr>
        <sz val="10"/>
        <rFont val="Arial"/>
        <family val="2"/>
      </rPr>
      <t>66,67</t>
    </r>
  </si>
  <si>
    <r>
      <rPr>
        <sz val="10"/>
        <rFont val="Arial"/>
        <family val="2"/>
      </rPr>
      <t>1787</t>
    </r>
  </si>
  <si>
    <r>
      <rPr>
        <sz val="10"/>
        <rFont val="Arial"/>
        <family val="2"/>
      </rPr>
      <t>1039</t>
    </r>
  </si>
  <si>
    <r>
      <rPr>
        <sz val="10"/>
        <rFont val="Arial"/>
        <family val="2"/>
      </rPr>
      <t>366</t>
    </r>
  </si>
  <si>
    <r>
      <rPr>
        <sz val="10"/>
        <rFont val="Arial"/>
        <family val="2"/>
      </rPr>
      <t>35,23</t>
    </r>
  </si>
  <si>
    <r>
      <rPr>
        <sz val="10"/>
        <rFont val="Arial"/>
        <family val="2"/>
      </rPr>
      <t>951</t>
    </r>
  </si>
  <si>
    <r>
      <rPr>
        <sz val="10"/>
        <rFont val="Arial"/>
        <family val="2"/>
      </rPr>
      <t>91,53</t>
    </r>
  </si>
  <si>
    <t>266</t>
  </si>
  <si>
    <t>220</t>
  </si>
  <si>
    <t>162</t>
  </si>
  <si>
    <t>73,64</t>
  </si>
  <si>
    <t>59</t>
  </si>
  <si>
    <t>9</t>
  </si>
  <si>
    <t>37</t>
  </si>
  <si>
    <t>100,00</t>
  </si>
  <si>
    <t>1367</t>
  </si>
  <si>
    <t>258</t>
  </si>
  <si>
    <t>75</t>
  </si>
  <si>
    <t>29,07</t>
  </si>
  <si>
    <t>240</t>
  </si>
  <si>
    <t>19</t>
  </si>
  <si>
    <t>294</t>
  </si>
  <si>
    <t>95,74</t>
  </si>
  <si>
    <t>691</t>
  </si>
  <si>
    <t>298</t>
  </si>
  <si>
    <t>132</t>
  </si>
  <si>
    <t>44,30</t>
  </si>
  <si>
    <t>139</t>
  </si>
  <si>
    <t>232</t>
  </si>
  <si>
    <t>77,85</t>
  </si>
  <si>
    <t>564</t>
  </si>
  <si>
    <t>450</t>
  </si>
  <si>
    <t>374</t>
  </si>
  <si>
    <t>83,11</t>
  </si>
  <si>
    <t>104</t>
  </si>
  <si>
    <t>26</t>
  </si>
  <si>
    <t>200</t>
  </si>
  <si>
    <t>449</t>
  </si>
  <si>
    <t>99,78</t>
  </si>
  <si>
    <t>1899</t>
  </si>
  <si>
    <t>184</t>
  </si>
  <si>
    <t>93</t>
  </si>
  <si>
    <t>50,54</t>
  </si>
  <si>
    <t>88</t>
  </si>
  <si>
    <t>6</t>
  </si>
  <si>
    <t>129</t>
  </si>
  <si>
    <t>70,11</t>
  </si>
  <si>
    <t>595</t>
  </si>
  <si>
    <t>334</t>
  </si>
  <si>
    <t>43,11</t>
  </si>
  <si>
    <t>21</t>
  </si>
  <si>
    <t>141</t>
  </si>
  <si>
    <t>42,22</t>
  </si>
  <si>
    <t>505</t>
  </si>
  <si>
    <t>111</t>
  </si>
  <si>
    <t>60,33</t>
  </si>
  <si>
    <t>78</t>
  </si>
  <si>
    <t>10</t>
  </si>
  <si>
    <t>40</t>
  </si>
  <si>
    <t>169</t>
  </si>
  <si>
    <t>91,85</t>
  </si>
  <si>
    <t>1906</t>
  </si>
  <si>
    <t>620</t>
  </si>
  <si>
    <t>453</t>
  </si>
  <si>
    <t>73,06</t>
  </si>
  <si>
    <t>214</t>
  </si>
  <si>
    <t>11</t>
  </si>
  <si>
    <t>238</t>
  </si>
  <si>
    <t>437</t>
  </si>
  <si>
    <t>70,48</t>
  </si>
  <si>
    <t>743</t>
  </si>
  <si>
    <t>58</t>
  </si>
  <si>
    <t>23</t>
  </si>
  <si>
    <t>39,66</t>
  </si>
  <si>
    <t>45</t>
  </si>
  <si>
    <t>25</t>
  </si>
  <si>
    <t>1580</t>
  </si>
  <si>
    <t>175</t>
  </si>
  <si>
    <t>67,83</t>
  </si>
  <si>
    <t>85</t>
  </si>
  <si>
    <t>76</t>
  </si>
  <si>
    <t>1067</t>
  </si>
  <si>
    <t>389</t>
  </si>
  <si>
    <t>288</t>
  </si>
  <si>
    <t>74,04</t>
  </si>
  <si>
    <t>102</t>
  </si>
  <si>
    <t>147</t>
  </si>
  <si>
    <t>366</t>
  </si>
  <si>
    <t>94,09</t>
  </si>
  <si>
    <t>192</t>
  </si>
  <si>
    <t>28</t>
  </si>
  <si>
    <t>32,14</t>
  </si>
  <si>
    <t>463</t>
  </si>
  <si>
    <t>68</t>
  </si>
  <si>
    <t>50</t>
  </si>
  <si>
    <t>73,53</t>
  </si>
  <si>
    <t>24</t>
  </si>
  <si>
    <t>1734</t>
  </si>
  <si>
    <t>1141</t>
  </si>
  <si>
    <t>395</t>
  </si>
  <si>
    <t>34,62</t>
  </si>
  <si>
    <t>710</t>
  </si>
  <si>
    <t>183</t>
  </si>
  <si>
    <t>797</t>
  </si>
  <si>
    <t>894</t>
  </si>
  <si>
    <t>78,35</t>
  </si>
  <si>
    <r>
      <rPr>
        <sz val="10"/>
        <rFont val="Arial"/>
        <family val="2"/>
      </rPr>
      <t>266</t>
    </r>
  </si>
  <si>
    <r>
      <rPr>
        <sz val="10"/>
        <rFont val="Arial"/>
        <family val="2"/>
      </rPr>
      <t>23</t>
    </r>
  </si>
  <si>
    <r>
      <rPr>
        <sz val="10"/>
        <rFont val="Arial"/>
        <family val="2"/>
      </rPr>
      <t>16</t>
    </r>
  </si>
  <si>
    <r>
      <rPr>
        <sz val="10"/>
        <rFont val="Arial"/>
        <family val="2"/>
      </rPr>
      <t>69,57</t>
    </r>
  </si>
  <si>
    <r>
      <rPr>
        <sz val="10"/>
        <rFont val="Arial"/>
        <family val="2"/>
      </rPr>
      <t>9</t>
    </r>
  </si>
  <si>
    <r>
      <rPr>
        <sz val="10"/>
        <rFont val="Arial"/>
        <family val="2"/>
      </rPr>
      <t>10</t>
    </r>
  </si>
  <si>
    <r>
      <rPr>
        <sz val="10"/>
        <rFont val="Arial"/>
        <family val="2"/>
      </rPr>
      <t>39</t>
    </r>
  </si>
  <si>
    <r>
      <rPr>
        <sz val="10"/>
        <rFont val="Arial"/>
        <family val="2"/>
      </rPr>
      <t>0</t>
    </r>
  </si>
  <si>
    <r>
      <rPr>
        <sz val="10"/>
        <rFont val="Arial"/>
        <family val="2"/>
      </rPr>
      <t>0,00</t>
    </r>
  </si>
  <si>
    <t>263</t>
  </si>
  <si>
    <t>252</t>
  </si>
  <si>
    <t>112</t>
  </si>
  <si>
    <t>58,33</t>
  </si>
  <si>
    <t>1397</t>
  </si>
  <si>
    <t>165</t>
  </si>
  <si>
    <t>113</t>
  </si>
  <si>
    <t>70</t>
  </si>
  <si>
    <t>61,95</t>
  </si>
  <si>
    <t>664</t>
  </si>
  <si>
    <t>160</t>
  </si>
  <si>
    <t>29</t>
  </si>
  <si>
    <t>41,43</t>
  </si>
  <si>
    <t>1730</t>
  </si>
  <si>
    <t>253</t>
  </si>
  <si>
    <t>176</t>
  </si>
  <si>
    <t>106</t>
  </si>
  <si>
    <t>60,23</t>
  </si>
  <si>
    <t>203</t>
  </si>
  <si>
    <t>131</t>
  </si>
  <si>
    <t>1787</t>
  </si>
  <si>
    <t>475</t>
  </si>
  <si>
    <t>306</t>
  </si>
  <si>
    <t>182</t>
  </si>
  <si>
    <t>59,48</t>
  </si>
  <si>
    <t>835</t>
  </si>
  <si>
    <t>81</t>
  </si>
  <si>
    <t>27</t>
  </si>
  <si>
    <t>14</t>
  </si>
  <si>
    <t>51,85</t>
  </si>
  <si>
    <t>1531</t>
  </si>
  <si>
    <t>254</t>
  </si>
  <si>
    <t>61</t>
  </si>
  <si>
    <t>47,29</t>
  </si>
  <si>
    <t>1019</t>
  </si>
  <si>
    <t>448</t>
  </si>
  <si>
    <t>0,00</t>
  </si>
  <si>
    <t>201</t>
  </si>
  <si>
    <t>33</t>
  </si>
  <si>
    <t>20</t>
  </si>
  <si>
    <t>85,00</t>
  </si>
  <si>
    <t>471</t>
  </si>
  <si>
    <t>50,00</t>
  </si>
  <si>
    <t>431</t>
  </si>
  <si>
    <t>279</t>
  </si>
  <si>
    <t>190</t>
  </si>
  <si>
    <t>68,10</t>
  </si>
  <si>
    <t>440</t>
  </si>
  <si>
    <t>80,77</t>
  </si>
  <si>
    <t>244</t>
  </si>
  <si>
    <t>12</t>
  </si>
  <si>
    <t>57,14</t>
  </si>
  <si>
    <t>1350</t>
  </si>
  <si>
    <t>316</t>
  </si>
  <si>
    <t>229</t>
  </si>
  <si>
    <t>143</t>
  </si>
  <si>
    <t>62,45</t>
  </si>
  <si>
    <t>66,67</t>
  </si>
  <si>
    <t>1294</t>
  </si>
  <si>
    <t>118</t>
  </si>
  <si>
    <t>35</t>
  </si>
  <si>
    <t>29,66</t>
  </si>
  <si>
    <t>2906</t>
  </si>
  <si>
    <t>289</t>
  </si>
  <si>
    <t>196</t>
  </si>
  <si>
    <t>41,84</t>
  </si>
  <si>
    <t>1640</t>
  </si>
  <si>
    <t>343</t>
  </si>
  <si>
    <t>83</t>
  </si>
  <si>
    <t>50,30</t>
  </si>
  <si>
    <t>935</t>
  </si>
  <si>
    <t>293</t>
  </si>
  <si>
    <t>49</t>
  </si>
  <si>
    <t>28,00</t>
  </si>
  <si>
    <t>583</t>
  </si>
  <si>
    <t>62</t>
  </si>
  <si>
    <t>39</t>
  </si>
  <si>
    <t>58,97</t>
  </si>
  <si>
    <t>648</t>
  </si>
  <si>
    <t>180</t>
  </si>
  <si>
    <t>170</t>
  </si>
  <si>
    <t>1,18</t>
  </si>
  <si>
    <t>2455</t>
  </si>
  <si>
    <t>572</t>
  </si>
  <si>
    <t>25,70</t>
  </si>
  <si>
    <t>4488</t>
  </si>
  <si>
    <t>488</t>
  </si>
  <si>
    <t>10,87</t>
  </si>
  <si>
    <t>5336</t>
  </si>
  <si>
    <t>1000</t>
  </si>
  <si>
    <t>18,74</t>
  </si>
  <si>
    <t>1058</t>
  </si>
  <si>
    <t>394</t>
  </si>
  <si>
    <t>37,24</t>
  </si>
  <si>
    <t>694</t>
  </si>
  <si>
    <t>255</t>
  </si>
  <si>
    <t>36,74</t>
  </si>
  <si>
    <t>6521</t>
  </si>
  <si>
    <t>284</t>
  </si>
  <si>
    <t>4,36</t>
  </si>
  <si>
    <t>1193</t>
  </si>
  <si>
    <t>1003</t>
  </si>
  <si>
    <t>84,07</t>
  </si>
  <si>
    <t>1736</t>
  </si>
  <si>
    <t>1140</t>
  </si>
  <si>
    <t>65,67</t>
  </si>
  <si>
    <t>5188</t>
  </si>
  <si>
    <t>336</t>
  </si>
  <si>
    <t>6,48</t>
  </si>
  <si>
    <t>1615</t>
  </si>
  <si>
    <t>556</t>
  </si>
  <si>
    <t>34,43</t>
  </si>
  <si>
    <t>3862</t>
  </si>
  <si>
    <t>383</t>
  </si>
  <si>
    <t>9,92</t>
  </si>
  <si>
    <t>433</t>
  </si>
  <si>
    <t>18,01</t>
  </si>
  <si>
    <t>435</t>
  </si>
  <si>
    <t>99</t>
  </si>
  <si>
    <t>22,76</t>
  </si>
  <si>
    <t>833</t>
  </si>
  <si>
    <t>489</t>
  </si>
  <si>
    <t>58,70</t>
  </si>
  <si>
    <t>1414</t>
  </si>
  <si>
    <t>0,35</t>
  </si>
  <si>
    <t>10483</t>
  </si>
  <si>
    <t>308</t>
  </si>
  <si>
    <t>2,94</t>
  </si>
  <si>
    <t>14497</t>
  </si>
  <si>
    <t>272</t>
  </si>
  <si>
    <t>1,88</t>
  </si>
  <si>
    <t>13785</t>
  </si>
  <si>
    <t>650</t>
  </si>
  <si>
    <t>4,72</t>
  </si>
  <si>
    <t>10884</t>
  </si>
  <si>
    <t>0,76</t>
  </si>
  <si>
    <t>7976</t>
  </si>
  <si>
    <t>511</t>
  </si>
  <si>
    <t>6,41</t>
  </si>
  <si>
    <t>3011</t>
  </si>
  <si>
    <t>71</t>
  </si>
  <si>
    <t>2,36</t>
  </si>
  <si>
    <t>20795</t>
  </si>
  <si>
    <t>0,38</t>
  </si>
  <si>
    <t>30009</t>
  </si>
  <si>
    <t>0,61</t>
  </si>
  <si>
    <t>21019</t>
  </si>
  <si>
    <t>178</t>
  </si>
  <si>
    <t>0,85</t>
  </si>
  <si>
    <t>29205</t>
  </si>
  <si>
    <t>86</t>
  </si>
  <si>
    <t>0,29</t>
  </si>
  <si>
    <t>1270</t>
  </si>
  <si>
    <t>1424</t>
  </si>
  <si>
    <t>120</t>
  </si>
  <si>
    <t>8,43</t>
  </si>
  <si>
    <t>8339</t>
  </si>
  <si>
    <t>2,64</t>
  </si>
  <si>
    <t>1827</t>
  </si>
  <si>
    <t>8630</t>
  </si>
  <si>
    <t>1700</t>
  </si>
  <si>
    <t>93,05</t>
  </si>
  <si>
    <t>1835</t>
  </si>
  <si>
    <t>3427</t>
  </si>
  <si>
    <t>1,87</t>
  </si>
  <si>
    <t>3818</t>
  </si>
  <si>
    <t>0,12</t>
  </si>
  <si>
    <t>225</t>
  </si>
  <si>
    <t>954</t>
  </si>
  <si>
    <t>4,24</t>
  </si>
  <si>
    <t>189</t>
  </si>
  <si>
    <t>84,00</t>
  </si>
  <si>
    <t>221</t>
  </si>
  <si>
    <t>1,93</t>
  </si>
  <si>
    <t>6499</t>
  </si>
  <si>
    <t>613</t>
  </si>
  <si>
    <t>0,09</t>
  </si>
  <si>
    <t>735</t>
  </si>
  <si>
    <t>3553</t>
  </si>
  <si>
    <t>4,83</t>
  </si>
  <si>
    <t>830</t>
  </si>
  <si>
    <t>1726</t>
  </si>
  <si>
    <t>2,08</t>
  </si>
  <si>
    <t>16867</t>
  </si>
  <si>
    <t>2671</t>
  </si>
  <si>
    <t>0,16</t>
  </si>
  <si>
    <t>1869</t>
  </si>
  <si>
    <t>8805</t>
  </si>
  <si>
    <t>4,71</t>
  </si>
  <si>
    <t>1811</t>
  </si>
  <si>
    <t>96,90</t>
  </si>
  <si>
    <t>2609</t>
  </si>
  <si>
    <t>1,43</t>
  </si>
  <si>
    <t>29310</t>
  </si>
  <si>
    <t>1155</t>
  </si>
  <si>
    <t>0,04</t>
  </si>
  <si>
    <t>2319</t>
  </si>
  <si>
    <t>12247</t>
  </si>
  <si>
    <t>5,28</t>
  </si>
  <si>
    <t>2123</t>
  </si>
  <si>
    <t>4147</t>
  </si>
  <si>
    <t>1,95</t>
  </si>
  <si>
    <t>2781</t>
  </si>
  <si>
    <t>1841</t>
  </si>
  <si>
    <t>0,66</t>
  </si>
  <si>
    <t>2082</t>
  </si>
  <si>
    <t>4,45</t>
  </si>
  <si>
    <t>457</t>
  </si>
  <si>
    <t>97,65</t>
  </si>
  <si>
    <t>600</t>
  </si>
  <si>
    <t>0,65</t>
  </si>
  <si>
    <t>9399</t>
  </si>
  <si>
    <t>529</t>
  </si>
  <si>
    <t>0,06</t>
  </si>
  <si>
    <t>508</t>
  </si>
  <si>
    <t>5,08</t>
  </si>
  <si>
    <t>467</t>
  </si>
  <si>
    <t>91,93</t>
  </si>
  <si>
    <t>514</t>
  </si>
  <si>
    <t>715</t>
  </si>
  <si>
    <t>1,39</t>
  </si>
  <si>
    <t>1142</t>
  </si>
  <si>
    <t>0,11</t>
  </si>
  <si>
    <t>2318</t>
  </si>
  <si>
    <t>9365</t>
  </si>
  <si>
    <t>4,04</t>
  </si>
  <si>
    <t>1752</t>
  </si>
  <si>
    <t>75,58</t>
  </si>
  <si>
    <t>2330</t>
  </si>
  <si>
    <t>3943</t>
  </si>
  <si>
    <t>1,69</t>
  </si>
  <si>
    <t>47178</t>
  </si>
  <si>
    <t>1089</t>
  </si>
  <si>
    <t>0,02</t>
  </si>
  <si>
    <t>708</t>
  </si>
  <si>
    <t>4092</t>
  </si>
  <si>
    <t>5,78</t>
  </si>
  <si>
    <t>679</t>
  </si>
  <si>
    <t>95,90</t>
  </si>
  <si>
    <t>727</t>
  </si>
  <si>
    <t>1160</t>
  </si>
  <si>
    <t>1,60</t>
  </si>
  <si>
    <t>13928</t>
  </si>
  <si>
    <t>1663</t>
  </si>
  <si>
    <t>1984</t>
  </si>
  <si>
    <t>10318</t>
  </si>
  <si>
    <t>5,20</t>
  </si>
  <si>
    <t>1870</t>
  </si>
  <si>
    <t>94,25</t>
  </si>
  <si>
    <t>1961</t>
  </si>
  <si>
    <t>4468</t>
  </si>
  <si>
    <t>2,28</t>
  </si>
  <si>
    <t>29071</t>
  </si>
  <si>
    <t>1586</t>
  </si>
  <si>
    <t>0,05</t>
  </si>
  <si>
    <t>1095</t>
  </si>
  <si>
    <t>4364</t>
  </si>
  <si>
    <t>3,99</t>
  </si>
  <si>
    <t>865</t>
  </si>
  <si>
    <t>79,00</t>
  </si>
  <si>
    <t>2964</t>
  </si>
  <si>
    <t>2,72</t>
  </si>
  <si>
    <t>23348</t>
  </si>
  <si>
    <t>2740</t>
  </si>
  <si>
    <t>942</t>
  </si>
  <si>
    <t>5,71</t>
  </si>
  <si>
    <t>157</t>
  </si>
  <si>
    <t>95,15</t>
  </si>
  <si>
    <t>344</t>
  </si>
  <si>
    <t>4490</t>
  </si>
  <si>
    <t>400</t>
  </si>
  <si>
    <t>513</t>
  </si>
  <si>
    <t>1484</t>
  </si>
  <si>
    <t>2,89</t>
  </si>
  <si>
    <t>311</t>
  </si>
  <si>
    <t>60,62</t>
  </si>
  <si>
    <t>538</t>
  </si>
  <si>
    <t>276</t>
  </si>
  <si>
    <t>0,51</t>
  </si>
  <si>
    <t>859</t>
  </si>
  <si>
    <t>0,08</t>
  </si>
  <si>
    <t>1823</t>
  </si>
  <si>
    <t>9105</t>
  </si>
  <si>
    <t>4,99</t>
  </si>
  <si>
    <t>1776</t>
  </si>
  <si>
    <t>97,42</t>
  </si>
  <si>
    <t>1650</t>
  </si>
  <si>
    <t>2604</t>
  </si>
  <si>
    <t>1,58</t>
  </si>
  <si>
    <t>33905</t>
  </si>
  <si>
    <t>2791</t>
  </si>
  <si>
    <t>49,3</t>
  </si>
  <si>
    <t>15,0</t>
  </si>
  <si>
    <t>0,9</t>
  </si>
  <si>
    <t>72,9</t>
  </si>
  <si>
    <t>3,1</t>
  </si>
  <si>
    <t>53,8</t>
  </si>
  <si>
    <t>16,1</t>
  </si>
  <si>
    <t>19,9</t>
  </si>
  <si>
    <t>0,1</t>
  </si>
  <si>
    <t>36,7</t>
  </si>
  <si>
    <t>22,2</t>
  </si>
  <si>
    <t>9,0</t>
  </si>
  <si>
    <t>3,2</t>
  </si>
  <si>
    <t>5,3</t>
  </si>
  <si>
    <r>
      <rPr>
        <sz val="10"/>
        <rFont val="Arial"/>
        <family val="2"/>
      </rPr>
      <t>234</t>
    </r>
  </si>
  <si>
    <r>
      <rPr>
        <sz val="10"/>
        <rFont val="Arial"/>
        <family val="2"/>
      </rPr>
      <t>515</t>
    </r>
  </si>
  <si>
    <r>
      <rPr>
        <sz val="10"/>
        <rFont val="Arial"/>
        <family val="2"/>
      </rPr>
      <t>100,0</t>
    </r>
  </si>
  <si>
    <r>
      <rPr>
        <sz val="10"/>
        <rFont val="Arial"/>
        <family val="2"/>
      </rPr>
      <t>212</t>
    </r>
  </si>
  <si>
    <r>
      <rPr>
        <sz val="10"/>
        <rFont val="Arial"/>
        <family val="2"/>
      </rPr>
      <t>214</t>
    </r>
  </si>
  <si>
    <r>
      <rPr>
        <sz val="10"/>
        <rFont val="Arial"/>
        <family val="2"/>
      </rPr>
      <t>99,1</t>
    </r>
  </si>
  <si>
    <r>
      <rPr>
        <sz val="10"/>
        <rFont val="Arial"/>
        <family val="2"/>
      </rPr>
      <t>113</t>
    </r>
  </si>
  <si>
    <r>
      <rPr>
        <sz val="10"/>
        <rFont val="Arial"/>
        <family val="2"/>
      </rPr>
      <t>1067</t>
    </r>
  </si>
  <si>
    <r>
      <rPr>
        <sz val="10"/>
        <rFont val="Arial"/>
        <family val="2"/>
      </rPr>
      <t>1418</t>
    </r>
  </si>
  <si>
    <r>
      <rPr>
        <sz val="10"/>
        <rFont val="Arial"/>
        <family val="2"/>
      </rPr>
      <t>75,2</t>
    </r>
  </si>
  <si>
    <r>
      <rPr>
        <sz val="10"/>
        <rFont val="Arial"/>
        <family val="2"/>
      </rPr>
      <t>630</t>
    </r>
  </si>
  <si>
    <r>
      <rPr>
        <sz val="10"/>
        <rFont val="Arial"/>
        <family val="2"/>
      </rPr>
      <t>99,7</t>
    </r>
  </si>
  <si>
    <r>
      <rPr>
        <sz val="10"/>
        <rFont val="Arial"/>
        <family val="2"/>
      </rPr>
      <t>676</t>
    </r>
  </si>
  <si>
    <r>
      <rPr>
        <sz val="10"/>
        <rFont val="Arial"/>
        <family val="2"/>
      </rPr>
      <t>868</t>
    </r>
  </si>
  <si>
    <r>
      <rPr>
        <sz val="10"/>
        <rFont val="Arial"/>
        <family val="2"/>
      </rPr>
      <t>77,9</t>
    </r>
  </si>
  <si>
    <r>
      <rPr>
        <sz val="10"/>
        <rFont val="Arial"/>
        <family val="2"/>
      </rPr>
      <t>1010</t>
    </r>
  </si>
  <si>
    <r>
      <rPr>
        <sz val="10"/>
        <rFont val="Arial"/>
        <family val="2"/>
      </rPr>
      <t>1037</t>
    </r>
  </si>
  <si>
    <r>
      <rPr>
        <sz val="10"/>
        <rFont val="Arial"/>
        <family val="2"/>
      </rPr>
      <t>97,4</t>
    </r>
  </si>
  <si>
    <r>
      <rPr>
        <sz val="10"/>
        <rFont val="Arial"/>
        <family val="2"/>
      </rPr>
      <t>4</t>
    </r>
  </si>
  <si>
    <r>
      <rPr>
        <sz val="10"/>
        <rFont val="Arial"/>
        <family val="2"/>
      </rPr>
      <t>598</t>
    </r>
  </si>
  <si>
    <r>
      <rPr>
        <sz val="10"/>
        <rFont val="Arial"/>
        <family val="2"/>
      </rPr>
      <t>148</t>
    </r>
  </si>
  <si>
    <r>
      <rPr>
        <sz val="10"/>
        <rFont val="Arial"/>
        <family val="2"/>
      </rPr>
      <t>464</t>
    </r>
  </si>
  <si>
    <r>
      <rPr>
        <sz val="10"/>
        <rFont val="Arial"/>
        <family val="2"/>
      </rPr>
      <t>89,7</t>
    </r>
  </si>
  <si>
    <r>
      <rPr>
        <sz val="10"/>
        <rFont val="Arial"/>
        <family val="2"/>
      </rPr>
      <t>2157</t>
    </r>
  </si>
  <si>
    <r>
      <rPr>
        <sz val="10"/>
        <rFont val="Arial"/>
        <family val="2"/>
      </rPr>
      <t>20</t>
    </r>
  </si>
  <si>
    <r>
      <rPr>
        <sz val="10"/>
        <rFont val="Arial"/>
        <family val="2"/>
      </rPr>
      <t>783</t>
    </r>
  </si>
  <si>
    <r>
      <rPr>
        <sz val="10"/>
        <rFont val="Arial"/>
        <family val="2"/>
      </rPr>
      <t>2015</t>
    </r>
  </si>
  <si>
    <r>
      <rPr>
        <sz val="10"/>
        <rFont val="Arial"/>
        <family val="2"/>
      </rPr>
      <t>2032</t>
    </r>
  </si>
  <si>
    <r>
      <rPr>
        <sz val="10"/>
        <rFont val="Arial"/>
        <family val="2"/>
      </rPr>
      <t>99,2</t>
    </r>
  </si>
  <si>
    <r>
      <rPr>
        <sz val="10"/>
        <rFont val="Arial"/>
        <family val="2"/>
      </rPr>
      <t>1384</t>
    </r>
  </si>
  <si>
    <r>
      <rPr>
        <sz val="10"/>
        <rFont val="Arial"/>
        <family val="2"/>
      </rPr>
      <t>1803</t>
    </r>
  </si>
  <si>
    <r>
      <rPr>
        <sz val="10"/>
        <rFont val="Arial"/>
        <family val="2"/>
      </rPr>
      <t>76,8</t>
    </r>
  </si>
  <si>
    <r>
      <rPr>
        <sz val="10"/>
        <rFont val="Arial"/>
        <family val="2"/>
      </rPr>
      <t>262</t>
    </r>
  </si>
  <si>
    <r>
      <rPr>
        <sz val="10"/>
        <rFont val="Arial"/>
        <family val="2"/>
      </rPr>
      <t>93,5</t>
    </r>
  </si>
  <si>
    <r>
      <rPr>
        <sz val="10"/>
        <rFont val="Arial"/>
        <family val="2"/>
      </rPr>
      <t>995</t>
    </r>
  </si>
  <si>
    <r>
      <rPr>
        <sz val="10"/>
        <rFont val="Arial"/>
        <family val="2"/>
      </rPr>
      <t>1019</t>
    </r>
  </si>
  <si>
    <r>
      <rPr>
        <sz val="10"/>
        <rFont val="Arial"/>
        <family val="2"/>
      </rPr>
      <t>97,6</t>
    </r>
  </si>
  <si>
    <r>
      <rPr>
        <sz val="10"/>
        <rFont val="Arial"/>
        <family val="2"/>
      </rPr>
      <t>72</t>
    </r>
  </si>
  <si>
    <r>
      <rPr>
        <sz val="10"/>
        <rFont val="Arial"/>
        <family val="2"/>
      </rPr>
      <t>201</t>
    </r>
  </si>
  <si>
    <r>
      <rPr>
        <sz val="10"/>
        <rFont val="Arial"/>
        <family val="2"/>
      </rPr>
      <t>65</t>
    </r>
  </si>
  <si>
    <r>
      <rPr>
        <sz val="10"/>
        <rFont val="Arial"/>
        <family val="2"/>
      </rPr>
      <t>120</t>
    </r>
  </si>
  <si>
    <r>
      <rPr>
        <sz val="10"/>
        <rFont val="Arial"/>
        <family val="2"/>
      </rPr>
      <t>54,2</t>
    </r>
  </si>
  <si>
    <r>
      <rPr>
        <sz val="10"/>
        <rFont val="Arial"/>
        <family val="2"/>
      </rPr>
      <t>216</t>
    </r>
  </si>
  <si>
    <r>
      <rPr>
        <sz val="10"/>
        <rFont val="Arial"/>
        <family val="2"/>
      </rPr>
      <t>478</t>
    </r>
  </si>
  <si>
    <r>
      <rPr>
        <sz val="10"/>
        <rFont val="Arial"/>
        <family val="2"/>
      </rPr>
      <t>45,2</t>
    </r>
  </si>
  <si>
    <r>
      <rPr>
        <sz val="10"/>
        <rFont val="Arial"/>
        <family val="2"/>
      </rPr>
      <t>213</t>
    </r>
  </si>
  <si>
    <r>
      <rPr>
        <sz val="10"/>
        <rFont val="Arial"/>
        <family val="2"/>
      </rPr>
      <t>562</t>
    </r>
  </si>
  <si>
    <r>
      <rPr>
        <sz val="10"/>
        <rFont val="Arial"/>
        <family val="2"/>
      </rPr>
      <t>37,9</t>
    </r>
  </si>
  <si>
    <r>
      <rPr>
        <sz val="10"/>
        <rFont val="Arial"/>
        <family val="2"/>
      </rPr>
      <t>808</t>
    </r>
  </si>
  <si>
    <r>
      <rPr>
        <sz val="10"/>
        <rFont val="Arial"/>
        <family val="2"/>
      </rPr>
      <t>1629</t>
    </r>
  </si>
  <si>
    <r>
      <rPr>
        <sz val="10"/>
        <rFont val="Arial"/>
        <family val="2"/>
      </rPr>
      <t>49,6</t>
    </r>
  </si>
  <si>
    <t>9,1</t>
  </si>
  <si>
    <t>20,9</t>
  </si>
  <si>
    <t>89,2</t>
  </si>
  <si>
    <r>
      <rPr>
        <sz val="9"/>
        <rFont val="Arial"/>
        <family val="2"/>
      </rPr>
      <t>340</t>
    </r>
  </si>
  <si>
    <r>
      <rPr>
        <sz val="9"/>
        <rFont val="Arial"/>
        <family val="2"/>
      </rPr>
      <t>5</t>
    </r>
  </si>
  <si>
    <r>
      <rPr>
        <sz val="9"/>
        <rFont val="Arial"/>
        <family val="2"/>
      </rPr>
      <t>1,47</t>
    </r>
  </si>
  <si>
    <r>
      <rPr>
        <sz val="9"/>
        <rFont val="Arial"/>
        <family val="2"/>
      </rPr>
      <t>0</t>
    </r>
  </si>
  <si>
    <r>
      <rPr>
        <sz val="9"/>
        <rFont val="Arial"/>
        <family val="2"/>
      </rPr>
      <t>3892</t>
    </r>
  </si>
  <si>
    <r>
      <rPr>
        <sz val="9"/>
        <rFont val="Arial"/>
        <family val="2"/>
      </rPr>
      <t>185</t>
    </r>
  </si>
  <si>
    <r>
      <rPr>
        <sz val="9"/>
        <rFont val="Arial"/>
        <family val="2"/>
      </rPr>
      <t>4,75</t>
    </r>
  </si>
  <si>
    <r>
      <rPr>
        <sz val="9"/>
        <rFont val="Arial"/>
        <family val="2"/>
      </rPr>
      <t>12804</t>
    </r>
  </si>
  <si>
    <r>
      <rPr>
        <sz val="9"/>
        <rFont val="Arial"/>
        <family val="2"/>
      </rPr>
      <t>92</t>
    </r>
  </si>
  <si>
    <r>
      <rPr>
        <sz val="9"/>
        <rFont val="Arial"/>
        <family val="2"/>
      </rPr>
      <t>0,72</t>
    </r>
  </si>
  <si>
    <r>
      <rPr>
        <sz val="9"/>
        <rFont val="Arial"/>
        <family val="2"/>
      </rPr>
      <t>797</t>
    </r>
  </si>
  <si>
    <r>
      <rPr>
        <sz val="9"/>
        <rFont val="Arial"/>
        <family val="2"/>
      </rPr>
      <t>0,00</t>
    </r>
  </si>
  <si>
    <r>
      <rPr>
        <sz val="9"/>
        <rFont val="Arial"/>
        <family val="2"/>
      </rPr>
      <t>21685</t>
    </r>
  </si>
  <si>
    <r>
      <rPr>
        <sz val="9"/>
        <rFont val="Arial"/>
        <family val="2"/>
      </rPr>
      <t>557</t>
    </r>
  </si>
  <si>
    <r>
      <rPr>
        <sz val="9"/>
        <rFont val="Arial"/>
        <family val="2"/>
      </rPr>
      <t>2,57</t>
    </r>
  </si>
  <si>
    <r>
      <rPr>
        <sz val="9"/>
        <rFont val="Arial"/>
        <family val="2"/>
      </rPr>
      <t>2437</t>
    </r>
  </si>
  <si>
    <r>
      <rPr>
        <sz val="9"/>
        <rFont val="Arial"/>
        <family val="2"/>
      </rPr>
      <t>40000</t>
    </r>
  </si>
  <si>
    <r>
      <rPr>
        <sz val="9"/>
        <rFont val="Arial"/>
        <family val="2"/>
      </rPr>
      <t>1071</t>
    </r>
  </si>
  <si>
    <r>
      <rPr>
        <sz val="9"/>
        <rFont val="Arial"/>
        <family val="2"/>
      </rPr>
      <t>360</t>
    </r>
  </si>
  <si>
    <r>
      <rPr>
        <sz val="9"/>
        <rFont val="Arial"/>
        <family val="2"/>
      </rPr>
      <t>114</t>
    </r>
  </si>
  <si>
    <r>
      <rPr>
        <sz val="9"/>
        <rFont val="Arial"/>
        <family val="2"/>
      </rPr>
      <t>210</t>
    </r>
  </si>
  <si>
    <r>
      <rPr>
        <sz val="9"/>
        <rFont val="Arial"/>
        <family val="2"/>
      </rPr>
      <t>83</t>
    </r>
  </si>
  <si>
    <r>
      <rPr>
        <sz val="9"/>
        <rFont val="Arial"/>
        <family val="2"/>
      </rPr>
      <t>535,50</t>
    </r>
  </si>
  <si>
    <r>
      <rPr>
        <sz val="9"/>
        <rFont val="Arial"/>
        <family val="2"/>
      </rPr>
      <t>31,67</t>
    </r>
  </si>
  <si>
    <r>
      <rPr>
        <sz val="9"/>
        <rFont val="Arial"/>
        <family val="2"/>
      </rPr>
      <t>39,52</t>
    </r>
  </si>
  <si>
    <r>
      <rPr>
        <sz val="9"/>
        <rFont val="Arial"/>
        <family val="2"/>
      </rPr>
      <t>5810</t>
    </r>
  </si>
  <si>
    <r>
      <rPr>
        <sz val="9"/>
        <rFont val="Arial"/>
        <family val="2"/>
      </rPr>
      <t>411</t>
    </r>
  </si>
  <si>
    <r>
      <rPr>
        <sz val="9"/>
        <rFont val="Arial"/>
        <family val="2"/>
      </rPr>
      <t>1452,50</t>
    </r>
  </si>
  <si>
    <r>
      <rPr>
        <sz val="9"/>
        <rFont val="Arial"/>
        <family val="2"/>
      </rPr>
      <t>3,21</t>
    </r>
  </si>
  <si>
    <r>
      <rPr>
        <sz val="9"/>
        <rFont val="Arial"/>
        <family val="2"/>
      </rPr>
      <t>868</t>
    </r>
  </si>
  <si>
    <r>
      <rPr>
        <sz val="9"/>
        <rFont val="Arial"/>
        <family val="2"/>
      </rPr>
      <t>471</t>
    </r>
  </si>
  <si>
    <r>
      <rPr>
        <sz val="9"/>
        <rFont val="Arial"/>
        <family val="2"/>
      </rPr>
      <t>95</t>
    </r>
  </si>
  <si>
    <r>
      <rPr>
        <sz val="9"/>
        <rFont val="Arial"/>
        <family val="2"/>
      </rPr>
      <t>434,00</t>
    </r>
  </si>
  <si>
    <r>
      <rPr>
        <sz val="9"/>
        <rFont val="Arial"/>
        <family val="2"/>
      </rPr>
      <t>59,10</t>
    </r>
  </si>
  <si>
    <r>
      <rPr>
        <sz val="9"/>
        <rFont val="Arial"/>
        <family val="2"/>
      </rPr>
      <t>100,00</t>
    </r>
  </si>
  <si>
    <r>
      <rPr>
        <sz val="9"/>
        <rFont val="Arial"/>
        <family val="2"/>
      </rPr>
      <t>3500</t>
    </r>
  </si>
  <si>
    <r>
      <rPr>
        <sz val="9"/>
        <rFont val="Arial"/>
        <family val="2"/>
      </rPr>
      <t>50</t>
    </r>
  </si>
  <si>
    <r>
      <rPr>
        <sz val="9"/>
        <rFont val="Arial"/>
        <family val="2"/>
      </rPr>
      <t>49</t>
    </r>
  </si>
  <si>
    <r>
      <rPr>
        <sz val="9"/>
        <rFont val="Arial"/>
        <family val="2"/>
      </rPr>
      <t>300</t>
    </r>
  </si>
  <si>
    <r>
      <rPr>
        <sz val="9"/>
        <rFont val="Arial"/>
        <family val="2"/>
      </rPr>
      <t>41</t>
    </r>
  </si>
  <si>
    <r>
      <rPr>
        <sz val="9"/>
        <rFont val="Arial"/>
        <family val="2"/>
      </rPr>
      <t>1166,67</t>
    </r>
  </si>
  <si>
    <r>
      <rPr>
        <sz val="9"/>
        <rFont val="Arial"/>
        <family val="2"/>
      </rPr>
      <t>98,00</t>
    </r>
  </si>
  <si>
    <r>
      <rPr>
        <sz val="9"/>
        <rFont val="Arial"/>
        <family val="2"/>
      </rPr>
      <t>13,67</t>
    </r>
  </si>
  <si>
    <r>
      <rPr>
        <sz val="9"/>
        <rFont val="Arial"/>
        <family val="2"/>
      </rPr>
      <t>12831</t>
    </r>
  </si>
  <si>
    <r>
      <rPr>
        <sz val="9"/>
        <rFont val="Arial"/>
        <family val="2"/>
      </rPr>
      <t>8609</t>
    </r>
  </si>
  <si>
    <r>
      <rPr>
        <sz val="9"/>
        <rFont val="Arial"/>
        <family val="2"/>
      </rPr>
      <t>145</t>
    </r>
  </si>
  <si>
    <r>
      <rPr>
        <sz val="9"/>
        <rFont val="Arial"/>
        <family val="2"/>
      </rPr>
      <t>4277,00</t>
    </r>
  </si>
  <si>
    <r>
      <rPr>
        <sz val="9"/>
        <rFont val="Arial"/>
        <family val="2"/>
      </rPr>
      <t>2719</t>
    </r>
  </si>
  <si>
    <r>
      <rPr>
        <sz val="9"/>
        <rFont val="Arial"/>
        <family val="2"/>
      </rPr>
      <t>2164</t>
    </r>
  </si>
  <si>
    <r>
      <rPr>
        <sz val="9"/>
        <rFont val="Arial"/>
        <family val="2"/>
      </rPr>
      <t>906,33</t>
    </r>
  </si>
  <si>
    <r>
      <rPr>
        <sz val="9"/>
        <rFont val="Arial"/>
        <family val="2"/>
      </rPr>
      <t>9,98</t>
    </r>
  </si>
  <si>
    <r>
      <rPr>
        <sz val="9"/>
        <rFont val="Arial"/>
        <family val="2"/>
      </rPr>
      <t>2167</t>
    </r>
  </si>
  <si>
    <r>
      <rPr>
        <sz val="9"/>
        <rFont val="Arial"/>
        <family val="2"/>
      </rPr>
      <t>1844</t>
    </r>
  </si>
  <si>
    <r>
      <rPr>
        <sz val="9"/>
        <rFont val="Arial"/>
        <family val="2"/>
      </rPr>
      <t>722,33</t>
    </r>
  </si>
  <si>
    <r>
      <rPr>
        <sz val="9"/>
        <rFont val="Arial"/>
        <family val="2"/>
      </rPr>
      <t>75,67</t>
    </r>
  </si>
  <si>
    <r>
      <rPr>
        <sz val="9"/>
        <rFont val="Arial"/>
        <family val="2"/>
      </rPr>
      <t>2652</t>
    </r>
  </si>
  <si>
    <r>
      <rPr>
        <sz val="9"/>
        <rFont val="Arial"/>
        <family val="2"/>
      </rPr>
      <t>1450</t>
    </r>
  </si>
  <si>
    <r>
      <rPr>
        <sz val="9"/>
        <rFont val="Arial"/>
        <family val="2"/>
      </rPr>
      <t>25</t>
    </r>
  </si>
  <si>
    <r>
      <rPr>
        <sz val="9"/>
        <rFont val="Arial"/>
        <family val="2"/>
      </rPr>
      <t>884,00</t>
    </r>
  </si>
  <si>
    <r>
      <rPr>
        <sz val="9"/>
        <rFont val="Arial"/>
        <family val="2"/>
      </rPr>
      <t>1125</t>
    </r>
  </si>
  <si>
    <r>
      <rPr>
        <sz val="9"/>
        <rFont val="Arial"/>
        <family val="2"/>
      </rPr>
      <t>1125,00</t>
    </r>
  </si>
  <si>
    <r>
      <rPr>
        <sz val="9"/>
        <rFont val="Arial"/>
        <family val="2"/>
      </rPr>
      <t>6607</t>
    </r>
  </si>
  <si>
    <r>
      <rPr>
        <sz val="9"/>
        <rFont val="Arial"/>
        <family val="2"/>
      </rPr>
      <t>8375</t>
    </r>
  </si>
  <si>
    <r>
      <rPr>
        <sz val="9"/>
        <rFont val="Arial"/>
        <family val="2"/>
      </rPr>
      <t>1651,75</t>
    </r>
  </si>
  <si>
    <r>
      <rPr>
        <sz val="9"/>
        <rFont val="Arial"/>
        <family val="2"/>
      </rPr>
      <t>20,94</t>
    </r>
  </si>
  <si>
    <t>4,14</t>
  </si>
  <si>
    <t>1,08</t>
  </si>
  <si>
    <t>0,01</t>
  </si>
  <si>
    <t>69,94</t>
  </si>
  <si>
    <t>4,51</t>
  </si>
  <si>
    <t>0,87</t>
  </si>
  <si>
    <t>85,30</t>
  </si>
  <si>
    <t>15</t>
  </si>
  <si>
    <t>16</t>
  </si>
  <si>
    <t>31</t>
  </si>
  <si>
    <t>18</t>
  </si>
  <si>
    <t>Број пацијената са ППИ које се пријављују</t>
  </si>
  <si>
    <t>617</t>
  </si>
  <si>
    <t>5602</t>
  </si>
  <si>
    <t>15159</t>
  </si>
  <si>
    <t>267</t>
  </si>
  <si>
    <t>2164</t>
  </si>
  <si>
    <t>7224</t>
  </si>
  <si>
    <t>1411</t>
  </si>
  <si>
    <t>5673</t>
  </si>
  <si>
    <t>1987</t>
  </si>
  <si>
    <t>2142</t>
  </si>
  <si>
    <t>19572</t>
  </si>
  <si>
    <t>23903</t>
  </si>
  <si>
    <t>1075</t>
  </si>
  <si>
    <t>10084</t>
  </si>
  <si>
    <t>39206</t>
  </si>
  <si>
    <t>5890</t>
  </si>
  <si>
    <t>7622</t>
  </si>
  <si>
    <t>46781</t>
  </si>
  <si>
    <t>168459</t>
  </si>
  <si>
    <t>30</t>
  </si>
  <si>
    <t>86,67</t>
  </si>
  <si>
    <t>31,58</t>
  </si>
  <si>
    <t>71,43</t>
  </si>
  <si>
    <t>85,71</t>
  </si>
  <si>
    <t>36</t>
  </si>
  <si>
    <t>80,00</t>
  </si>
  <si>
    <t>44</t>
  </si>
  <si>
    <t>8,33</t>
  </si>
  <si>
    <t>749</t>
  </si>
  <si>
    <t>615</t>
  </si>
  <si>
    <t>5,85</t>
  </si>
  <si>
    <t>134</t>
  </si>
  <si>
    <t>26,12</t>
  </si>
  <si>
    <t>2199</t>
  </si>
  <si>
    <t>2540</t>
  </si>
  <si>
    <t>1884</t>
  </si>
  <si>
    <t>2186</t>
  </si>
  <si>
    <t>54</t>
  </si>
  <si>
    <t>85,68</t>
  </si>
  <si>
    <t>86,06</t>
  </si>
  <si>
    <t>5632</t>
  </si>
  <si>
    <t>9166</t>
  </si>
  <si>
    <t>4351</t>
  </si>
  <si>
    <t>7982</t>
  </si>
  <si>
    <t>77,25</t>
  </si>
  <si>
    <t>87,08</t>
  </si>
  <si>
    <t>2834</t>
  </si>
  <si>
    <t>9408</t>
  </si>
  <si>
    <t>3607</t>
  </si>
  <si>
    <t>19323</t>
  </si>
  <si>
    <t>3065</t>
  </si>
  <si>
    <t>15844</t>
  </si>
  <si>
    <t>84,97</t>
  </si>
  <si>
    <t>82,00</t>
  </si>
  <si>
    <t>2438</t>
  </si>
  <si>
    <t>2536</t>
  </si>
  <si>
    <t>2076</t>
  </si>
  <si>
    <t>2437</t>
  </si>
  <si>
    <t>48</t>
  </si>
  <si>
    <t>85,15</t>
  </si>
  <si>
    <t>96,10</t>
  </si>
  <si>
    <t>76912</t>
  </si>
  <si>
    <t>15111</t>
  </si>
  <si>
    <t>43688</t>
  </si>
  <si>
    <t>14664</t>
  </si>
  <si>
    <t>231</t>
  </si>
  <si>
    <t>56,80</t>
  </si>
  <si>
    <t>97,04</t>
  </si>
  <si>
    <t>69</t>
  </si>
  <si>
    <t>65</t>
  </si>
  <si>
    <t>97,18</t>
  </si>
  <si>
    <t>91,55</t>
  </si>
  <si>
    <t>51</t>
  </si>
  <si>
    <t>73,91</t>
  </si>
  <si>
    <t>47</t>
  </si>
  <si>
    <t>1302</t>
  </si>
  <si>
    <t>498</t>
  </si>
  <si>
    <t>57,30</t>
  </si>
  <si>
    <t>38,25</t>
  </si>
  <si>
    <t>Табела XXXI. Показатељи квалитета рада специјалистичко-консултативне службе - Служба интерне медицине  у 2020. години</t>
  </si>
  <si>
    <t>Табела XXXII. Показатељи квалитета рада специјалистичко-консултативне службе - Служба офталмологије у 2020. години</t>
  </si>
  <si>
    <t>Табела XXXIII. Показатељи квалитета рада специјалистичко-консултативне службе - Служба оториноларингологије  у 2020. години</t>
  </si>
  <si>
    <t>2672</t>
  </si>
  <si>
    <t>2165</t>
  </si>
  <si>
    <t>18350</t>
  </si>
  <si>
    <t>2272</t>
  </si>
  <si>
    <t>1989</t>
  </si>
  <si>
    <t>10,00</t>
  </si>
  <si>
    <t>85,03</t>
  </si>
  <si>
    <t>87,54</t>
  </si>
  <si>
    <t>21194</t>
  </si>
  <si>
    <t>13058</t>
  </si>
  <si>
    <t>6339</t>
  </si>
  <si>
    <t>112502</t>
  </si>
  <si>
    <t>10179</t>
  </si>
  <si>
    <t>9449</t>
  </si>
  <si>
    <t>17,75</t>
  </si>
  <si>
    <t>48,03</t>
  </si>
  <si>
    <t>92,83</t>
  </si>
  <si>
    <t>13102</t>
  </si>
  <si>
    <t>10344</t>
  </si>
  <si>
    <t>7977</t>
  </si>
  <si>
    <t>64349</t>
  </si>
  <si>
    <t>9009</t>
  </si>
  <si>
    <t>8914</t>
  </si>
  <si>
    <t>8,07</t>
  </si>
  <si>
    <t>68,76</t>
  </si>
  <si>
    <t>98,95</t>
  </si>
  <si>
    <t>14923</t>
  </si>
  <si>
    <t>8755</t>
  </si>
  <si>
    <t>131325</t>
  </si>
  <si>
    <t>15,00</t>
  </si>
  <si>
    <t>58,67</t>
  </si>
  <si>
    <t>13816</t>
  </si>
  <si>
    <t>11851</t>
  </si>
  <si>
    <t>164712</t>
  </si>
  <si>
    <t>13244</t>
  </si>
  <si>
    <t>13,90</t>
  </si>
  <si>
    <t>95,86</t>
  </si>
  <si>
    <t>6404</t>
  </si>
  <si>
    <t>4768</t>
  </si>
  <si>
    <t>4701</t>
  </si>
  <si>
    <t>48420</t>
  </si>
  <si>
    <t>6103</t>
  </si>
  <si>
    <t>10,30</t>
  </si>
  <si>
    <t>95,30</t>
  </si>
  <si>
    <t>3290</t>
  </si>
  <si>
    <t>2721</t>
  </si>
  <si>
    <t>9874</t>
  </si>
  <si>
    <t>9133</t>
  </si>
  <si>
    <t>9074</t>
  </si>
  <si>
    <t>114573</t>
  </si>
  <si>
    <t>8309</t>
  </si>
  <si>
    <t>12,63</t>
  </si>
  <si>
    <t>91,90</t>
  </si>
  <si>
    <t>91,57</t>
  </si>
  <si>
    <t>8689</t>
  </si>
  <si>
    <t>7020</t>
  </si>
  <si>
    <t>6357</t>
  </si>
  <si>
    <t>95179</t>
  </si>
  <si>
    <t>8636</t>
  </si>
  <si>
    <t>6602</t>
  </si>
  <si>
    <t>14,97</t>
  </si>
  <si>
    <t>99,39</t>
  </si>
  <si>
    <t>76,45</t>
  </si>
  <si>
    <t>16942</t>
  </si>
  <si>
    <t>12535</t>
  </si>
  <si>
    <t>11206</t>
  </si>
  <si>
    <t>295156</t>
  </si>
  <si>
    <t>12420</t>
  </si>
  <si>
    <t>10123</t>
  </si>
  <si>
    <t>26,34</t>
  </si>
  <si>
    <t>73,31</t>
  </si>
  <si>
    <t>81,51</t>
  </si>
  <si>
    <t>17356</t>
  </si>
  <si>
    <t>10050</t>
  </si>
  <si>
    <t>8278</t>
  </si>
  <si>
    <t>206950</t>
  </si>
  <si>
    <t>14218</t>
  </si>
  <si>
    <t>14138</t>
  </si>
  <si>
    <t>25,00</t>
  </si>
  <si>
    <t>81,92</t>
  </si>
  <si>
    <t>99,44</t>
  </si>
  <si>
    <t>2232</t>
  </si>
  <si>
    <t>1508</t>
  </si>
  <si>
    <t>1234</t>
  </si>
  <si>
    <t>9132</t>
  </si>
  <si>
    <t>1956</t>
  </si>
  <si>
    <t>1867</t>
  </si>
  <si>
    <t>7,40</t>
  </si>
  <si>
    <t>87,63</t>
  </si>
  <si>
    <t>95,45</t>
  </si>
  <si>
    <t>6316</t>
  </si>
  <si>
    <t>4643</t>
  </si>
  <si>
    <t>1798</t>
  </si>
  <si>
    <t>2485</t>
  </si>
  <si>
    <t>2427</t>
  </si>
  <si>
    <t>39,34</t>
  </si>
  <si>
    <t>97,67</t>
  </si>
  <si>
    <t>26938</t>
  </si>
  <si>
    <t>10619</t>
  </si>
  <si>
    <t>669</t>
  </si>
  <si>
    <t>1353</t>
  </si>
  <si>
    <t>1256</t>
  </si>
  <si>
    <t>0,94</t>
  </si>
  <si>
    <t>5,02</t>
  </si>
  <si>
    <r>
      <rPr>
        <sz val="8"/>
        <rFont val="SimSun"/>
      </rPr>
      <t>22</t>
    </r>
  </si>
  <si>
    <r>
      <rPr>
        <sz val="8"/>
        <rFont val="SimSun"/>
      </rPr>
      <t>40</t>
    </r>
  </si>
  <si>
    <r>
      <rPr>
        <sz val="8"/>
        <rFont val="Arial"/>
        <family val="2"/>
      </rPr>
      <t>9357</t>
    </r>
  </si>
  <si>
    <r>
      <rPr>
        <sz val="8"/>
        <rFont val="Arial"/>
        <family val="2"/>
      </rPr>
      <t>6969</t>
    </r>
  </si>
  <si>
    <r>
      <rPr>
        <sz val="8"/>
        <rFont val="Arial"/>
        <family val="2"/>
      </rPr>
      <t>5332</t>
    </r>
  </si>
  <si>
    <r>
      <rPr>
        <sz val="8"/>
        <rFont val="Arial"/>
        <family val="2"/>
      </rPr>
      <t>49620</t>
    </r>
  </si>
  <si>
    <r>
      <rPr>
        <sz val="8"/>
        <rFont val="Arial"/>
        <family val="2"/>
      </rPr>
      <t>7886</t>
    </r>
  </si>
  <si>
    <r>
      <rPr>
        <sz val="8"/>
        <rFont val="Arial"/>
        <family val="2"/>
      </rPr>
      <t>7309</t>
    </r>
  </si>
  <si>
    <r>
      <rPr>
        <sz val="8"/>
        <rFont val="Arial"/>
        <family val="2"/>
      </rPr>
      <t>9,31</t>
    </r>
  </si>
  <si>
    <r>
      <rPr>
        <sz val="8"/>
        <rFont val="Arial"/>
        <family val="2"/>
      </rPr>
      <t>84,28</t>
    </r>
  </si>
  <si>
    <r>
      <rPr>
        <sz val="8"/>
        <rFont val="Arial"/>
        <family val="2"/>
      </rPr>
      <t>92,68</t>
    </r>
  </si>
  <si>
    <r>
      <rPr>
        <sz val="8"/>
        <rFont val="Arial"/>
        <family val="2"/>
      </rPr>
      <t>3235</t>
    </r>
  </si>
  <si>
    <r>
      <rPr>
        <sz val="8"/>
        <rFont val="Arial"/>
        <family val="2"/>
      </rPr>
      <t>1796</t>
    </r>
  </si>
  <si>
    <r>
      <rPr>
        <sz val="8"/>
        <rFont val="Arial"/>
        <family val="2"/>
      </rPr>
      <t>1052</t>
    </r>
  </si>
  <si>
    <r>
      <rPr>
        <sz val="8"/>
        <rFont val="Arial"/>
        <family val="2"/>
      </rPr>
      <t>0</t>
    </r>
  </si>
  <si>
    <r>
      <rPr>
        <sz val="8"/>
        <rFont val="Arial"/>
        <family val="2"/>
      </rPr>
      <t>2080</t>
    </r>
  </si>
  <si>
    <r>
      <rPr>
        <sz val="8"/>
        <rFont val="Arial"/>
        <family val="2"/>
      </rPr>
      <t>2055</t>
    </r>
  </si>
  <si>
    <r>
      <rPr>
        <sz val="8"/>
        <rFont val="Arial"/>
        <family val="2"/>
      </rPr>
      <t>64,30</t>
    </r>
  </si>
  <si>
    <r>
      <rPr>
        <sz val="8"/>
        <rFont val="Arial"/>
        <family val="2"/>
      </rPr>
      <t>98,80</t>
    </r>
  </si>
  <si>
    <r>
      <rPr>
        <sz val="8"/>
        <rFont val="SimSun"/>
      </rPr>
      <t>0</t>
    </r>
  </si>
  <si>
    <r>
      <rPr>
        <sz val="8"/>
        <rFont val="Arial"/>
        <family val="2"/>
      </rPr>
      <t>1710</t>
    </r>
  </si>
  <si>
    <r>
      <rPr>
        <sz val="8"/>
        <rFont val="Arial"/>
        <family val="2"/>
      </rPr>
      <t>1192</t>
    </r>
  </si>
  <si>
    <r>
      <rPr>
        <sz val="8"/>
        <rFont val="Arial"/>
        <family val="2"/>
      </rPr>
      <t>100,00</t>
    </r>
  </si>
  <si>
    <t>3923</t>
  </si>
  <si>
    <t>3055</t>
  </si>
  <si>
    <t>2998</t>
  </si>
  <si>
    <t>32378</t>
  </si>
  <si>
    <t>3821</t>
  </si>
  <si>
    <t>10,80</t>
  </si>
  <si>
    <t>97,40</t>
  </si>
  <si>
    <t>1297</t>
  </si>
  <si>
    <t>953</t>
  </si>
  <si>
    <t>689</t>
  </si>
  <si>
    <t>4927</t>
  </si>
  <si>
    <t>1061</t>
  </si>
  <si>
    <t>7,15</t>
  </si>
  <si>
    <t>81,80</t>
  </si>
  <si>
    <t>78,51</t>
  </si>
  <si>
    <t>3351</t>
  </si>
  <si>
    <t>1404</t>
  </si>
  <si>
    <t>1380</t>
  </si>
  <si>
    <t>13800</t>
  </si>
  <si>
    <t>2951</t>
  </si>
  <si>
    <t>2010</t>
  </si>
  <si>
    <t>88,06</t>
  </si>
  <si>
    <t>68,11</t>
  </si>
  <si>
    <t>15087</t>
  </si>
  <si>
    <t>8564</t>
  </si>
  <si>
    <t>7355</t>
  </si>
  <si>
    <t>37104</t>
  </si>
  <si>
    <t>8880</t>
  </si>
  <si>
    <t>8657</t>
  </si>
  <si>
    <t>5,04</t>
  </si>
  <si>
    <t>58,86</t>
  </si>
  <si>
    <t>97,49</t>
  </si>
  <si>
    <t>12330</t>
  </si>
  <si>
    <t>10398</t>
  </si>
  <si>
    <t>8450</t>
  </si>
  <si>
    <t>194850</t>
  </si>
  <si>
    <t>10390</t>
  </si>
  <si>
    <t>9250</t>
  </si>
  <si>
    <t>23,06</t>
  </si>
  <si>
    <t>84,27</t>
  </si>
  <si>
    <t>89,03</t>
  </si>
  <si>
    <t>10575</t>
  </si>
  <si>
    <t>9272</t>
  </si>
  <si>
    <t>7106</t>
  </si>
  <si>
    <t>184756</t>
  </si>
  <si>
    <t>7128</t>
  </si>
  <si>
    <t>7002</t>
  </si>
  <si>
    <t>26,00</t>
  </si>
  <si>
    <t>67,40</t>
  </si>
  <si>
    <t>98,23</t>
  </si>
  <si>
    <t>6338</t>
  </si>
  <si>
    <t>5014</t>
  </si>
  <si>
    <t>1707</t>
  </si>
  <si>
    <t>2394</t>
  </si>
  <si>
    <t>1962</t>
  </si>
  <si>
    <t>37,77</t>
  </si>
  <si>
    <t>81,95</t>
  </si>
  <si>
    <t>817</t>
  </si>
  <si>
    <t>1530</t>
  </si>
  <si>
    <t>1202</t>
  </si>
  <si>
    <t>1,03</t>
  </si>
  <si>
    <t>17,36</t>
  </si>
  <si>
    <t>78,56</t>
  </si>
  <si>
    <t>17340</t>
  </si>
  <si>
    <t>10866</t>
  </si>
  <si>
    <t>108660</t>
  </si>
  <si>
    <t>62,66</t>
  </si>
  <si>
    <t>7746</t>
  </si>
  <si>
    <t>1536</t>
  </si>
  <si>
    <t>7413</t>
  </si>
  <si>
    <t>3218</t>
  </si>
  <si>
    <t>2896</t>
  </si>
  <si>
    <t>41,54</t>
  </si>
  <si>
    <t>89,99</t>
  </si>
  <si>
    <t>3129</t>
  </si>
  <si>
    <t>2600</t>
  </si>
  <si>
    <t>2555</t>
  </si>
  <si>
    <t>26572</t>
  </si>
  <si>
    <t>2934</t>
  </si>
  <si>
    <t>10,40</t>
  </si>
  <si>
    <t>93,77</t>
  </si>
  <si>
    <t>4688</t>
  </si>
  <si>
    <t>8890</t>
  </si>
  <si>
    <t>7869</t>
  </si>
  <si>
    <t>367702</t>
  </si>
  <si>
    <t>8479</t>
  </si>
  <si>
    <t>7927</t>
  </si>
  <si>
    <t>46,73</t>
  </si>
  <si>
    <t>95,38</t>
  </si>
  <si>
    <t>93,49</t>
  </si>
  <si>
    <t>4691</t>
  </si>
  <si>
    <t>3529</t>
  </si>
  <si>
    <t>3383</t>
  </si>
  <si>
    <t>49521</t>
  </si>
  <si>
    <t>4254</t>
  </si>
  <si>
    <t>2836</t>
  </si>
  <si>
    <t>14,64</t>
  </si>
  <si>
    <t>90,68</t>
  </si>
  <si>
    <t>7125</t>
  </si>
  <si>
    <t>4706</t>
  </si>
  <si>
    <t>2807</t>
  </si>
  <si>
    <t>36341</t>
  </si>
  <si>
    <t>3386</t>
  </si>
  <si>
    <t>3329</t>
  </si>
  <si>
    <t>12,95</t>
  </si>
  <si>
    <t>47,52</t>
  </si>
  <si>
    <t>98,32</t>
  </si>
  <si>
    <t>4659</t>
  </si>
  <si>
    <t>2889</t>
  </si>
  <si>
    <t>3580</t>
  </si>
  <si>
    <t>3469</t>
  </si>
  <si>
    <t>76,84</t>
  </si>
  <si>
    <t>2385</t>
  </si>
  <si>
    <t>2013</t>
  </si>
  <si>
    <t>13439</t>
  </si>
  <si>
    <t>9021</t>
  </si>
  <si>
    <t>3274</t>
  </si>
  <si>
    <t>10900</t>
  </si>
  <si>
    <t>5368</t>
  </si>
  <si>
    <t>5240</t>
  </si>
  <si>
    <t>3,33</t>
  </si>
  <si>
    <t>39,94</t>
  </si>
  <si>
    <t>97,62</t>
  </si>
  <si>
    <t>430</t>
  </si>
  <si>
    <t>186</t>
  </si>
  <si>
    <t>7,00</t>
  </si>
  <si>
    <t>55,35</t>
  </si>
  <si>
    <t>10698</t>
  </si>
  <si>
    <t>7109</t>
  </si>
  <si>
    <t>106631</t>
  </si>
  <si>
    <t>66,45</t>
  </si>
  <si>
    <t>5781</t>
  </si>
  <si>
    <t>5364</t>
  </si>
  <si>
    <t>2367</t>
  </si>
  <si>
    <t>4447</t>
  </si>
  <si>
    <t>51,05</t>
  </si>
  <si>
    <t>6959</t>
  </si>
  <si>
    <t>5942</t>
  </si>
  <si>
    <t>5124</t>
  </si>
  <si>
    <t>55851</t>
  </si>
  <si>
    <t>6720</t>
  </si>
  <si>
    <t>10,90</t>
  </si>
  <si>
    <t>96,57</t>
  </si>
  <si>
    <t>2366</t>
  </si>
  <si>
    <t>1657</t>
  </si>
  <si>
    <t>15728</t>
  </si>
  <si>
    <t>13636</t>
  </si>
  <si>
    <t>9890</t>
  </si>
  <si>
    <t>21577</t>
  </si>
  <si>
    <t>9461</t>
  </si>
  <si>
    <t>2,18</t>
  </si>
  <si>
    <t>62,88</t>
  </si>
  <si>
    <t>95,66</t>
  </si>
  <si>
    <t>4842</t>
  </si>
  <si>
    <t>4100</t>
  </si>
  <si>
    <t>3659</t>
  </si>
  <si>
    <t>50938</t>
  </si>
  <si>
    <t>4477</t>
  </si>
  <si>
    <t>3037</t>
  </si>
  <si>
    <t>13,92</t>
  </si>
  <si>
    <t>92,46</t>
  </si>
  <si>
    <t>67,84</t>
  </si>
  <si>
    <t>12693</t>
  </si>
  <si>
    <t>10389</t>
  </si>
  <si>
    <t>6629</t>
  </si>
  <si>
    <t>39771</t>
  </si>
  <si>
    <t>6438</t>
  </si>
  <si>
    <t>6,00</t>
  </si>
  <si>
    <t>52,23</t>
  </si>
  <si>
    <t>97,12</t>
  </si>
  <si>
    <t>9473</t>
  </si>
  <si>
    <t>7418</t>
  </si>
  <si>
    <t>5422</t>
  </si>
  <si>
    <t>6718</t>
  </si>
  <si>
    <t>6630</t>
  </si>
  <si>
    <t>1,00</t>
  </si>
  <si>
    <t>70,92</t>
  </si>
  <si>
    <t>98,69</t>
  </si>
  <si>
    <t>7032</t>
  </si>
  <si>
    <t>4565</t>
  </si>
  <si>
    <t>860</t>
  </si>
  <si>
    <t>2185</t>
  </si>
  <si>
    <t>1063</t>
  </si>
  <si>
    <t>31,07</t>
  </si>
  <si>
    <t>48,65</t>
  </si>
  <si>
    <t>14126</t>
  </si>
  <si>
    <t>8978</t>
  </si>
  <si>
    <t>6300</t>
  </si>
  <si>
    <t>6253</t>
  </si>
  <si>
    <t>8474</t>
  </si>
  <si>
    <t>6892</t>
  </si>
  <si>
    <t>0,99</t>
  </si>
  <si>
    <t>59,99</t>
  </si>
  <si>
    <t>81,33</t>
  </si>
  <si>
    <t>3417</t>
  </si>
  <si>
    <t>1672</t>
  </si>
  <si>
    <t>23906</t>
  </si>
  <si>
    <t>2916</t>
  </si>
  <si>
    <t>2815</t>
  </si>
  <si>
    <t>14,58</t>
  </si>
  <si>
    <t>85,34</t>
  </si>
  <si>
    <t>96,54</t>
  </si>
  <si>
    <t>929</t>
  </si>
  <si>
    <t>695</t>
  </si>
  <si>
    <t>458</t>
  </si>
  <si>
    <t>764</t>
  </si>
  <si>
    <t>751</t>
  </si>
  <si>
    <t>82,24</t>
  </si>
  <si>
    <t>98,30</t>
  </si>
  <si>
    <t>1975</t>
  </si>
  <si>
    <t>1192</t>
  </si>
  <si>
    <t>2095</t>
  </si>
  <si>
    <t>1814</t>
  </si>
  <si>
    <t>20100</t>
  </si>
  <si>
    <t>1886</t>
  </si>
  <si>
    <t>1363</t>
  </si>
  <si>
    <t>11,08</t>
  </si>
  <si>
    <t>90,02</t>
  </si>
  <si>
    <t>72,27</t>
  </si>
  <si>
    <t>6244</t>
  </si>
  <si>
    <t>2962</t>
  </si>
  <si>
    <t>4381</t>
  </si>
  <si>
    <t>4096</t>
  </si>
  <si>
    <t>3917</t>
  </si>
  <si>
    <t>2,01</t>
  </si>
  <si>
    <t>65,60</t>
  </si>
  <si>
    <t>95,63</t>
  </si>
  <si>
    <t>5736</t>
  </si>
  <si>
    <t>1442</t>
  </si>
  <si>
    <t>21630</t>
  </si>
  <si>
    <t>25,14</t>
  </si>
  <si>
    <t>4369</t>
  </si>
  <si>
    <t>2079</t>
  </si>
  <si>
    <t>2000</t>
  </si>
  <si>
    <t>9286</t>
  </si>
  <si>
    <t>4200</t>
  </si>
  <si>
    <t>4,64</t>
  </si>
  <si>
    <t>96,13</t>
  </si>
  <si>
    <t>11076</t>
  </si>
  <si>
    <t>5983</t>
  </si>
  <si>
    <t>5823</t>
  </si>
  <si>
    <t>14378</t>
  </si>
  <si>
    <t>9126</t>
  </si>
  <si>
    <t>2,47</t>
  </si>
  <si>
    <t>82,39</t>
  </si>
  <si>
    <t>3831</t>
  </si>
  <si>
    <t>2483</t>
  </si>
  <si>
    <t>7307</t>
  </si>
  <si>
    <t>5648</t>
  </si>
  <si>
    <t>86751</t>
  </si>
  <si>
    <t>6350</t>
  </si>
  <si>
    <t>5527</t>
  </si>
  <si>
    <t>15,36</t>
  </si>
  <si>
    <t>86,90</t>
  </si>
  <si>
    <t>87,04</t>
  </si>
  <si>
    <t>3573</t>
  </si>
  <si>
    <t>26222</t>
  </si>
  <si>
    <t>3443</t>
  </si>
  <si>
    <t>2248</t>
  </si>
  <si>
    <t>96,36</t>
  </si>
  <si>
    <t>65,29</t>
  </si>
  <si>
    <t>9670</t>
  </si>
  <si>
    <t>3260</t>
  </si>
  <si>
    <t>38106</t>
  </si>
  <si>
    <t>3776</t>
  </si>
  <si>
    <t>3741</t>
  </si>
  <si>
    <t>11,69</t>
  </si>
  <si>
    <t>39,05</t>
  </si>
  <si>
    <t>99,07</t>
  </si>
  <si>
    <t>2861</t>
  </si>
  <si>
    <t>2213</t>
  </si>
  <si>
    <t>1381</t>
  </si>
  <si>
    <t>13810</t>
  </si>
  <si>
    <t>2288</t>
  </si>
  <si>
    <t>79,97</t>
  </si>
  <si>
    <t>95,54</t>
  </si>
  <si>
    <t>1349</t>
  </si>
  <si>
    <t>999</t>
  </si>
  <si>
    <t>1816</t>
  </si>
  <si>
    <t>1186</t>
  </si>
  <si>
    <t>1174</t>
  </si>
  <si>
    <t>2,15</t>
  </si>
  <si>
    <t>87,92</t>
  </si>
  <si>
    <t>98,99</t>
  </si>
  <si>
    <t>1808</t>
  </si>
  <si>
    <t>1154</t>
  </si>
  <si>
    <t>507</t>
  </si>
  <si>
    <t>784</t>
  </si>
  <si>
    <t>653</t>
  </si>
  <si>
    <t>43,36</t>
  </si>
  <si>
    <t>83,29</t>
  </si>
  <si>
    <t>2884</t>
  </si>
  <si>
    <t>1665</t>
  </si>
  <si>
    <t>947</t>
  </si>
  <si>
    <t>996</t>
  </si>
  <si>
    <t>1415</t>
  </si>
  <si>
    <t>1316</t>
  </si>
  <si>
    <t>1,05</t>
  </si>
  <si>
    <t>49,06</t>
  </si>
  <si>
    <t>93,00</t>
  </si>
  <si>
    <t>2642</t>
  </si>
  <si>
    <t>939</t>
  </si>
  <si>
    <t>4971</t>
  </si>
  <si>
    <t>2625</t>
  </si>
  <si>
    <t>2617</t>
  </si>
  <si>
    <t>5,32</t>
  </si>
  <si>
    <t>99,36</t>
  </si>
  <si>
    <t>99,70</t>
  </si>
  <si>
    <t>314</t>
  </si>
  <si>
    <t>533</t>
  </si>
  <si>
    <t>81,89</t>
  </si>
  <si>
    <t>2885</t>
  </si>
  <si>
    <t>968</t>
  </si>
  <si>
    <t>Табела XXXVIIIа. Показатељи квалитета рада Комисије за унапређење квалитета рада у 2020. години</t>
  </si>
  <si>
    <t>Табела XXXVIIIб. Показатељи квалитета рада
Комисије за унапређење квалитета рада у 2020. години</t>
  </si>
  <si>
    <t>Табела XXXVIIIв. Показатељи квалитета рада Комисије за унапређење квалитета 
рада у 2020. години</t>
  </si>
  <si>
    <t>Да</t>
  </si>
  <si>
    <t>Не</t>
  </si>
  <si>
    <t>68,18</t>
  </si>
  <si>
    <t>26,92</t>
  </si>
  <si>
    <t>92,65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</si>
</sst>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"/>
    <numFmt numFmtId="167" formatCode="0_);\(0\)"/>
    <numFmt numFmtId="168" formatCode="0.0_);\(0.0\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6"/>
      <color theme="1"/>
      <name val="Arial"/>
      <family val="2"/>
    </font>
    <font>
      <sz val="8"/>
      <name val="Arial"/>
      <family val="2"/>
    </font>
    <font>
      <sz val="8"/>
      <name val="SimSu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9">
    <xf numFmtId="0" fontId="0" fillId="0" borderId="0" xfId="0"/>
    <xf numFmtId="0" fontId="2" fillId="0" borderId="0" xfId="0" applyFont="1" applyFill="1"/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0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5" fillId="0" borderId="0" xfId="0" applyFont="1" applyFill="1"/>
    <xf numFmtId="0" fontId="4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2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/>
    <xf numFmtId="0" fontId="8" fillId="0" borderId="6" xfId="0" applyFont="1" applyFill="1" applyBorder="1" applyAlignment="1"/>
    <xf numFmtId="0" fontId="10" fillId="0" borderId="14" xfId="0" applyFont="1" applyFill="1" applyBorder="1" applyAlignment="1">
      <alignment horizontal="center" vertical="center" wrapText="1"/>
    </xf>
    <xf numFmtId="0" fontId="9" fillId="0" borderId="8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4" fillId="0" borderId="0" xfId="0" applyFont="1" applyFill="1" applyBorder="1"/>
    <xf numFmtId="0" fontId="2" fillId="0" borderId="10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1" fontId="2" fillId="0" borderId="23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0" fillId="0" borderId="0" xfId="0" applyFont="1" applyFill="1"/>
    <xf numFmtId="2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wrapText="1"/>
    </xf>
    <xf numFmtId="2" fontId="2" fillId="0" borderId="8" xfId="0" applyNumberFormat="1" applyFont="1" applyFill="1" applyBorder="1" applyAlignment="1">
      <alignment horizontal="center" wrapText="1"/>
    </xf>
    <xf numFmtId="0" fontId="0" fillId="0" borderId="0" xfId="0" applyFont="1" applyFill="1" applyBorder="1"/>
    <xf numFmtId="0" fontId="3" fillId="0" borderId="16" xfId="0" applyFont="1" applyFill="1" applyBorder="1" applyAlignment="1">
      <alignment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right" vertical="center" wrapText="1"/>
    </xf>
    <xf numFmtId="2" fontId="15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center" wrapText="1"/>
    </xf>
    <xf numFmtId="2" fontId="16" fillId="0" borderId="8" xfId="0" applyNumberFormat="1" applyFont="1" applyFill="1" applyBorder="1" applyAlignment="1">
      <alignment horizontal="center" wrapText="1"/>
    </xf>
    <xf numFmtId="0" fontId="4" fillId="0" borderId="4" xfId="0" applyFont="1" applyFill="1" applyBorder="1" applyAlignment="1">
      <alignment vertical="center"/>
    </xf>
    <xf numFmtId="0" fontId="8" fillId="0" borderId="16" xfId="0" applyFont="1" applyFill="1" applyBorder="1" applyAlignment="1">
      <alignment horizontal="center"/>
    </xf>
    <xf numFmtId="1" fontId="8" fillId="0" borderId="16" xfId="2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wrapText="1"/>
    </xf>
    <xf numFmtId="2" fontId="2" fillId="0" borderId="0" xfId="0" applyNumberFormat="1" applyFont="1" applyFill="1" applyBorder="1" applyAlignment="1">
      <alignment horizontal="right" wrapText="1"/>
    </xf>
    <xf numFmtId="0" fontId="0" fillId="0" borderId="19" xfId="0" applyFont="1" applyFill="1" applyBorder="1"/>
    <xf numFmtId="0" fontId="2" fillId="0" borderId="8" xfId="0" applyFont="1" applyFill="1" applyBorder="1" applyAlignment="1">
      <alignment wrapText="1"/>
    </xf>
    <xf numFmtId="0" fontId="2" fillId="0" borderId="8" xfId="0" applyFont="1" applyFill="1" applyBorder="1" applyAlignment="1">
      <alignment horizontal="right" wrapText="1"/>
    </xf>
    <xf numFmtId="2" fontId="2" fillId="0" borderId="8" xfId="0" applyNumberFormat="1" applyFont="1" applyFill="1" applyBorder="1" applyAlignment="1">
      <alignment horizontal="right" wrapText="1"/>
    </xf>
    <xf numFmtId="0" fontId="0" fillId="0" borderId="8" xfId="0" applyFont="1" applyFill="1" applyBorder="1"/>
    <xf numFmtId="0" fontId="2" fillId="0" borderId="6" xfId="0" applyFont="1" applyFill="1" applyBorder="1" applyAlignment="1">
      <alignment vertical="center" wrapText="1"/>
    </xf>
    <xf numFmtId="1" fontId="8" fillId="0" borderId="1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1" fontId="8" fillId="0" borderId="6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0" fillId="0" borderId="0" xfId="0" applyNumberFormat="1" applyFont="1" applyFill="1"/>
    <xf numFmtId="0" fontId="4" fillId="0" borderId="7" xfId="0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center" vertical="center" wrapText="1"/>
    </xf>
    <xf numFmtId="165" fontId="0" fillId="0" borderId="0" xfId="0" applyNumberFormat="1" applyFont="1" applyFill="1"/>
    <xf numFmtId="3" fontId="4" fillId="0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3" fontId="10" fillId="0" borderId="14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3" fillId="0" borderId="16" xfId="0" applyFont="1" applyFill="1" applyBorder="1"/>
    <xf numFmtId="165" fontId="2" fillId="0" borderId="0" xfId="0" applyNumberFormat="1" applyFont="1" applyFill="1" applyBorder="1" applyAlignment="1">
      <alignment horizontal="center" wrapText="1"/>
    </xf>
    <xf numFmtId="0" fontId="3" fillId="0" borderId="16" xfId="0" applyNumberFormat="1" applyFont="1" applyFill="1" applyBorder="1" applyAlignment="1">
      <alignment horizontal="center" vertical="center"/>
    </xf>
    <xf numFmtId="1" fontId="9" fillId="0" borderId="0" xfId="0" applyNumberFormat="1" applyFont="1" applyFill="1"/>
    <xf numFmtId="0" fontId="3" fillId="0" borderId="16" xfId="0" applyFont="1" applyFill="1" applyBorder="1" applyAlignment="1">
      <alignment horizontal="center"/>
    </xf>
    <xf numFmtId="1" fontId="3" fillId="0" borderId="16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/>
    <xf numFmtId="0" fontId="2" fillId="0" borderId="1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7" fillId="0" borderId="0" xfId="0" applyFont="1" applyFill="1"/>
    <xf numFmtId="1" fontId="7" fillId="0" borderId="0" xfId="0" applyNumberFormat="1" applyFont="1" applyFill="1"/>
    <xf numFmtId="165" fontId="7" fillId="0" borderId="0" xfId="0" applyNumberFormat="1" applyFont="1" applyFill="1"/>
    <xf numFmtId="0" fontId="7" fillId="0" borderId="0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right" vertical="center" wrapText="1"/>
    </xf>
    <xf numFmtId="1" fontId="3" fillId="0" borderId="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1" fontId="0" fillId="0" borderId="23" xfId="0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right" wrapText="1"/>
    </xf>
    <xf numFmtId="0" fontId="3" fillId="0" borderId="5" xfId="1" applyFont="1" applyFill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right" wrapText="1"/>
    </xf>
    <xf numFmtId="0" fontId="2" fillId="0" borderId="18" xfId="0" applyFont="1" applyFill="1" applyBorder="1" applyAlignment="1">
      <alignment horizontal="center" wrapText="1"/>
    </xf>
    <xf numFmtId="2" fontId="2" fillId="0" borderId="18" xfId="0" applyNumberFormat="1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wrapText="1"/>
    </xf>
    <xf numFmtId="1" fontId="2" fillId="0" borderId="8" xfId="0" applyNumberFormat="1" applyFont="1" applyFill="1" applyBorder="1" applyAlignment="1">
      <alignment horizontal="center" wrapText="1"/>
    </xf>
    <xf numFmtId="0" fontId="4" fillId="0" borderId="6" xfId="0" applyFont="1" applyFill="1" applyBorder="1"/>
    <xf numFmtId="0" fontId="8" fillId="0" borderId="3" xfId="0" applyNumberFormat="1" applyFont="1" applyFill="1" applyBorder="1" applyAlignment="1">
      <alignment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2" fontId="8" fillId="0" borderId="3" xfId="2" applyNumberFormat="1" applyFont="1" applyFill="1" applyBorder="1" applyAlignment="1">
      <alignment horizontal="center" vertical="center" wrapText="1"/>
    </xf>
    <xf numFmtId="39" fontId="8" fillId="0" borderId="3" xfId="2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10" fillId="0" borderId="14" xfId="0" applyNumberFormat="1" applyFont="1" applyFill="1" applyBorder="1" applyAlignment="1">
      <alignment horizontal="center" vertical="center" wrapText="1"/>
    </xf>
    <xf numFmtId="0" fontId="17" fillId="0" borderId="14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wrapText="1"/>
    </xf>
    <xf numFmtId="0" fontId="3" fillId="0" borderId="16" xfId="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0" fillId="0" borderId="17" xfId="0" applyFont="1" applyFill="1" applyBorder="1"/>
    <xf numFmtId="165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2" fillId="0" borderId="0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center" wrapText="1"/>
    </xf>
    <xf numFmtId="0" fontId="3" fillId="0" borderId="0" xfId="2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2" fontId="2" fillId="0" borderId="20" xfId="0" applyNumberFormat="1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 wrapText="1"/>
    </xf>
    <xf numFmtId="0" fontId="3" fillId="0" borderId="23" xfId="2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wrapText="1"/>
    </xf>
    <xf numFmtId="0" fontId="2" fillId="0" borderId="9" xfId="0" applyNumberFormat="1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/>
    </xf>
    <xf numFmtId="0" fontId="2" fillId="0" borderId="0" xfId="1" applyFont="1" applyFill="1"/>
    <xf numFmtId="0" fontId="9" fillId="0" borderId="28" xfId="0" applyFont="1" applyFill="1" applyBorder="1" applyAlignment="1">
      <alignment vertical="center"/>
    </xf>
    <xf numFmtId="0" fontId="10" fillId="0" borderId="27" xfId="0" applyFont="1" applyFill="1" applyBorder="1"/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wrapText="1"/>
    </xf>
    <xf numFmtId="0" fontId="6" fillId="0" borderId="0" xfId="0" applyNumberFormat="1" applyFont="1" applyFill="1" applyBorder="1" applyAlignment="1">
      <alignment horizont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center"/>
    </xf>
    <xf numFmtId="2" fontId="9" fillId="0" borderId="0" xfId="0" applyNumberFormat="1" applyFont="1" applyFill="1"/>
    <xf numFmtId="2" fontId="2" fillId="0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2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" fontId="4" fillId="0" borderId="0" xfId="0" applyNumberFormat="1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0" fontId="4" fillId="0" borderId="8" xfId="0" applyFont="1" applyFill="1" applyBorder="1" applyAlignment="1">
      <alignment wrapText="1"/>
    </xf>
    <xf numFmtId="2" fontId="4" fillId="0" borderId="8" xfId="0" applyNumberFormat="1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right" wrapText="1"/>
    </xf>
    <xf numFmtId="1" fontId="4" fillId="0" borderId="8" xfId="0" applyNumberFormat="1" applyFont="1" applyFill="1" applyBorder="1" applyAlignment="1">
      <alignment horizontal="center" wrapText="1"/>
    </xf>
    <xf numFmtId="2" fontId="4" fillId="0" borderId="8" xfId="0" applyNumberFormat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8" xfId="0" applyFont="1" applyFill="1" applyBorder="1"/>
    <xf numFmtId="165" fontId="4" fillId="0" borderId="0" xfId="0" applyNumberFormat="1" applyFont="1" applyFill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1" fontId="8" fillId="0" borderId="3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2" fontId="4" fillId="0" borderId="0" xfId="0" applyNumberFormat="1" applyFont="1" applyFill="1"/>
    <xf numFmtId="0" fontId="18" fillId="0" borderId="8" xfId="0" applyFont="1" applyFill="1" applyBorder="1" applyAlignment="1">
      <alignment horizontal="center" wrapText="1"/>
    </xf>
    <xf numFmtId="2" fontId="18" fillId="0" borderId="8" xfId="0" applyNumberFormat="1" applyFont="1" applyFill="1" applyBorder="1" applyAlignment="1">
      <alignment horizontal="center" wrapText="1"/>
    </xf>
    <xf numFmtId="0" fontId="20" fillId="0" borderId="8" xfId="0" applyFont="1" applyFill="1" applyBorder="1" applyAlignment="1">
      <alignment horizontal="right" wrapText="1"/>
    </xf>
    <xf numFmtId="0" fontId="20" fillId="0" borderId="8" xfId="0" applyFont="1" applyFill="1" applyBorder="1" applyAlignment="1">
      <alignment horizontal="center" wrapText="1"/>
    </xf>
    <xf numFmtId="2" fontId="20" fillId="0" borderId="8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wrapText="1"/>
    </xf>
    <xf numFmtId="2" fontId="18" fillId="0" borderId="22" xfId="0" applyNumberFormat="1" applyFont="1" applyFill="1" applyBorder="1" applyAlignment="1">
      <alignment horizontal="center" wrapText="1"/>
    </xf>
    <xf numFmtId="0" fontId="18" fillId="0" borderId="33" xfId="0" applyFont="1" applyFill="1" applyBorder="1" applyAlignment="1">
      <alignment horizontal="center" wrapText="1"/>
    </xf>
    <xf numFmtId="2" fontId="18" fillId="0" borderId="33" xfId="0" applyNumberFormat="1" applyFont="1" applyFill="1" applyBorder="1" applyAlignment="1">
      <alignment horizontal="center" wrapText="1"/>
    </xf>
    <xf numFmtId="2" fontId="3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2" fontId="18" fillId="0" borderId="22" xfId="0" applyNumberFormat="1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2" fontId="18" fillId="0" borderId="33" xfId="0" applyNumberFormat="1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right" wrapText="1"/>
    </xf>
    <xf numFmtId="0" fontId="24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2" fontId="25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1" fontId="27" fillId="0" borderId="2" xfId="0" applyNumberFormat="1" applyFont="1" applyFill="1" applyBorder="1" applyAlignment="1">
      <alignment horizontal="center" vertical="center" wrapText="1"/>
    </xf>
    <xf numFmtId="164" fontId="6" fillId="0" borderId="8" xfId="3" applyNumberFormat="1" applyFont="1" applyFill="1" applyBorder="1" applyAlignment="1">
      <alignment horizontal="right" vertical="center" wrapText="1"/>
    </xf>
    <xf numFmtId="2" fontId="6" fillId="0" borderId="8" xfId="0" applyNumberFormat="1" applyFont="1" applyFill="1" applyBorder="1" applyAlignment="1">
      <alignment horizontal="right" vertical="center" wrapText="1"/>
    </xf>
    <xf numFmtId="165" fontId="25" fillId="0" borderId="0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65" fontId="25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/>
    <xf numFmtId="0" fontId="6" fillId="0" borderId="0" xfId="0" applyFont="1" applyFill="1" applyBorder="1"/>
    <xf numFmtId="2" fontId="25" fillId="0" borderId="0" xfId="0" applyNumberFormat="1" applyFont="1" applyFill="1" applyBorder="1"/>
    <xf numFmtId="0" fontId="25" fillId="0" borderId="0" xfId="0" applyFont="1" applyFill="1" applyBorder="1"/>
    <xf numFmtId="0" fontId="6" fillId="0" borderId="5" xfId="0" applyFont="1" applyFill="1" applyBorder="1" applyAlignment="1">
      <alignment horizontal="center" vertical="center" wrapText="1"/>
    </xf>
    <xf numFmtId="2" fontId="25" fillId="0" borderId="5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right" wrapText="1"/>
    </xf>
    <xf numFmtId="2" fontId="6" fillId="0" borderId="8" xfId="0" applyNumberFormat="1" applyFont="1" applyFill="1" applyBorder="1" applyAlignment="1">
      <alignment horizontal="right" wrapText="1"/>
    </xf>
    <xf numFmtId="0" fontId="25" fillId="0" borderId="16" xfId="0" applyFont="1" applyFill="1" applyBorder="1" applyAlignment="1">
      <alignment vertical="center" wrapText="1"/>
    </xf>
    <xf numFmtId="2" fontId="25" fillId="0" borderId="0" xfId="0" applyNumberFormat="1" applyFont="1" applyFill="1"/>
    <xf numFmtId="0" fontId="6" fillId="0" borderId="1" xfId="0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/>
    <xf numFmtId="0" fontId="25" fillId="0" borderId="0" xfId="0" applyFont="1" applyFill="1" applyBorder="1" applyAlignment="1">
      <alignment vertical="center" wrapText="1"/>
    </xf>
    <xf numFmtId="0" fontId="25" fillId="0" borderId="0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 vertical="center" wrapText="1"/>
    </xf>
    <xf numFmtId="1" fontId="27" fillId="0" borderId="0" xfId="0" applyNumberFormat="1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7" fillId="0" borderId="14" xfId="0" applyFont="1" applyFill="1" applyBorder="1" applyAlignment="1">
      <alignment horizontal="center" vertical="center" wrapText="1"/>
    </xf>
    <xf numFmtId="1" fontId="27" fillId="0" borderId="1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2" fontId="6" fillId="0" borderId="0" xfId="0" applyNumberFormat="1" applyFont="1" applyFill="1"/>
    <xf numFmtId="164" fontId="24" fillId="0" borderId="0" xfId="2" applyNumberFormat="1" applyFont="1" applyFill="1"/>
    <xf numFmtId="164" fontId="6" fillId="0" borderId="5" xfId="2" applyNumberFormat="1" applyFont="1" applyFill="1" applyBorder="1" applyAlignment="1">
      <alignment horizontal="center" vertical="center" wrapText="1"/>
    </xf>
    <xf numFmtId="1" fontId="27" fillId="0" borderId="14" xfId="2" applyNumberFormat="1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right" wrapText="1"/>
    </xf>
    <xf numFmtId="2" fontId="20" fillId="0" borderId="18" xfId="0" applyNumberFormat="1" applyFont="1" applyFill="1" applyBorder="1" applyAlignment="1">
      <alignment horizontal="right" wrapText="1"/>
    </xf>
    <xf numFmtId="0" fontId="18" fillId="0" borderId="8" xfId="0" applyFont="1" applyFill="1" applyBorder="1" applyAlignment="1">
      <alignment wrapText="1"/>
    </xf>
    <xf numFmtId="0" fontId="18" fillId="0" borderId="8" xfId="0" applyFont="1" applyFill="1" applyBorder="1" applyAlignment="1">
      <alignment horizontal="right" wrapText="1"/>
    </xf>
    <xf numFmtId="2" fontId="18" fillId="0" borderId="8" xfId="0" applyNumberFormat="1" applyFont="1" applyFill="1" applyBorder="1" applyAlignment="1">
      <alignment horizontal="right" wrapText="1"/>
    </xf>
    <xf numFmtId="0" fontId="5" fillId="0" borderId="0" xfId="0" applyFont="1" applyFill="1" applyAlignment="1">
      <alignment horizontal="right"/>
    </xf>
    <xf numFmtId="1" fontId="3" fillId="0" borderId="8" xfId="0" applyNumberFormat="1" applyFont="1" applyFill="1" applyBorder="1" applyAlignment="1">
      <alignment horizontal="right" wrapText="1"/>
    </xf>
    <xf numFmtId="0" fontId="3" fillId="0" borderId="8" xfId="0" applyFont="1" applyFill="1" applyBorder="1" applyAlignment="1">
      <alignment horizontal="right" wrapText="1"/>
    </xf>
    <xf numFmtId="0" fontId="18" fillId="0" borderId="21" xfId="0" applyFont="1" applyFill="1" applyBorder="1" applyAlignment="1">
      <alignment horizontal="right" wrapText="1"/>
    </xf>
    <xf numFmtId="2" fontId="18" fillId="0" borderId="21" xfId="0" applyNumberFormat="1" applyFont="1" applyFill="1" applyBorder="1" applyAlignment="1">
      <alignment horizontal="right" wrapText="1"/>
    </xf>
    <xf numFmtId="0" fontId="0" fillId="0" borderId="6" xfId="0" applyBorder="1"/>
    <xf numFmtId="0" fontId="0" fillId="2" borderId="0" xfId="0" applyFont="1" applyFill="1"/>
    <xf numFmtId="0" fontId="6" fillId="0" borderId="13" xfId="0" applyFont="1" applyFill="1" applyBorder="1" applyAlignment="1">
      <alignment vertical="center" wrapText="1"/>
    </xf>
    <xf numFmtId="2" fontId="2" fillId="0" borderId="34" xfId="0" applyNumberFormat="1" applyFont="1" applyFill="1" applyBorder="1" applyAlignment="1">
      <alignment horizontal="center" vertical="center" wrapText="1"/>
    </xf>
    <xf numFmtId="2" fontId="2" fillId="0" borderId="20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2" fontId="2" fillId="0" borderId="36" xfId="0" applyNumberFormat="1" applyFont="1" applyFill="1" applyBorder="1" applyAlignment="1">
      <alignment horizontal="center" vertical="center" wrapText="1"/>
    </xf>
    <xf numFmtId="2" fontId="2" fillId="0" borderId="37" xfId="0" applyNumberFormat="1" applyFont="1" applyFill="1" applyBorder="1" applyAlignment="1">
      <alignment horizontal="center" vertical="center" wrapText="1"/>
    </xf>
    <xf numFmtId="2" fontId="2" fillId="0" borderId="38" xfId="0" applyNumberFormat="1" applyFont="1" applyFill="1" applyBorder="1" applyAlignment="1">
      <alignment horizontal="center" vertical="center" wrapText="1"/>
    </xf>
    <xf numFmtId="2" fontId="2" fillId="0" borderId="39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right" vertical="center"/>
    </xf>
    <xf numFmtId="2" fontId="2" fillId="0" borderId="36" xfId="0" applyNumberFormat="1" applyFont="1" applyFill="1" applyBorder="1" applyAlignment="1">
      <alignment horizontal="center" vertical="center"/>
    </xf>
    <xf numFmtId="2" fontId="2" fillId="0" borderId="37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30" fillId="0" borderId="0" xfId="0" applyFont="1" applyFill="1"/>
    <xf numFmtId="0" fontId="30" fillId="0" borderId="0" xfId="0" applyFont="1" applyFill="1" applyBorder="1" applyAlignment="1">
      <alignment vertical="center" wrapText="1"/>
    </xf>
    <xf numFmtId="17" fontId="30" fillId="0" borderId="0" xfId="0" applyNumberFormat="1" applyFont="1" applyFill="1"/>
    <xf numFmtId="165" fontId="30" fillId="0" borderId="0" xfId="0" applyNumberFormat="1" applyFont="1" applyFill="1" applyBorder="1" applyAlignment="1">
      <alignment horizontal="right" vertical="center" wrapText="1"/>
    </xf>
    <xf numFmtId="0" fontId="30" fillId="0" borderId="0" xfId="0" applyFont="1" applyFill="1" applyBorder="1"/>
    <xf numFmtId="2" fontId="30" fillId="0" borderId="0" xfId="0" applyNumberFormat="1" applyFont="1" applyFill="1" applyBorder="1" applyAlignment="1">
      <alignment horizontal="right" vertical="center" wrapText="1"/>
    </xf>
    <xf numFmtId="0" fontId="23" fillId="0" borderId="0" xfId="0" applyFont="1" applyFill="1"/>
    <xf numFmtId="0" fontId="23" fillId="0" borderId="0" xfId="0" applyFont="1" applyFill="1" applyBorder="1"/>
    <xf numFmtId="167" fontId="25" fillId="0" borderId="6" xfId="3" applyNumberFormat="1" applyFont="1" applyFill="1" applyBorder="1" applyAlignment="1">
      <alignment horizontal="center" vertical="center" wrapText="1"/>
    </xf>
    <xf numFmtId="167" fontId="25" fillId="0" borderId="16" xfId="3" applyNumberFormat="1" applyFont="1" applyFill="1" applyBorder="1" applyAlignment="1">
      <alignment horizontal="center" vertical="center" wrapText="1"/>
    </xf>
    <xf numFmtId="165" fontId="25" fillId="0" borderId="6" xfId="0" applyNumberFormat="1" applyFont="1" applyFill="1" applyBorder="1" applyAlignment="1">
      <alignment horizontal="center" vertical="center" wrapText="1"/>
    </xf>
    <xf numFmtId="165" fontId="30" fillId="0" borderId="0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center" vertical="center" wrapText="1"/>
    </xf>
    <xf numFmtId="2" fontId="25" fillId="0" borderId="16" xfId="0" applyNumberFormat="1" applyFont="1" applyFill="1" applyBorder="1" applyAlignment="1">
      <alignment horizontal="center" vertical="center"/>
    </xf>
    <xf numFmtId="165" fontId="30" fillId="0" borderId="0" xfId="0" applyNumberFormat="1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2" fontId="25" fillId="0" borderId="6" xfId="0" applyNumberFormat="1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vertical="center" wrapText="1"/>
    </xf>
    <xf numFmtId="1" fontId="27" fillId="0" borderId="23" xfId="0" applyNumberFormat="1" applyFont="1" applyFill="1" applyBorder="1" applyAlignment="1">
      <alignment horizontal="center" vertical="center" wrapText="1"/>
    </xf>
    <xf numFmtId="2" fontId="25" fillId="0" borderId="6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164" fontId="6" fillId="0" borderId="40" xfId="3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2" fontId="6" fillId="0" borderId="41" xfId="0" applyNumberFormat="1" applyFont="1" applyFill="1" applyBorder="1" applyAlignment="1">
      <alignment horizontal="center" vertical="center" wrapText="1"/>
    </xf>
    <xf numFmtId="165" fontId="30" fillId="0" borderId="41" xfId="0" applyNumberFormat="1" applyFont="1" applyFill="1" applyBorder="1" applyAlignment="1">
      <alignment horizontal="center" vertical="center" wrapText="1"/>
    </xf>
    <xf numFmtId="167" fontId="6" fillId="0" borderId="0" xfId="0" applyNumberFormat="1" applyFont="1" applyFill="1"/>
    <xf numFmtId="0" fontId="6" fillId="0" borderId="4" xfId="0" applyFont="1" applyFill="1" applyBorder="1" applyAlignment="1">
      <alignment horizontal="center"/>
    </xf>
    <xf numFmtId="2" fontId="25" fillId="0" borderId="16" xfId="0" applyNumberFormat="1" applyFont="1" applyFill="1" applyBorder="1" applyAlignment="1">
      <alignment horizontal="center" vertical="center" wrapText="1"/>
    </xf>
    <xf numFmtId="164" fontId="6" fillId="0" borderId="8" xfId="3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/>
    </xf>
    <xf numFmtId="164" fontId="6" fillId="0" borderId="20" xfId="3" applyNumberFormat="1" applyFont="1" applyFill="1" applyBorder="1" applyAlignment="1">
      <alignment horizontal="center" vertical="center" wrapText="1"/>
    </xf>
    <xf numFmtId="2" fontId="6" fillId="0" borderId="20" xfId="0" applyNumberFormat="1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vertical="center" wrapText="1"/>
    </xf>
    <xf numFmtId="167" fontId="25" fillId="0" borderId="23" xfId="3" applyNumberFormat="1" applyFont="1" applyFill="1" applyBorder="1" applyAlignment="1">
      <alignment horizontal="center" vertical="center" wrapText="1"/>
    </xf>
    <xf numFmtId="2" fontId="25" fillId="0" borderId="23" xfId="0" applyNumberFormat="1" applyFont="1" applyFill="1" applyBorder="1" applyAlignment="1">
      <alignment horizontal="center" vertical="center" wrapText="1"/>
    </xf>
    <xf numFmtId="164" fontId="21" fillId="0" borderId="8" xfId="3" applyNumberFormat="1" applyFont="1" applyFill="1" applyBorder="1" applyAlignment="1">
      <alignment horizontal="center" vertical="center" wrapText="1"/>
    </xf>
    <xf numFmtId="2" fontId="21" fillId="0" borderId="8" xfId="0" applyNumberFormat="1" applyFont="1" applyFill="1" applyBorder="1" applyAlignment="1">
      <alignment horizontal="center" vertical="center" wrapText="1"/>
    </xf>
    <xf numFmtId="164" fontId="6" fillId="0" borderId="0" xfId="3" applyNumberFormat="1" applyFont="1" applyFill="1" applyBorder="1" applyAlignment="1">
      <alignment horizontal="center" vertical="center" wrapText="1"/>
    </xf>
    <xf numFmtId="164" fontId="6" fillId="2" borderId="8" xfId="3" applyNumberFormat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vertical="center" wrapText="1"/>
    </xf>
    <xf numFmtId="0" fontId="24" fillId="0" borderId="0" xfId="0" applyFont="1" applyFill="1" applyAlignment="1">
      <alignment horizontal="center"/>
    </xf>
    <xf numFmtId="165" fontId="25" fillId="0" borderId="23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164" fontId="6" fillId="0" borderId="4" xfId="3" applyNumberFormat="1" applyFont="1" applyFill="1" applyBorder="1" applyAlignment="1">
      <alignment horizontal="center" vertical="center" wrapText="1"/>
    </xf>
    <xf numFmtId="164" fontId="25" fillId="0" borderId="6" xfId="3" applyNumberFormat="1" applyFont="1" applyFill="1" applyBorder="1" applyAlignment="1">
      <alignment horizontal="center" vertical="center" wrapText="1"/>
    </xf>
    <xf numFmtId="164" fontId="6" fillId="0" borderId="25" xfId="3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 wrapText="1"/>
    </xf>
    <xf numFmtId="164" fontId="6" fillId="0" borderId="17" xfId="3" applyNumberFormat="1" applyFont="1" applyFill="1" applyBorder="1" applyAlignment="1">
      <alignment horizontal="center" vertical="center" wrapText="1"/>
    </xf>
    <xf numFmtId="1" fontId="6" fillId="0" borderId="20" xfId="3" applyNumberFormat="1" applyFont="1" applyFill="1" applyBorder="1" applyAlignment="1">
      <alignment horizontal="center" vertical="center" wrapText="1"/>
    </xf>
    <xf numFmtId="2" fontId="6" fillId="0" borderId="40" xfId="0" applyNumberFormat="1" applyFont="1" applyFill="1" applyBorder="1" applyAlignment="1">
      <alignment horizontal="center" vertical="center" wrapText="1"/>
    </xf>
    <xf numFmtId="1" fontId="6" fillId="0" borderId="8" xfId="3" applyNumberFormat="1" applyFont="1" applyFill="1" applyBorder="1" applyAlignment="1">
      <alignment horizontal="center" vertical="center" wrapText="1"/>
    </xf>
    <xf numFmtId="165" fontId="6" fillId="0" borderId="8" xfId="0" applyNumberFormat="1" applyFont="1" applyFill="1" applyBorder="1" applyAlignment="1">
      <alignment horizontal="center" vertical="center" wrapText="1"/>
    </xf>
    <xf numFmtId="164" fontId="25" fillId="0" borderId="16" xfId="3" applyNumberFormat="1" applyFont="1" applyFill="1" applyBorder="1" applyAlignment="1">
      <alignment horizontal="center" vertical="center" wrapText="1"/>
    </xf>
    <xf numFmtId="165" fontId="6" fillId="0" borderId="34" xfId="0" applyNumberFormat="1" applyFont="1" applyFill="1" applyBorder="1" applyAlignment="1">
      <alignment horizontal="center" vertical="center" wrapText="1"/>
    </xf>
    <xf numFmtId="165" fontId="6" fillId="0" borderId="25" xfId="0" applyNumberFormat="1" applyFont="1" applyFill="1" applyBorder="1" applyAlignment="1">
      <alignment horizontal="center" vertical="center" wrapText="1"/>
    </xf>
    <xf numFmtId="165" fontId="6" fillId="0" borderId="20" xfId="0" applyNumberFormat="1" applyFont="1" applyFill="1" applyBorder="1" applyAlignment="1">
      <alignment horizontal="center" vertical="center" wrapText="1"/>
    </xf>
    <xf numFmtId="164" fontId="26" fillId="2" borderId="8" xfId="3" applyNumberFormat="1" applyFont="1" applyFill="1" applyBorder="1" applyAlignment="1">
      <alignment horizontal="center" vertical="center" wrapText="1"/>
    </xf>
    <xf numFmtId="2" fontId="26" fillId="2" borderId="8" xfId="0" applyNumberFormat="1" applyFont="1" applyFill="1" applyBorder="1" applyAlignment="1">
      <alignment horizontal="center" vertical="center" wrapText="1"/>
    </xf>
    <xf numFmtId="164" fontId="26" fillId="0" borderId="8" xfId="3" applyNumberFormat="1" applyFont="1" applyFill="1" applyBorder="1" applyAlignment="1">
      <alignment horizontal="center" vertical="center" wrapText="1"/>
    </xf>
    <xf numFmtId="2" fontId="26" fillId="0" borderId="8" xfId="0" applyNumberFormat="1" applyFont="1" applyFill="1" applyBorder="1" applyAlignment="1">
      <alignment horizontal="center" vertical="center" wrapText="1"/>
    </xf>
    <xf numFmtId="165" fontId="6" fillId="0" borderId="35" xfId="0" applyNumberFormat="1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/>
    </xf>
    <xf numFmtId="167" fontId="6" fillId="0" borderId="42" xfId="3" applyNumberFormat="1" applyFont="1" applyFill="1" applyBorder="1" applyAlignment="1">
      <alignment horizontal="center" vertical="center" wrapText="1"/>
    </xf>
    <xf numFmtId="165" fontId="0" fillId="0" borderId="0" xfId="0" applyNumberFormat="1" applyFont="1" applyBorder="1" applyAlignment="1">
      <alignment horizontal="center"/>
    </xf>
    <xf numFmtId="168" fontId="25" fillId="0" borderId="23" xfId="3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/>
    </xf>
    <xf numFmtId="0" fontId="2" fillId="0" borderId="14" xfId="0" applyFont="1" applyFill="1" applyBorder="1" applyAlignment="1">
      <alignment horizontal="center" vertical="center" wrapText="1"/>
    </xf>
    <xf numFmtId="2" fontId="6" fillId="0" borderId="34" xfId="0" applyNumberFormat="1" applyFont="1" applyFill="1" applyBorder="1" applyAlignment="1">
      <alignment horizontal="center" vertical="center" wrapText="1"/>
    </xf>
    <xf numFmtId="2" fontId="6" fillId="0" borderId="20" xfId="0" applyNumberFormat="1" applyFont="1" applyFill="1" applyBorder="1" applyAlignment="1">
      <alignment horizontal="center" wrapText="1"/>
    </xf>
    <xf numFmtId="2" fontId="6" fillId="0" borderId="8" xfId="0" applyNumberFormat="1" applyFont="1" applyFill="1" applyBorder="1" applyAlignment="1">
      <alignment horizontal="center" wrapText="1"/>
    </xf>
    <xf numFmtId="0" fontId="25" fillId="0" borderId="4" xfId="2" applyNumberFormat="1" applyFont="1" applyFill="1" applyBorder="1" applyAlignment="1">
      <alignment horizontal="center" vertical="center" wrapText="1"/>
    </xf>
    <xf numFmtId="0" fontId="31" fillId="0" borderId="0" xfId="0" applyFont="1" applyFill="1"/>
    <xf numFmtId="0" fontId="2" fillId="0" borderId="14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2" fontId="31" fillId="0" borderId="0" xfId="0" applyNumberFormat="1" applyFont="1" applyFill="1" applyAlignment="1">
      <alignment horizontal="center" vertical="center"/>
    </xf>
    <xf numFmtId="0" fontId="32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center" vertical="center" wrapText="1"/>
    </xf>
    <xf numFmtId="2" fontId="32" fillId="0" borderId="0" xfId="0" applyNumberFormat="1" applyFont="1" applyFill="1" applyBorder="1" applyAlignment="1">
      <alignment horizontal="center" vertical="center" wrapText="1"/>
    </xf>
    <xf numFmtId="165" fontId="32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1" fillId="0" borderId="8" xfId="0" applyFont="1" applyFill="1" applyBorder="1"/>
    <xf numFmtId="0" fontId="3" fillId="0" borderId="23" xfId="2" applyNumberFormat="1" applyFont="1" applyFill="1" applyBorder="1" applyAlignment="1">
      <alignment horizontal="center" vertical="center"/>
    </xf>
    <xf numFmtId="2" fontId="3" fillId="0" borderId="23" xfId="0" applyNumberFormat="1" applyFont="1" applyFill="1" applyBorder="1" applyAlignment="1">
      <alignment horizontal="center" vertical="center"/>
    </xf>
    <xf numFmtId="167" fontId="6" fillId="0" borderId="8" xfId="3" applyNumberFormat="1" applyFont="1" applyFill="1" applyBorder="1" applyAlignment="1">
      <alignment horizontal="center" vertical="center" wrapText="1"/>
    </xf>
    <xf numFmtId="167" fontId="26" fillId="0" borderId="8" xfId="3" applyNumberFormat="1" applyFont="1" applyFill="1" applyBorder="1" applyAlignment="1">
      <alignment horizontal="center" vertical="center" wrapText="1"/>
    </xf>
    <xf numFmtId="167" fontId="26" fillId="2" borderId="8" xfId="3" applyNumberFormat="1" applyFont="1" applyFill="1" applyBorder="1" applyAlignment="1">
      <alignment horizontal="center" vertical="center" wrapText="1"/>
    </xf>
    <xf numFmtId="167" fontId="6" fillId="0" borderId="20" xfId="3" applyNumberFormat="1" applyFont="1" applyFill="1" applyBorder="1" applyAlignment="1">
      <alignment horizontal="center" vertical="center" wrapText="1"/>
    </xf>
    <xf numFmtId="37" fontId="6" fillId="0" borderId="8" xfId="3" applyNumberFormat="1" applyFont="1" applyFill="1" applyBorder="1" applyAlignment="1">
      <alignment horizontal="center" vertical="center" wrapText="1"/>
    </xf>
    <xf numFmtId="2" fontId="6" fillId="0" borderId="15" xfId="0" applyNumberFormat="1" applyFont="1" applyFill="1" applyBorder="1" applyAlignment="1">
      <alignment horizontal="center" vertical="center" wrapText="1"/>
    </xf>
    <xf numFmtId="37" fontId="6" fillId="0" borderId="42" xfId="3" applyNumberFormat="1" applyFont="1" applyFill="1" applyBorder="1" applyAlignment="1">
      <alignment horizontal="center" vertical="center" wrapText="1"/>
    </xf>
    <xf numFmtId="0" fontId="27" fillId="0" borderId="0" xfId="0" applyFont="1" applyFill="1" applyBorder="1"/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34" fillId="0" borderId="27" xfId="0" applyFont="1" applyFill="1" applyBorder="1"/>
    <xf numFmtId="0" fontId="10" fillId="0" borderId="48" xfId="0" applyFont="1" applyFill="1" applyBorder="1"/>
    <xf numFmtId="0" fontId="10" fillId="0" borderId="0" xfId="0" applyFont="1" applyFill="1" applyBorder="1"/>
    <xf numFmtId="0" fontId="20" fillId="0" borderId="25" xfId="0" applyFont="1" applyFill="1" applyBorder="1" applyAlignment="1">
      <alignment horizontal="center" wrapText="1"/>
    </xf>
    <xf numFmtId="2" fontId="20" fillId="0" borderId="25" xfId="0" applyNumberFormat="1" applyFont="1" applyFill="1" applyBorder="1" applyAlignment="1">
      <alignment horizontal="center" wrapText="1"/>
    </xf>
    <xf numFmtId="0" fontId="19" fillId="0" borderId="32" xfId="0" applyFont="1" applyFill="1" applyBorder="1" applyAlignment="1">
      <alignment horizontal="center" wrapText="1"/>
    </xf>
    <xf numFmtId="2" fontId="19" fillId="0" borderId="32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 wrapText="1"/>
    </xf>
    <xf numFmtId="1" fontId="3" fillId="0" borderId="23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center"/>
    </xf>
    <xf numFmtId="0" fontId="2" fillId="0" borderId="4" xfId="0" applyFont="1" applyFill="1" applyBorder="1"/>
    <xf numFmtId="0" fontId="6" fillId="0" borderId="4" xfId="0" applyFont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1" fontId="3" fillId="0" borderId="16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top"/>
    </xf>
    <xf numFmtId="1" fontId="18" fillId="0" borderId="22" xfId="0" applyNumberFormat="1" applyFont="1" applyFill="1" applyBorder="1" applyAlignment="1">
      <alignment horizontal="center" vertical="center" wrapText="1"/>
    </xf>
    <xf numFmtId="1" fontId="18" fillId="0" borderId="33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/>
    </xf>
    <xf numFmtId="1" fontId="18" fillId="0" borderId="8" xfId="0" applyNumberFormat="1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/>
    </xf>
    <xf numFmtId="3" fontId="2" fillId="0" borderId="21" xfId="0" applyNumberFormat="1" applyFont="1" applyFill="1" applyBorder="1" applyAlignment="1">
      <alignment horizontal="center" vertical="center" wrapText="1"/>
    </xf>
    <xf numFmtId="4" fontId="18" fillId="0" borderId="8" xfId="0" applyNumberFormat="1" applyFont="1" applyFill="1" applyBorder="1" applyAlignment="1">
      <alignment horizontal="center" wrapText="1"/>
    </xf>
    <xf numFmtId="4" fontId="0" fillId="0" borderId="0" xfId="0" applyNumberFormat="1" applyFont="1" applyFill="1"/>
    <xf numFmtId="4" fontId="2" fillId="0" borderId="8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wrapText="1"/>
    </xf>
    <xf numFmtId="4" fontId="2" fillId="0" borderId="8" xfId="0" applyNumberFormat="1" applyFont="1" applyFill="1" applyBorder="1" applyAlignment="1">
      <alignment horizontal="center" wrapText="1"/>
    </xf>
    <xf numFmtId="4" fontId="2" fillId="0" borderId="2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23" fillId="0" borderId="4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/>
    </xf>
    <xf numFmtId="1" fontId="4" fillId="0" borderId="3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wrapText="1"/>
    </xf>
    <xf numFmtId="0" fontId="0" fillId="0" borderId="6" xfId="0" applyFont="1" applyFill="1" applyBorder="1"/>
    <xf numFmtId="0" fontId="7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/>
    <xf numFmtId="0" fontId="10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/>
    </xf>
    <xf numFmtId="0" fontId="10" fillId="0" borderId="47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4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157"/>
  <sheetViews>
    <sheetView tabSelected="1" topLeftCell="A117" zoomScaleNormal="100" workbookViewId="0">
      <selection sqref="A1:G128"/>
    </sheetView>
  </sheetViews>
  <sheetFormatPr defaultRowHeight="14.25" x14ac:dyDescent="0.2"/>
  <cols>
    <col min="1" max="1" width="24.28515625" style="275" customWidth="1"/>
    <col min="2" max="2" width="19.5703125" style="275" customWidth="1"/>
    <col min="3" max="3" width="13.42578125" style="275" customWidth="1"/>
    <col min="4" max="4" width="24.5703125" style="288" customWidth="1"/>
    <col min="5" max="5" width="21.85546875" style="275" customWidth="1"/>
    <col min="6" max="6" width="19.5703125" style="275" customWidth="1"/>
    <col min="7" max="7" width="19.7109375" style="277" customWidth="1"/>
    <col min="8" max="8" width="9.140625" style="332"/>
    <col min="9" max="9" width="23.140625" style="332" customWidth="1"/>
    <col min="10" max="10" width="18" style="332" customWidth="1"/>
    <col min="11" max="11" width="24.140625" style="332" customWidth="1"/>
    <col min="12" max="12" width="32.140625" style="332" customWidth="1"/>
    <col min="13" max="256" width="9.140625" style="332"/>
    <col min="257" max="257" width="22.28515625" style="332" customWidth="1"/>
    <col min="258" max="258" width="19.5703125" style="332" customWidth="1"/>
    <col min="259" max="259" width="13.42578125" style="332" customWidth="1"/>
    <col min="260" max="260" width="24.5703125" style="332" customWidth="1"/>
    <col min="261" max="261" width="21.85546875" style="332" customWidth="1"/>
    <col min="262" max="262" width="16.28515625" style="332" customWidth="1"/>
    <col min="263" max="263" width="21.140625" style="332" customWidth="1"/>
    <col min="264" max="512" width="9.140625" style="332"/>
    <col min="513" max="513" width="22.28515625" style="332" customWidth="1"/>
    <col min="514" max="514" width="19.5703125" style="332" customWidth="1"/>
    <col min="515" max="515" width="13.42578125" style="332" customWidth="1"/>
    <col min="516" max="516" width="24.5703125" style="332" customWidth="1"/>
    <col min="517" max="517" width="21.85546875" style="332" customWidth="1"/>
    <col min="518" max="518" width="16.28515625" style="332" customWidth="1"/>
    <col min="519" max="519" width="21.140625" style="332" customWidth="1"/>
    <col min="520" max="768" width="9.140625" style="332"/>
    <col min="769" max="769" width="22.28515625" style="332" customWidth="1"/>
    <col min="770" max="770" width="19.5703125" style="332" customWidth="1"/>
    <col min="771" max="771" width="13.42578125" style="332" customWidth="1"/>
    <col min="772" max="772" width="24.5703125" style="332" customWidth="1"/>
    <col min="773" max="773" width="21.85546875" style="332" customWidth="1"/>
    <col min="774" max="774" width="16.28515625" style="332" customWidth="1"/>
    <col min="775" max="775" width="21.140625" style="332" customWidth="1"/>
    <col min="776" max="1024" width="9.140625" style="332"/>
    <col min="1025" max="1025" width="22.28515625" style="332" customWidth="1"/>
    <col min="1026" max="1026" width="19.5703125" style="332" customWidth="1"/>
    <col min="1027" max="1027" width="13.42578125" style="332" customWidth="1"/>
    <col min="1028" max="1028" width="24.5703125" style="332" customWidth="1"/>
    <col min="1029" max="1029" width="21.85546875" style="332" customWidth="1"/>
    <col min="1030" max="1030" width="16.28515625" style="332" customWidth="1"/>
    <col min="1031" max="1031" width="21.140625" style="332" customWidth="1"/>
    <col min="1032" max="1280" width="9.140625" style="332"/>
    <col min="1281" max="1281" width="22.28515625" style="332" customWidth="1"/>
    <col min="1282" max="1282" width="19.5703125" style="332" customWidth="1"/>
    <col min="1283" max="1283" width="13.42578125" style="332" customWidth="1"/>
    <col min="1284" max="1284" width="24.5703125" style="332" customWidth="1"/>
    <col min="1285" max="1285" width="21.85546875" style="332" customWidth="1"/>
    <col min="1286" max="1286" width="16.28515625" style="332" customWidth="1"/>
    <col min="1287" max="1287" width="21.140625" style="332" customWidth="1"/>
    <col min="1288" max="1536" width="9.140625" style="332"/>
    <col min="1537" max="1537" width="22.28515625" style="332" customWidth="1"/>
    <col min="1538" max="1538" width="19.5703125" style="332" customWidth="1"/>
    <col min="1539" max="1539" width="13.42578125" style="332" customWidth="1"/>
    <col min="1540" max="1540" width="24.5703125" style="332" customWidth="1"/>
    <col min="1541" max="1541" width="21.85546875" style="332" customWidth="1"/>
    <col min="1542" max="1542" width="16.28515625" style="332" customWidth="1"/>
    <col min="1543" max="1543" width="21.140625" style="332" customWidth="1"/>
    <col min="1544" max="1792" width="9.140625" style="332"/>
    <col min="1793" max="1793" width="22.28515625" style="332" customWidth="1"/>
    <col min="1794" max="1794" width="19.5703125" style="332" customWidth="1"/>
    <col min="1795" max="1795" width="13.42578125" style="332" customWidth="1"/>
    <col min="1796" max="1796" width="24.5703125" style="332" customWidth="1"/>
    <col min="1797" max="1797" width="21.85546875" style="332" customWidth="1"/>
    <col min="1798" max="1798" width="16.28515625" style="332" customWidth="1"/>
    <col min="1799" max="1799" width="21.140625" style="332" customWidth="1"/>
    <col min="1800" max="2048" width="9.140625" style="332"/>
    <col min="2049" max="2049" width="22.28515625" style="332" customWidth="1"/>
    <col min="2050" max="2050" width="19.5703125" style="332" customWidth="1"/>
    <col min="2051" max="2051" width="13.42578125" style="332" customWidth="1"/>
    <col min="2052" max="2052" width="24.5703125" style="332" customWidth="1"/>
    <col min="2053" max="2053" width="21.85546875" style="332" customWidth="1"/>
    <col min="2054" max="2054" width="16.28515625" style="332" customWidth="1"/>
    <col min="2055" max="2055" width="21.140625" style="332" customWidth="1"/>
    <col min="2056" max="2304" width="9.140625" style="332"/>
    <col min="2305" max="2305" width="22.28515625" style="332" customWidth="1"/>
    <col min="2306" max="2306" width="19.5703125" style="332" customWidth="1"/>
    <col min="2307" max="2307" width="13.42578125" style="332" customWidth="1"/>
    <col min="2308" max="2308" width="24.5703125" style="332" customWidth="1"/>
    <col min="2309" max="2309" width="21.85546875" style="332" customWidth="1"/>
    <col min="2310" max="2310" width="16.28515625" style="332" customWidth="1"/>
    <col min="2311" max="2311" width="21.140625" style="332" customWidth="1"/>
    <col min="2312" max="2560" width="9.140625" style="332"/>
    <col min="2561" max="2561" width="22.28515625" style="332" customWidth="1"/>
    <col min="2562" max="2562" width="19.5703125" style="332" customWidth="1"/>
    <col min="2563" max="2563" width="13.42578125" style="332" customWidth="1"/>
    <col min="2564" max="2564" width="24.5703125" style="332" customWidth="1"/>
    <col min="2565" max="2565" width="21.85546875" style="332" customWidth="1"/>
    <col min="2566" max="2566" width="16.28515625" style="332" customWidth="1"/>
    <col min="2567" max="2567" width="21.140625" style="332" customWidth="1"/>
    <col min="2568" max="2816" width="9.140625" style="332"/>
    <col min="2817" max="2817" width="22.28515625" style="332" customWidth="1"/>
    <col min="2818" max="2818" width="19.5703125" style="332" customWidth="1"/>
    <col min="2819" max="2819" width="13.42578125" style="332" customWidth="1"/>
    <col min="2820" max="2820" width="24.5703125" style="332" customWidth="1"/>
    <col min="2821" max="2821" width="21.85546875" style="332" customWidth="1"/>
    <col min="2822" max="2822" width="16.28515625" style="332" customWidth="1"/>
    <col min="2823" max="2823" width="21.140625" style="332" customWidth="1"/>
    <col min="2824" max="3072" width="9.140625" style="332"/>
    <col min="3073" max="3073" width="22.28515625" style="332" customWidth="1"/>
    <col min="3074" max="3074" width="19.5703125" style="332" customWidth="1"/>
    <col min="3075" max="3075" width="13.42578125" style="332" customWidth="1"/>
    <col min="3076" max="3076" width="24.5703125" style="332" customWidth="1"/>
    <col min="3077" max="3077" width="21.85546875" style="332" customWidth="1"/>
    <col min="3078" max="3078" width="16.28515625" style="332" customWidth="1"/>
    <col min="3079" max="3079" width="21.140625" style="332" customWidth="1"/>
    <col min="3080" max="3328" width="9.140625" style="332"/>
    <col min="3329" max="3329" width="22.28515625" style="332" customWidth="1"/>
    <col min="3330" max="3330" width="19.5703125" style="332" customWidth="1"/>
    <col min="3331" max="3331" width="13.42578125" style="332" customWidth="1"/>
    <col min="3332" max="3332" width="24.5703125" style="332" customWidth="1"/>
    <col min="3333" max="3333" width="21.85546875" style="332" customWidth="1"/>
    <col min="3334" max="3334" width="16.28515625" style="332" customWidth="1"/>
    <col min="3335" max="3335" width="21.140625" style="332" customWidth="1"/>
    <col min="3336" max="3584" width="9.140625" style="332"/>
    <col min="3585" max="3585" width="22.28515625" style="332" customWidth="1"/>
    <col min="3586" max="3586" width="19.5703125" style="332" customWidth="1"/>
    <col min="3587" max="3587" width="13.42578125" style="332" customWidth="1"/>
    <col min="3588" max="3588" width="24.5703125" style="332" customWidth="1"/>
    <col min="3589" max="3589" width="21.85546875" style="332" customWidth="1"/>
    <col min="3590" max="3590" width="16.28515625" style="332" customWidth="1"/>
    <col min="3591" max="3591" width="21.140625" style="332" customWidth="1"/>
    <col min="3592" max="3840" width="9.140625" style="332"/>
    <col min="3841" max="3841" width="22.28515625" style="332" customWidth="1"/>
    <col min="3842" max="3842" width="19.5703125" style="332" customWidth="1"/>
    <col min="3843" max="3843" width="13.42578125" style="332" customWidth="1"/>
    <col min="3844" max="3844" width="24.5703125" style="332" customWidth="1"/>
    <col min="3845" max="3845" width="21.85546875" style="332" customWidth="1"/>
    <col min="3846" max="3846" width="16.28515625" style="332" customWidth="1"/>
    <col min="3847" max="3847" width="21.140625" style="332" customWidth="1"/>
    <col min="3848" max="4096" width="9.140625" style="332"/>
    <col min="4097" max="4097" width="22.28515625" style="332" customWidth="1"/>
    <col min="4098" max="4098" width="19.5703125" style="332" customWidth="1"/>
    <col min="4099" max="4099" width="13.42578125" style="332" customWidth="1"/>
    <col min="4100" max="4100" width="24.5703125" style="332" customWidth="1"/>
    <col min="4101" max="4101" width="21.85546875" style="332" customWidth="1"/>
    <col min="4102" max="4102" width="16.28515625" style="332" customWidth="1"/>
    <col min="4103" max="4103" width="21.140625" style="332" customWidth="1"/>
    <col min="4104" max="4352" width="9.140625" style="332"/>
    <col min="4353" max="4353" width="22.28515625" style="332" customWidth="1"/>
    <col min="4354" max="4354" width="19.5703125" style="332" customWidth="1"/>
    <col min="4355" max="4355" width="13.42578125" style="332" customWidth="1"/>
    <col min="4356" max="4356" width="24.5703125" style="332" customWidth="1"/>
    <col min="4357" max="4357" width="21.85546875" style="332" customWidth="1"/>
    <col min="4358" max="4358" width="16.28515625" style="332" customWidth="1"/>
    <col min="4359" max="4359" width="21.140625" style="332" customWidth="1"/>
    <col min="4360" max="4608" width="9.140625" style="332"/>
    <col min="4609" max="4609" width="22.28515625" style="332" customWidth="1"/>
    <col min="4610" max="4610" width="19.5703125" style="332" customWidth="1"/>
    <col min="4611" max="4611" width="13.42578125" style="332" customWidth="1"/>
    <col min="4612" max="4612" width="24.5703125" style="332" customWidth="1"/>
    <col min="4613" max="4613" width="21.85546875" style="332" customWidth="1"/>
    <col min="4614" max="4614" width="16.28515625" style="332" customWidth="1"/>
    <col min="4615" max="4615" width="21.140625" style="332" customWidth="1"/>
    <col min="4616" max="4864" width="9.140625" style="332"/>
    <col min="4865" max="4865" width="22.28515625" style="332" customWidth="1"/>
    <col min="4866" max="4866" width="19.5703125" style="332" customWidth="1"/>
    <col min="4867" max="4867" width="13.42578125" style="332" customWidth="1"/>
    <col min="4868" max="4868" width="24.5703125" style="332" customWidth="1"/>
    <col min="4869" max="4869" width="21.85546875" style="332" customWidth="1"/>
    <col min="4870" max="4870" width="16.28515625" style="332" customWidth="1"/>
    <col min="4871" max="4871" width="21.140625" style="332" customWidth="1"/>
    <col min="4872" max="5120" width="9.140625" style="332"/>
    <col min="5121" max="5121" width="22.28515625" style="332" customWidth="1"/>
    <col min="5122" max="5122" width="19.5703125" style="332" customWidth="1"/>
    <col min="5123" max="5123" width="13.42578125" style="332" customWidth="1"/>
    <col min="5124" max="5124" width="24.5703125" style="332" customWidth="1"/>
    <col min="5125" max="5125" width="21.85546875" style="332" customWidth="1"/>
    <col min="5126" max="5126" width="16.28515625" style="332" customWidth="1"/>
    <col min="5127" max="5127" width="21.140625" style="332" customWidth="1"/>
    <col min="5128" max="5376" width="9.140625" style="332"/>
    <col min="5377" max="5377" width="22.28515625" style="332" customWidth="1"/>
    <col min="5378" max="5378" width="19.5703125" style="332" customWidth="1"/>
    <col min="5379" max="5379" width="13.42578125" style="332" customWidth="1"/>
    <col min="5380" max="5380" width="24.5703125" style="332" customWidth="1"/>
    <col min="5381" max="5381" width="21.85546875" style="332" customWidth="1"/>
    <col min="5382" max="5382" width="16.28515625" style="332" customWidth="1"/>
    <col min="5383" max="5383" width="21.140625" style="332" customWidth="1"/>
    <col min="5384" max="5632" width="9.140625" style="332"/>
    <col min="5633" max="5633" width="22.28515625" style="332" customWidth="1"/>
    <col min="5634" max="5634" width="19.5703125" style="332" customWidth="1"/>
    <col min="5635" max="5635" width="13.42578125" style="332" customWidth="1"/>
    <col min="5636" max="5636" width="24.5703125" style="332" customWidth="1"/>
    <col min="5637" max="5637" width="21.85546875" style="332" customWidth="1"/>
    <col min="5638" max="5638" width="16.28515625" style="332" customWidth="1"/>
    <col min="5639" max="5639" width="21.140625" style="332" customWidth="1"/>
    <col min="5640" max="5888" width="9.140625" style="332"/>
    <col min="5889" max="5889" width="22.28515625" style="332" customWidth="1"/>
    <col min="5890" max="5890" width="19.5703125" style="332" customWidth="1"/>
    <col min="5891" max="5891" width="13.42578125" style="332" customWidth="1"/>
    <col min="5892" max="5892" width="24.5703125" style="332" customWidth="1"/>
    <col min="5893" max="5893" width="21.85546875" style="332" customWidth="1"/>
    <col min="5894" max="5894" width="16.28515625" style="332" customWidth="1"/>
    <col min="5895" max="5895" width="21.140625" style="332" customWidth="1"/>
    <col min="5896" max="6144" width="9.140625" style="332"/>
    <col min="6145" max="6145" width="22.28515625" style="332" customWidth="1"/>
    <col min="6146" max="6146" width="19.5703125" style="332" customWidth="1"/>
    <col min="6147" max="6147" width="13.42578125" style="332" customWidth="1"/>
    <col min="6148" max="6148" width="24.5703125" style="332" customWidth="1"/>
    <col min="6149" max="6149" width="21.85546875" style="332" customWidth="1"/>
    <col min="6150" max="6150" width="16.28515625" style="332" customWidth="1"/>
    <col min="6151" max="6151" width="21.140625" style="332" customWidth="1"/>
    <col min="6152" max="6400" width="9.140625" style="332"/>
    <col min="6401" max="6401" width="22.28515625" style="332" customWidth="1"/>
    <col min="6402" max="6402" width="19.5703125" style="332" customWidth="1"/>
    <col min="6403" max="6403" width="13.42578125" style="332" customWidth="1"/>
    <col min="6404" max="6404" width="24.5703125" style="332" customWidth="1"/>
    <col min="6405" max="6405" width="21.85546875" style="332" customWidth="1"/>
    <col min="6406" max="6406" width="16.28515625" style="332" customWidth="1"/>
    <col min="6407" max="6407" width="21.140625" style="332" customWidth="1"/>
    <col min="6408" max="6656" width="9.140625" style="332"/>
    <col min="6657" max="6657" width="22.28515625" style="332" customWidth="1"/>
    <col min="6658" max="6658" width="19.5703125" style="332" customWidth="1"/>
    <col min="6659" max="6659" width="13.42578125" style="332" customWidth="1"/>
    <col min="6660" max="6660" width="24.5703125" style="332" customWidth="1"/>
    <col min="6661" max="6661" width="21.85546875" style="332" customWidth="1"/>
    <col min="6662" max="6662" width="16.28515625" style="332" customWidth="1"/>
    <col min="6663" max="6663" width="21.140625" style="332" customWidth="1"/>
    <col min="6664" max="6912" width="9.140625" style="332"/>
    <col min="6913" max="6913" width="22.28515625" style="332" customWidth="1"/>
    <col min="6914" max="6914" width="19.5703125" style="332" customWidth="1"/>
    <col min="6915" max="6915" width="13.42578125" style="332" customWidth="1"/>
    <col min="6916" max="6916" width="24.5703125" style="332" customWidth="1"/>
    <col min="6917" max="6917" width="21.85546875" style="332" customWidth="1"/>
    <col min="6918" max="6918" width="16.28515625" style="332" customWidth="1"/>
    <col min="6919" max="6919" width="21.140625" style="332" customWidth="1"/>
    <col min="6920" max="7168" width="9.140625" style="332"/>
    <col min="7169" max="7169" width="22.28515625" style="332" customWidth="1"/>
    <col min="7170" max="7170" width="19.5703125" style="332" customWidth="1"/>
    <col min="7171" max="7171" width="13.42578125" style="332" customWidth="1"/>
    <col min="7172" max="7172" width="24.5703125" style="332" customWidth="1"/>
    <col min="7173" max="7173" width="21.85546875" style="332" customWidth="1"/>
    <col min="7174" max="7174" width="16.28515625" style="332" customWidth="1"/>
    <col min="7175" max="7175" width="21.140625" style="332" customWidth="1"/>
    <col min="7176" max="7424" width="9.140625" style="332"/>
    <col min="7425" max="7425" width="22.28515625" style="332" customWidth="1"/>
    <col min="7426" max="7426" width="19.5703125" style="332" customWidth="1"/>
    <col min="7427" max="7427" width="13.42578125" style="332" customWidth="1"/>
    <col min="7428" max="7428" width="24.5703125" style="332" customWidth="1"/>
    <col min="7429" max="7429" width="21.85546875" style="332" customWidth="1"/>
    <col min="7430" max="7430" width="16.28515625" style="332" customWidth="1"/>
    <col min="7431" max="7431" width="21.140625" style="332" customWidth="1"/>
    <col min="7432" max="7680" width="9.140625" style="332"/>
    <col min="7681" max="7681" width="22.28515625" style="332" customWidth="1"/>
    <col min="7682" max="7682" width="19.5703125" style="332" customWidth="1"/>
    <col min="7683" max="7683" width="13.42578125" style="332" customWidth="1"/>
    <col min="7684" max="7684" width="24.5703125" style="332" customWidth="1"/>
    <col min="7685" max="7685" width="21.85546875" style="332" customWidth="1"/>
    <col min="7686" max="7686" width="16.28515625" style="332" customWidth="1"/>
    <col min="7687" max="7687" width="21.140625" style="332" customWidth="1"/>
    <col min="7688" max="7936" width="9.140625" style="332"/>
    <col min="7937" max="7937" width="22.28515625" style="332" customWidth="1"/>
    <col min="7938" max="7938" width="19.5703125" style="332" customWidth="1"/>
    <col min="7939" max="7939" width="13.42578125" style="332" customWidth="1"/>
    <col min="7940" max="7940" width="24.5703125" style="332" customWidth="1"/>
    <col min="7941" max="7941" width="21.85546875" style="332" customWidth="1"/>
    <col min="7942" max="7942" width="16.28515625" style="332" customWidth="1"/>
    <col min="7943" max="7943" width="21.140625" style="332" customWidth="1"/>
    <col min="7944" max="8192" width="9.140625" style="332"/>
    <col min="8193" max="8193" width="22.28515625" style="332" customWidth="1"/>
    <col min="8194" max="8194" width="19.5703125" style="332" customWidth="1"/>
    <col min="8195" max="8195" width="13.42578125" style="332" customWidth="1"/>
    <col min="8196" max="8196" width="24.5703125" style="332" customWidth="1"/>
    <col min="8197" max="8197" width="21.85546875" style="332" customWidth="1"/>
    <col min="8198" max="8198" width="16.28515625" style="332" customWidth="1"/>
    <col min="8199" max="8199" width="21.140625" style="332" customWidth="1"/>
    <col min="8200" max="8448" width="9.140625" style="332"/>
    <col min="8449" max="8449" width="22.28515625" style="332" customWidth="1"/>
    <col min="8450" max="8450" width="19.5703125" style="332" customWidth="1"/>
    <col min="8451" max="8451" width="13.42578125" style="332" customWidth="1"/>
    <col min="8452" max="8452" width="24.5703125" style="332" customWidth="1"/>
    <col min="8453" max="8453" width="21.85546875" style="332" customWidth="1"/>
    <col min="8454" max="8454" width="16.28515625" style="332" customWidth="1"/>
    <col min="8455" max="8455" width="21.140625" style="332" customWidth="1"/>
    <col min="8456" max="8704" width="9.140625" style="332"/>
    <col min="8705" max="8705" width="22.28515625" style="332" customWidth="1"/>
    <col min="8706" max="8706" width="19.5703125" style="332" customWidth="1"/>
    <col min="8707" max="8707" width="13.42578125" style="332" customWidth="1"/>
    <col min="8708" max="8708" width="24.5703125" style="332" customWidth="1"/>
    <col min="8709" max="8709" width="21.85546875" style="332" customWidth="1"/>
    <col min="8710" max="8710" width="16.28515625" style="332" customWidth="1"/>
    <col min="8711" max="8711" width="21.140625" style="332" customWidth="1"/>
    <col min="8712" max="8960" width="9.140625" style="332"/>
    <col min="8961" max="8961" width="22.28515625" style="332" customWidth="1"/>
    <col min="8962" max="8962" width="19.5703125" style="332" customWidth="1"/>
    <col min="8963" max="8963" width="13.42578125" style="332" customWidth="1"/>
    <col min="8964" max="8964" width="24.5703125" style="332" customWidth="1"/>
    <col min="8965" max="8965" width="21.85546875" style="332" customWidth="1"/>
    <col min="8966" max="8966" width="16.28515625" style="332" customWidth="1"/>
    <col min="8967" max="8967" width="21.140625" style="332" customWidth="1"/>
    <col min="8968" max="9216" width="9.140625" style="332"/>
    <col min="9217" max="9217" width="22.28515625" style="332" customWidth="1"/>
    <col min="9218" max="9218" width="19.5703125" style="332" customWidth="1"/>
    <col min="9219" max="9219" width="13.42578125" style="332" customWidth="1"/>
    <col min="9220" max="9220" width="24.5703125" style="332" customWidth="1"/>
    <col min="9221" max="9221" width="21.85546875" style="332" customWidth="1"/>
    <col min="9222" max="9222" width="16.28515625" style="332" customWidth="1"/>
    <col min="9223" max="9223" width="21.140625" style="332" customWidth="1"/>
    <col min="9224" max="9472" width="9.140625" style="332"/>
    <col min="9473" max="9473" width="22.28515625" style="332" customWidth="1"/>
    <col min="9474" max="9474" width="19.5703125" style="332" customWidth="1"/>
    <col min="9475" max="9475" width="13.42578125" style="332" customWidth="1"/>
    <col min="9476" max="9476" width="24.5703125" style="332" customWidth="1"/>
    <col min="9477" max="9477" width="21.85546875" style="332" customWidth="1"/>
    <col min="9478" max="9478" width="16.28515625" style="332" customWidth="1"/>
    <col min="9479" max="9479" width="21.140625" style="332" customWidth="1"/>
    <col min="9480" max="9728" width="9.140625" style="332"/>
    <col min="9729" max="9729" width="22.28515625" style="332" customWidth="1"/>
    <col min="9730" max="9730" width="19.5703125" style="332" customWidth="1"/>
    <col min="9731" max="9731" width="13.42578125" style="332" customWidth="1"/>
    <col min="9732" max="9732" width="24.5703125" style="332" customWidth="1"/>
    <col min="9733" max="9733" width="21.85546875" style="332" customWidth="1"/>
    <col min="9734" max="9734" width="16.28515625" style="332" customWidth="1"/>
    <col min="9735" max="9735" width="21.140625" style="332" customWidth="1"/>
    <col min="9736" max="9984" width="9.140625" style="332"/>
    <col min="9985" max="9985" width="22.28515625" style="332" customWidth="1"/>
    <col min="9986" max="9986" width="19.5703125" style="332" customWidth="1"/>
    <col min="9987" max="9987" width="13.42578125" style="332" customWidth="1"/>
    <col min="9988" max="9988" width="24.5703125" style="332" customWidth="1"/>
    <col min="9989" max="9989" width="21.85546875" style="332" customWidth="1"/>
    <col min="9990" max="9990" width="16.28515625" style="332" customWidth="1"/>
    <col min="9991" max="9991" width="21.140625" style="332" customWidth="1"/>
    <col min="9992" max="10240" width="9.140625" style="332"/>
    <col min="10241" max="10241" width="22.28515625" style="332" customWidth="1"/>
    <col min="10242" max="10242" width="19.5703125" style="332" customWidth="1"/>
    <col min="10243" max="10243" width="13.42578125" style="332" customWidth="1"/>
    <col min="10244" max="10244" width="24.5703125" style="332" customWidth="1"/>
    <col min="10245" max="10245" width="21.85546875" style="332" customWidth="1"/>
    <col min="10246" max="10246" width="16.28515625" style="332" customWidth="1"/>
    <col min="10247" max="10247" width="21.140625" style="332" customWidth="1"/>
    <col min="10248" max="10496" width="9.140625" style="332"/>
    <col min="10497" max="10497" width="22.28515625" style="332" customWidth="1"/>
    <col min="10498" max="10498" width="19.5703125" style="332" customWidth="1"/>
    <col min="10499" max="10499" width="13.42578125" style="332" customWidth="1"/>
    <col min="10500" max="10500" width="24.5703125" style="332" customWidth="1"/>
    <col min="10501" max="10501" width="21.85546875" style="332" customWidth="1"/>
    <col min="10502" max="10502" width="16.28515625" style="332" customWidth="1"/>
    <col min="10503" max="10503" width="21.140625" style="332" customWidth="1"/>
    <col min="10504" max="10752" width="9.140625" style="332"/>
    <col min="10753" max="10753" width="22.28515625" style="332" customWidth="1"/>
    <col min="10754" max="10754" width="19.5703125" style="332" customWidth="1"/>
    <col min="10755" max="10755" width="13.42578125" style="332" customWidth="1"/>
    <col min="10756" max="10756" width="24.5703125" style="332" customWidth="1"/>
    <col min="10757" max="10757" width="21.85546875" style="332" customWidth="1"/>
    <col min="10758" max="10758" width="16.28515625" style="332" customWidth="1"/>
    <col min="10759" max="10759" width="21.140625" style="332" customWidth="1"/>
    <col min="10760" max="11008" width="9.140625" style="332"/>
    <col min="11009" max="11009" width="22.28515625" style="332" customWidth="1"/>
    <col min="11010" max="11010" width="19.5703125" style="332" customWidth="1"/>
    <col min="11011" max="11011" width="13.42578125" style="332" customWidth="1"/>
    <col min="11012" max="11012" width="24.5703125" style="332" customWidth="1"/>
    <col min="11013" max="11013" width="21.85546875" style="332" customWidth="1"/>
    <col min="11014" max="11014" width="16.28515625" style="332" customWidth="1"/>
    <col min="11015" max="11015" width="21.140625" style="332" customWidth="1"/>
    <col min="11016" max="11264" width="9.140625" style="332"/>
    <col min="11265" max="11265" width="22.28515625" style="332" customWidth="1"/>
    <col min="11266" max="11266" width="19.5703125" style="332" customWidth="1"/>
    <col min="11267" max="11267" width="13.42578125" style="332" customWidth="1"/>
    <col min="11268" max="11268" width="24.5703125" style="332" customWidth="1"/>
    <col min="11269" max="11269" width="21.85546875" style="332" customWidth="1"/>
    <col min="11270" max="11270" width="16.28515625" style="332" customWidth="1"/>
    <col min="11271" max="11271" width="21.140625" style="332" customWidth="1"/>
    <col min="11272" max="11520" width="9.140625" style="332"/>
    <col min="11521" max="11521" width="22.28515625" style="332" customWidth="1"/>
    <col min="11522" max="11522" width="19.5703125" style="332" customWidth="1"/>
    <col min="11523" max="11523" width="13.42578125" style="332" customWidth="1"/>
    <col min="11524" max="11524" width="24.5703125" style="332" customWidth="1"/>
    <col min="11525" max="11525" width="21.85546875" style="332" customWidth="1"/>
    <col min="11526" max="11526" width="16.28515625" style="332" customWidth="1"/>
    <col min="11527" max="11527" width="21.140625" style="332" customWidth="1"/>
    <col min="11528" max="11776" width="9.140625" style="332"/>
    <col min="11777" max="11777" width="22.28515625" style="332" customWidth="1"/>
    <col min="11778" max="11778" width="19.5703125" style="332" customWidth="1"/>
    <col min="11779" max="11779" width="13.42578125" style="332" customWidth="1"/>
    <col min="11780" max="11780" width="24.5703125" style="332" customWidth="1"/>
    <col min="11781" max="11781" width="21.85546875" style="332" customWidth="1"/>
    <col min="11782" max="11782" width="16.28515625" style="332" customWidth="1"/>
    <col min="11783" max="11783" width="21.140625" style="332" customWidth="1"/>
    <col min="11784" max="12032" width="9.140625" style="332"/>
    <col min="12033" max="12033" width="22.28515625" style="332" customWidth="1"/>
    <col min="12034" max="12034" width="19.5703125" style="332" customWidth="1"/>
    <col min="12035" max="12035" width="13.42578125" style="332" customWidth="1"/>
    <col min="12036" max="12036" width="24.5703125" style="332" customWidth="1"/>
    <col min="12037" max="12037" width="21.85546875" style="332" customWidth="1"/>
    <col min="12038" max="12038" width="16.28515625" style="332" customWidth="1"/>
    <col min="12039" max="12039" width="21.140625" style="332" customWidth="1"/>
    <col min="12040" max="12288" width="9.140625" style="332"/>
    <col min="12289" max="12289" width="22.28515625" style="332" customWidth="1"/>
    <col min="12290" max="12290" width="19.5703125" style="332" customWidth="1"/>
    <col min="12291" max="12291" width="13.42578125" style="332" customWidth="1"/>
    <col min="12292" max="12292" width="24.5703125" style="332" customWidth="1"/>
    <col min="12293" max="12293" width="21.85546875" style="332" customWidth="1"/>
    <col min="12294" max="12294" width="16.28515625" style="332" customWidth="1"/>
    <col min="12295" max="12295" width="21.140625" style="332" customWidth="1"/>
    <col min="12296" max="12544" width="9.140625" style="332"/>
    <col min="12545" max="12545" width="22.28515625" style="332" customWidth="1"/>
    <col min="12546" max="12546" width="19.5703125" style="332" customWidth="1"/>
    <col min="12547" max="12547" width="13.42578125" style="332" customWidth="1"/>
    <col min="12548" max="12548" width="24.5703125" style="332" customWidth="1"/>
    <col min="12549" max="12549" width="21.85546875" style="332" customWidth="1"/>
    <col min="12550" max="12550" width="16.28515625" style="332" customWidth="1"/>
    <col min="12551" max="12551" width="21.140625" style="332" customWidth="1"/>
    <col min="12552" max="12800" width="9.140625" style="332"/>
    <col min="12801" max="12801" width="22.28515625" style="332" customWidth="1"/>
    <col min="12802" max="12802" width="19.5703125" style="332" customWidth="1"/>
    <col min="12803" max="12803" width="13.42578125" style="332" customWidth="1"/>
    <col min="12804" max="12804" width="24.5703125" style="332" customWidth="1"/>
    <col min="12805" max="12805" width="21.85546875" style="332" customWidth="1"/>
    <col min="12806" max="12806" width="16.28515625" style="332" customWidth="1"/>
    <col min="12807" max="12807" width="21.140625" style="332" customWidth="1"/>
    <col min="12808" max="13056" width="9.140625" style="332"/>
    <col min="13057" max="13057" width="22.28515625" style="332" customWidth="1"/>
    <col min="13058" max="13058" width="19.5703125" style="332" customWidth="1"/>
    <col min="13059" max="13059" width="13.42578125" style="332" customWidth="1"/>
    <col min="13060" max="13060" width="24.5703125" style="332" customWidth="1"/>
    <col min="13061" max="13061" width="21.85546875" style="332" customWidth="1"/>
    <col min="13062" max="13062" width="16.28515625" style="332" customWidth="1"/>
    <col min="13063" max="13063" width="21.140625" style="332" customWidth="1"/>
    <col min="13064" max="13312" width="9.140625" style="332"/>
    <col min="13313" max="13313" width="22.28515625" style="332" customWidth="1"/>
    <col min="13314" max="13314" width="19.5703125" style="332" customWidth="1"/>
    <col min="13315" max="13315" width="13.42578125" style="332" customWidth="1"/>
    <col min="13316" max="13316" width="24.5703125" style="332" customWidth="1"/>
    <col min="13317" max="13317" width="21.85546875" style="332" customWidth="1"/>
    <col min="13318" max="13318" width="16.28515625" style="332" customWidth="1"/>
    <col min="13319" max="13319" width="21.140625" style="332" customWidth="1"/>
    <col min="13320" max="13568" width="9.140625" style="332"/>
    <col min="13569" max="13569" width="22.28515625" style="332" customWidth="1"/>
    <col min="13570" max="13570" width="19.5703125" style="332" customWidth="1"/>
    <col min="13571" max="13571" width="13.42578125" style="332" customWidth="1"/>
    <col min="13572" max="13572" width="24.5703125" style="332" customWidth="1"/>
    <col min="13573" max="13573" width="21.85546875" style="332" customWidth="1"/>
    <col min="13574" max="13574" width="16.28515625" style="332" customWidth="1"/>
    <col min="13575" max="13575" width="21.140625" style="332" customWidth="1"/>
    <col min="13576" max="13824" width="9.140625" style="332"/>
    <col min="13825" max="13825" width="22.28515625" style="332" customWidth="1"/>
    <col min="13826" max="13826" width="19.5703125" style="332" customWidth="1"/>
    <col min="13827" max="13827" width="13.42578125" style="332" customWidth="1"/>
    <col min="13828" max="13828" width="24.5703125" style="332" customWidth="1"/>
    <col min="13829" max="13829" width="21.85546875" style="332" customWidth="1"/>
    <col min="13830" max="13830" width="16.28515625" style="332" customWidth="1"/>
    <col min="13831" max="13831" width="21.140625" style="332" customWidth="1"/>
    <col min="13832" max="14080" width="9.140625" style="332"/>
    <col min="14081" max="14081" width="22.28515625" style="332" customWidth="1"/>
    <col min="14082" max="14082" width="19.5703125" style="332" customWidth="1"/>
    <col min="14083" max="14083" width="13.42578125" style="332" customWidth="1"/>
    <col min="14084" max="14084" width="24.5703125" style="332" customWidth="1"/>
    <col min="14085" max="14085" width="21.85546875" style="332" customWidth="1"/>
    <col min="14086" max="14086" width="16.28515625" style="332" customWidth="1"/>
    <col min="14087" max="14087" width="21.140625" style="332" customWidth="1"/>
    <col min="14088" max="14336" width="9.140625" style="332"/>
    <col min="14337" max="14337" width="22.28515625" style="332" customWidth="1"/>
    <col min="14338" max="14338" width="19.5703125" style="332" customWidth="1"/>
    <col min="14339" max="14339" width="13.42578125" style="332" customWidth="1"/>
    <col min="14340" max="14340" width="24.5703125" style="332" customWidth="1"/>
    <col min="14341" max="14341" width="21.85546875" style="332" customWidth="1"/>
    <col min="14342" max="14342" width="16.28515625" style="332" customWidth="1"/>
    <col min="14343" max="14343" width="21.140625" style="332" customWidth="1"/>
    <col min="14344" max="14592" width="9.140625" style="332"/>
    <col min="14593" max="14593" width="22.28515625" style="332" customWidth="1"/>
    <col min="14594" max="14594" width="19.5703125" style="332" customWidth="1"/>
    <col min="14595" max="14595" width="13.42578125" style="332" customWidth="1"/>
    <col min="14596" max="14596" width="24.5703125" style="332" customWidth="1"/>
    <col min="14597" max="14597" width="21.85546875" style="332" customWidth="1"/>
    <col min="14598" max="14598" width="16.28515625" style="332" customWidth="1"/>
    <col min="14599" max="14599" width="21.140625" style="332" customWidth="1"/>
    <col min="14600" max="14848" width="9.140625" style="332"/>
    <col min="14849" max="14849" width="22.28515625" style="332" customWidth="1"/>
    <col min="14850" max="14850" width="19.5703125" style="332" customWidth="1"/>
    <col min="14851" max="14851" width="13.42578125" style="332" customWidth="1"/>
    <col min="14852" max="14852" width="24.5703125" style="332" customWidth="1"/>
    <col min="14853" max="14853" width="21.85546875" style="332" customWidth="1"/>
    <col min="14854" max="14854" width="16.28515625" style="332" customWidth="1"/>
    <col min="14855" max="14855" width="21.140625" style="332" customWidth="1"/>
    <col min="14856" max="15104" width="9.140625" style="332"/>
    <col min="15105" max="15105" width="22.28515625" style="332" customWidth="1"/>
    <col min="15106" max="15106" width="19.5703125" style="332" customWidth="1"/>
    <col min="15107" max="15107" width="13.42578125" style="332" customWidth="1"/>
    <col min="15108" max="15108" width="24.5703125" style="332" customWidth="1"/>
    <col min="15109" max="15109" width="21.85546875" style="332" customWidth="1"/>
    <col min="15110" max="15110" width="16.28515625" style="332" customWidth="1"/>
    <col min="15111" max="15111" width="21.140625" style="332" customWidth="1"/>
    <col min="15112" max="15360" width="9.140625" style="332"/>
    <col min="15361" max="15361" width="22.28515625" style="332" customWidth="1"/>
    <col min="15362" max="15362" width="19.5703125" style="332" customWidth="1"/>
    <col min="15363" max="15363" width="13.42578125" style="332" customWidth="1"/>
    <col min="15364" max="15364" width="24.5703125" style="332" customWidth="1"/>
    <col min="15365" max="15365" width="21.85546875" style="332" customWidth="1"/>
    <col min="15366" max="15366" width="16.28515625" style="332" customWidth="1"/>
    <col min="15367" max="15367" width="21.140625" style="332" customWidth="1"/>
    <col min="15368" max="15616" width="9.140625" style="332"/>
    <col min="15617" max="15617" width="22.28515625" style="332" customWidth="1"/>
    <col min="15618" max="15618" width="19.5703125" style="332" customWidth="1"/>
    <col min="15619" max="15619" width="13.42578125" style="332" customWidth="1"/>
    <col min="15620" max="15620" width="24.5703125" style="332" customWidth="1"/>
    <col min="15621" max="15621" width="21.85546875" style="332" customWidth="1"/>
    <col min="15622" max="15622" width="16.28515625" style="332" customWidth="1"/>
    <col min="15623" max="15623" width="21.140625" style="332" customWidth="1"/>
    <col min="15624" max="15872" width="9.140625" style="332"/>
    <col min="15873" max="15873" width="22.28515625" style="332" customWidth="1"/>
    <col min="15874" max="15874" width="19.5703125" style="332" customWidth="1"/>
    <col min="15875" max="15875" width="13.42578125" style="332" customWidth="1"/>
    <col min="15876" max="15876" width="24.5703125" style="332" customWidth="1"/>
    <col min="15877" max="15877" width="21.85546875" style="332" customWidth="1"/>
    <col min="15878" max="15878" width="16.28515625" style="332" customWidth="1"/>
    <col min="15879" max="15879" width="21.140625" style="332" customWidth="1"/>
    <col min="15880" max="16128" width="9.140625" style="332"/>
    <col min="16129" max="16129" width="22.28515625" style="332" customWidth="1"/>
    <col min="16130" max="16130" width="19.5703125" style="332" customWidth="1"/>
    <col min="16131" max="16131" width="13.42578125" style="332" customWidth="1"/>
    <col min="16132" max="16132" width="24.5703125" style="332" customWidth="1"/>
    <col min="16133" max="16133" width="21.85546875" style="332" customWidth="1"/>
    <col min="16134" max="16134" width="16.28515625" style="332" customWidth="1"/>
    <col min="16135" max="16135" width="21.140625" style="332" customWidth="1"/>
    <col min="16136" max="16384" width="9.140625" style="332"/>
  </cols>
  <sheetData>
    <row r="1" spans="1:12" ht="37.5" customHeight="1" thickBot="1" x14ac:dyDescent="0.25">
      <c r="A1" s="471" t="s">
        <v>373</v>
      </c>
      <c r="B1" s="471"/>
      <c r="C1" s="471"/>
      <c r="D1" s="471"/>
      <c r="E1" s="471"/>
      <c r="F1" s="471"/>
      <c r="G1" s="471"/>
    </row>
    <row r="2" spans="1:12" ht="82.5" customHeight="1" x14ac:dyDescent="0.2">
      <c r="A2" s="267" t="s">
        <v>0</v>
      </c>
      <c r="B2" s="267" t="s">
        <v>1</v>
      </c>
      <c r="C2" s="267" t="s">
        <v>2</v>
      </c>
      <c r="D2" s="268" t="s">
        <v>3</v>
      </c>
      <c r="E2" s="267" t="s">
        <v>314</v>
      </c>
      <c r="F2" s="267" t="s">
        <v>4</v>
      </c>
      <c r="G2" s="269" t="s">
        <v>5</v>
      </c>
      <c r="H2" s="333"/>
      <c r="I2" s="268"/>
      <c r="J2" s="333"/>
      <c r="K2" s="269"/>
    </row>
    <row r="3" spans="1:12" ht="12.75" customHeight="1" x14ac:dyDescent="0.2">
      <c r="A3" s="353">
        <v>1</v>
      </c>
      <c r="B3" s="353">
        <v>2</v>
      </c>
      <c r="C3" s="353">
        <v>3</v>
      </c>
      <c r="D3" s="353">
        <v>4</v>
      </c>
      <c r="E3" s="353">
        <v>5</v>
      </c>
      <c r="F3" s="353">
        <v>6</v>
      </c>
      <c r="G3" s="353">
        <v>7</v>
      </c>
      <c r="H3" s="333"/>
      <c r="I3" s="334"/>
    </row>
    <row r="4" spans="1:12" x14ac:dyDescent="0.2">
      <c r="A4" s="348" t="s">
        <v>6</v>
      </c>
      <c r="B4" s="344" t="s">
        <v>428</v>
      </c>
      <c r="C4" s="344" t="s">
        <v>429</v>
      </c>
      <c r="D4" s="344">
        <f>B4*100/C4</f>
        <v>67.081151832460733</v>
      </c>
      <c r="E4" s="344" t="s">
        <v>430</v>
      </c>
      <c r="F4" s="344" t="s">
        <v>431</v>
      </c>
      <c r="G4" s="344">
        <f t="shared" ref="G4:G19" si="0">E4/F4</f>
        <v>1.0667444185271575</v>
      </c>
      <c r="I4" s="335"/>
      <c r="K4" s="335"/>
    </row>
    <row r="5" spans="1:12" x14ac:dyDescent="0.2">
      <c r="A5" s="348" t="s">
        <v>265</v>
      </c>
      <c r="B5" s="344" t="s">
        <v>432</v>
      </c>
      <c r="C5" s="344" t="s">
        <v>433</v>
      </c>
      <c r="D5" s="344">
        <f>B5*100/C5</f>
        <v>75.81613023629734</v>
      </c>
      <c r="E5" s="344" t="s">
        <v>434</v>
      </c>
      <c r="F5" s="344" t="s">
        <v>435</v>
      </c>
      <c r="G5" s="344">
        <f t="shared" si="0"/>
        <v>1.1329595973905946</v>
      </c>
      <c r="I5" s="336"/>
      <c r="J5" s="336"/>
      <c r="K5" s="336"/>
      <c r="L5" s="336"/>
    </row>
    <row r="6" spans="1:12" x14ac:dyDescent="0.2">
      <c r="A6" s="348" t="s">
        <v>8</v>
      </c>
      <c r="B6" s="349">
        <v>28600</v>
      </c>
      <c r="C6" s="349">
        <v>42881</v>
      </c>
      <c r="D6" s="344">
        <f>B6*100/C6</f>
        <v>66.696205778783138</v>
      </c>
      <c r="E6" s="349">
        <v>35152</v>
      </c>
      <c r="F6" s="349">
        <v>24704</v>
      </c>
      <c r="G6" s="344">
        <f t="shared" si="0"/>
        <v>1.4229274611398963</v>
      </c>
      <c r="I6" s="336"/>
      <c r="J6" s="336"/>
      <c r="K6" s="336"/>
      <c r="L6" s="336"/>
    </row>
    <row r="7" spans="1:12" x14ac:dyDescent="0.2">
      <c r="A7" s="348" t="s">
        <v>9</v>
      </c>
      <c r="B7" s="344" t="s">
        <v>436</v>
      </c>
      <c r="C7" s="344" t="s">
        <v>437</v>
      </c>
      <c r="D7" s="344">
        <f>B7*100/C7</f>
        <v>85.682713558181987</v>
      </c>
      <c r="E7" s="344" t="s">
        <v>438</v>
      </c>
      <c r="F7" s="344" t="s">
        <v>439</v>
      </c>
      <c r="G7" s="344">
        <f t="shared" si="0"/>
        <v>0.92505486889222599</v>
      </c>
      <c r="I7" s="336"/>
      <c r="J7" s="336"/>
      <c r="K7" s="336"/>
      <c r="L7" s="336"/>
    </row>
    <row r="8" spans="1:12" ht="15.75" customHeight="1" x14ac:dyDescent="0.2">
      <c r="A8" s="348" t="s">
        <v>10</v>
      </c>
      <c r="B8" s="344" t="s">
        <v>440</v>
      </c>
      <c r="C8" s="344" t="s">
        <v>441</v>
      </c>
      <c r="D8" s="344">
        <f t="shared" ref="D8:D9" si="1">B8*100/C8</f>
        <v>59.076624255254139</v>
      </c>
      <c r="E8" s="344" t="s">
        <v>442</v>
      </c>
      <c r="F8" s="344" t="s">
        <v>443</v>
      </c>
      <c r="G8" s="344">
        <f t="shared" si="0"/>
        <v>0.49600074117538062</v>
      </c>
    </row>
    <row r="9" spans="1:12" ht="17.25" customHeight="1" x14ac:dyDescent="0.2">
      <c r="A9" s="348" t="s">
        <v>11</v>
      </c>
      <c r="B9" s="349">
        <v>65121</v>
      </c>
      <c r="C9" s="349">
        <v>103052</v>
      </c>
      <c r="D9" s="344">
        <f t="shared" si="1"/>
        <v>63.192368901137293</v>
      </c>
      <c r="E9" s="349">
        <v>277503</v>
      </c>
      <c r="F9" s="349">
        <v>171025</v>
      </c>
      <c r="G9" s="344">
        <f t="shared" si="0"/>
        <v>1.6225873410320129</v>
      </c>
    </row>
    <row r="10" spans="1:12" x14ac:dyDescent="0.2">
      <c r="A10" s="348" t="s">
        <v>12</v>
      </c>
      <c r="B10" s="344" t="s">
        <v>444</v>
      </c>
      <c r="C10" s="344" t="s">
        <v>445</v>
      </c>
      <c r="D10" s="344">
        <f>B10*100/C10</f>
        <v>70.576700688822967</v>
      </c>
      <c r="E10" s="344" t="s">
        <v>446</v>
      </c>
      <c r="F10" s="344" t="s">
        <v>447</v>
      </c>
      <c r="G10" s="344">
        <f t="shared" si="0"/>
        <v>1.4134891263670006</v>
      </c>
    </row>
    <row r="11" spans="1:12" x14ac:dyDescent="0.2">
      <c r="A11" s="348" t="s">
        <v>13</v>
      </c>
      <c r="B11" s="344"/>
      <c r="C11" s="344"/>
      <c r="D11" s="344"/>
      <c r="E11" s="344" t="s">
        <v>448</v>
      </c>
      <c r="F11" s="344" t="s">
        <v>449</v>
      </c>
      <c r="G11" s="344">
        <f t="shared" si="0"/>
        <v>0.51260297754557216</v>
      </c>
      <c r="I11" s="335"/>
      <c r="K11" s="335"/>
    </row>
    <row r="12" spans="1:12" x14ac:dyDescent="0.2">
      <c r="A12" s="348" t="s">
        <v>14</v>
      </c>
      <c r="B12" s="344" t="s">
        <v>450</v>
      </c>
      <c r="C12" s="344" t="s">
        <v>451</v>
      </c>
      <c r="D12" s="344">
        <f>B12*100/C12</f>
        <v>45.165768867662578</v>
      </c>
      <c r="E12" s="344" t="s">
        <v>452</v>
      </c>
      <c r="F12" s="344" t="s">
        <v>453</v>
      </c>
      <c r="G12" s="344">
        <f t="shared" si="0"/>
        <v>0.93595576578550532</v>
      </c>
      <c r="I12" s="335"/>
      <c r="K12" s="335"/>
    </row>
    <row r="13" spans="1:12" ht="12.75" customHeight="1" x14ac:dyDescent="0.2">
      <c r="A13" s="348" t="s">
        <v>15</v>
      </c>
      <c r="B13" s="344" t="s">
        <v>454</v>
      </c>
      <c r="C13" s="344" t="s">
        <v>455</v>
      </c>
      <c r="D13" s="344">
        <f>B13*100/C13</f>
        <v>71.501745729756848</v>
      </c>
      <c r="E13" s="344" t="s">
        <v>456</v>
      </c>
      <c r="F13" s="344" t="s">
        <v>457</v>
      </c>
      <c r="G13" s="344">
        <f t="shared" si="0"/>
        <v>0.97293022689944642</v>
      </c>
      <c r="I13" s="335"/>
      <c r="K13" s="335"/>
    </row>
    <row r="14" spans="1:12" x14ac:dyDescent="0.2">
      <c r="A14" s="348" t="s">
        <v>16</v>
      </c>
      <c r="B14" s="344" t="s">
        <v>458</v>
      </c>
      <c r="C14" s="344" t="s">
        <v>459</v>
      </c>
      <c r="D14" s="344">
        <f>B14*100/C14</f>
        <v>69.206892482001649</v>
      </c>
      <c r="E14" s="344" t="s">
        <v>460</v>
      </c>
      <c r="F14" s="344" t="s">
        <v>461</v>
      </c>
      <c r="G14" s="344">
        <f t="shared" si="0"/>
        <v>1.5507890012283851</v>
      </c>
      <c r="I14" s="335"/>
      <c r="K14" s="335"/>
    </row>
    <row r="15" spans="1:12" x14ac:dyDescent="0.2">
      <c r="A15" s="348" t="s">
        <v>17</v>
      </c>
      <c r="B15" s="344" t="s">
        <v>462</v>
      </c>
      <c r="C15" s="344" t="s">
        <v>463</v>
      </c>
      <c r="D15" s="344">
        <f>B15*100/C15</f>
        <v>92.927478098580764</v>
      </c>
      <c r="E15" s="344" t="s">
        <v>464</v>
      </c>
      <c r="F15" s="344" t="s">
        <v>465</v>
      </c>
      <c r="G15" s="344">
        <f t="shared" si="0"/>
        <v>0.56202210321022816</v>
      </c>
      <c r="I15" s="335"/>
      <c r="K15" s="335"/>
    </row>
    <row r="16" spans="1:12" x14ac:dyDescent="0.2">
      <c r="A16" s="348" t="s">
        <v>18</v>
      </c>
      <c r="B16" s="344"/>
      <c r="C16" s="344"/>
      <c r="D16" s="344"/>
      <c r="E16" s="344"/>
      <c r="F16" s="344"/>
      <c r="G16" s="344"/>
      <c r="I16" s="335"/>
      <c r="K16" s="335"/>
    </row>
    <row r="17" spans="1:11" x14ac:dyDescent="0.2">
      <c r="A17" s="348" t="s">
        <v>19</v>
      </c>
      <c r="B17" s="344" t="s">
        <v>466</v>
      </c>
      <c r="C17" s="344" t="s">
        <v>467</v>
      </c>
      <c r="D17" s="344">
        <f>B17*100/C17</f>
        <v>76.048413477265299</v>
      </c>
      <c r="E17" s="344" t="s">
        <v>468</v>
      </c>
      <c r="F17" s="344" t="s">
        <v>469</v>
      </c>
      <c r="G17" s="344">
        <f t="shared" si="0"/>
        <v>0.73751719673059801</v>
      </c>
      <c r="I17" s="335"/>
      <c r="K17" s="335"/>
    </row>
    <row r="18" spans="1:11" x14ac:dyDescent="0.2">
      <c r="A18" s="348" t="s">
        <v>20</v>
      </c>
      <c r="B18" s="344" t="s">
        <v>470</v>
      </c>
      <c r="C18" s="344" t="s">
        <v>471</v>
      </c>
      <c r="D18" s="344">
        <f t="shared" ref="D18:D24" si="2">B18*100/C18</f>
        <v>99.778223428099565</v>
      </c>
      <c r="E18" s="344" t="s">
        <v>472</v>
      </c>
      <c r="F18" s="344" t="s">
        <v>473</v>
      </c>
      <c r="G18" s="344">
        <f t="shared" si="0"/>
        <v>1.0334194178823202</v>
      </c>
      <c r="I18" s="335"/>
      <c r="K18" s="335"/>
    </row>
    <row r="19" spans="1:11" x14ac:dyDescent="0.2">
      <c r="A19" s="348" t="s">
        <v>21</v>
      </c>
      <c r="B19" s="350" t="s">
        <v>474</v>
      </c>
      <c r="C19" s="350" t="s">
        <v>475</v>
      </c>
      <c r="D19" s="350">
        <f t="shared" si="2"/>
        <v>86.281494995315811</v>
      </c>
      <c r="E19" s="344" t="s">
        <v>476</v>
      </c>
      <c r="F19" s="344" t="s">
        <v>477</v>
      </c>
      <c r="G19" s="344">
        <f t="shared" si="0"/>
        <v>1.275579654384615</v>
      </c>
      <c r="I19" s="335"/>
      <c r="J19" s="336"/>
      <c r="K19" s="335"/>
    </row>
    <row r="20" spans="1:11" ht="26.25" customHeight="1" thickBot="1" x14ac:dyDescent="0.25">
      <c r="A20" s="346" t="s">
        <v>22</v>
      </c>
      <c r="B20" s="340">
        <f>B4+B5+B6+B7+B8+B9+B10+B11+B12+B13+B14+B15+B16+B17+B18+B19</f>
        <v>658521</v>
      </c>
      <c r="C20" s="340">
        <f>C4+C5+C6+C7+C8+C9+C10+C11+C12+C13+C14+C15+C16+C17+C18+C19</f>
        <v>936365</v>
      </c>
      <c r="D20" s="342">
        <f t="shared" si="2"/>
        <v>70.327383018374249</v>
      </c>
      <c r="E20" s="341">
        <f t="shared" ref="E20:F20" si="3">E4+E5+E6+E7+E8+E9+E10+E11+E12+E13+E14+E15+E16+E17+E18+E19</f>
        <v>1550909</v>
      </c>
      <c r="F20" s="341">
        <f t="shared" si="3"/>
        <v>1484267</v>
      </c>
      <c r="G20" s="347">
        <f>E20/F20</f>
        <v>1.0448989299095108</v>
      </c>
      <c r="I20" s="273"/>
      <c r="J20" s="336"/>
      <c r="K20" s="273"/>
    </row>
    <row r="21" spans="1:11" x14ac:dyDescent="0.2">
      <c r="A21" s="345" t="s">
        <v>23</v>
      </c>
      <c r="B21" s="343" t="s">
        <v>420</v>
      </c>
      <c r="C21" s="343" t="s">
        <v>422</v>
      </c>
      <c r="D21" s="343">
        <f t="shared" si="2"/>
        <v>78.595827421304321</v>
      </c>
      <c r="E21" s="343" t="s">
        <v>424</v>
      </c>
      <c r="F21" s="343" t="s">
        <v>425</v>
      </c>
      <c r="G21" s="343">
        <f t="shared" ref="G21:G23" si="4">E21/F21</f>
        <v>2.3470393374741203</v>
      </c>
      <c r="I21" s="335"/>
      <c r="J21" s="336"/>
      <c r="K21" s="335"/>
    </row>
    <row r="22" spans="1:11" x14ac:dyDescent="0.2">
      <c r="A22" s="345" t="s">
        <v>24</v>
      </c>
      <c r="B22" s="343" t="s">
        <v>421</v>
      </c>
      <c r="C22" s="343" t="s">
        <v>423</v>
      </c>
      <c r="D22" s="343">
        <f t="shared" si="2"/>
        <v>98.3917770603733</v>
      </c>
      <c r="E22" s="343" t="s">
        <v>426</v>
      </c>
      <c r="F22" s="343" t="s">
        <v>427</v>
      </c>
      <c r="G22" s="343">
        <f t="shared" si="4"/>
        <v>1.3554523246966481</v>
      </c>
      <c r="I22" s="335"/>
      <c r="J22" s="336"/>
      <c r="K22" s="335"/>
    </row>
    <row r="23" spans="1:11" x14ac:dyDescent="0.2">
      <c r="A23" s="345" t="s">
        <v>25</v>
      </c>
      <c r="B23" s="356" t="s">
        <v>559</v>
      </c>
      <c r="C23" s="356" t="s">
        <v>560</v>
      </c>
      <c r="D23" s="358">
        <f>B23*100/C23</f>
        <v>49.721871640256161</v>
      </c>
      <c r="E23" s="356" t="s">
        <v>561</v>
      </c>
      <c r="F23" s="356" t="s">
        <v>562</v>
      </c>
      <c r="G23" s="359">
        <f t="shared" si="4"/>
        <v>0.68566023807326748</v>
      </c>
      <c r="I23" s="335"/>
      <c r="J23" s="336"/>
      <c r="K23" s="335"/>
    </row>
    <row r="24" spans="1:11" ht="30" customHeight="1" thickBot="1" x14ac:dyDescent="0.25">
      <c r="A24" s="346" t="s">
        <v>26</v>
      </c>
      <c r="B24" s="340">
        <f>B20+B21+B22+B23</f>
        <v>827329</v>
      </c>
      <c r="C24" s="340">
        <f>C20+C21+C22+C23</f>
        <v>1132925</v>
      </c>
      <c r="D24" s="342">
        <f t="shared" si="2"/>
        <v>73.025928459518497</v>
      </c>
      <c r="E24" s="340">
        <f>E20+E21+E22+E23</f>
        <v>1791686</v>
      </c>
      <c r="F24" s="340">
        <f>F20+F21+F22+F23</f>
        <v>1654946</v>
      </c>
      <c r="G24" s="351">
        <f>E24/F24</f>
        <v>1.0826250524186287</v>
      </c>
      <c r="I24" s="274"/>
      <c r="J24" s="336"/>
      <c r="K24" s="273"/>
    </row>
    <row r="25" spans="1:11" x14ac:dyDescent="0.2">
      <c r="B25" s="360"/>
      <c r="C25" s="360">
        <f>C20+C21+C22+C23</f>
        <v>1132925</v>
      </c>
      <c r="D25" s="276"/>
      <c r="I25" s="336"/>
      <c r="J25" s="336"/>
      <c r="K25" s="336"/>
    </row>
    <row r="26" spans="1:11" x14ac:dyDescent="0.2">
      <c r="A26" s="278"/>
      <c r="B26" s="278"/>
      <c r="C26" s="278"/>
      <c r="D26" s="279"/>
      <c r="E26" s="278"/>
      <c r="F26" s="278"/>
      <c r="G26" s="280"/>
      <c r="I26" s="336"/>
      <c r="J26" s="336"/>
      <c r="K26" s="336"/>
    </row>
    <row r="27" spans="1:11" ht="43.5" customHeight="1" thickBot="1" x14ac:dyDescent="0.25">
      <c r="A27" s="472" t="s">
        <v>563</v>
      </c>
      <c r="B27" s="472"/>
      <c r="C27" s="472"/>
      <c r="D27" s="472"/>
      <c r="E27" s="472"/>
      <c r="F27" s="472"/>
      <c r="G27" s="472"/>
      <c r="I27" s="336"/>
      <c r="J27" s="336"/>
      <c r="K27" s="336"/>
    </row>
    <row r="28" spans="1:11" ht="79.5" customHeight="1" x14ac:dyDescent="0.2">
      <c r="A28" s="289" t="s">
        <v>0</v>
      </c>
      <c r="B28" s="289" t="s">
        <v>27</v>
      </c>
      <c r="C28" s="289" t="s">
        <v>28</v>
      </c>
      <c r="D28" s="290" t="s">
        <v>29</v>
      </c>
      <c r="E28" s="289" t="s">
        <v>30</v>
      </c>
      <c r="F28" s="289" t="s">
        <v>28</v>
      </c>
      <c r="G28" s="291" t="s">
        <v>31</v>
      </c>
      <c r="I28" s="268"/>
      <c r="J28" s="336"/>
      <c r="K28" s="269"/>
    </row>
    <row r="29" spans="1:11" ht="12.75" customHeight="1" x14ac:dyDescent="0.2">
      <c r="A29" s="353">
        <v>1</v>
      </c>
      <c r="B29" s="353">
        <v>2</v>
      </c>
      <c r="C29" s="353">
        <v>3</v>
      </c>
      <c r="D29" s="353">
        <v>4</v>
      </c>
      <c r="E29" s="353">
        <v>5</v>
      </c>
      <c r="F29" s="353">
        <v>6</v>
      </c>
      <c r="G29" s="353">
        <v>7</v>
      </c>
      <c r="I29" s="336"/>
      <c r="J29" s="336"/>
      <c r="K29" s="336"/>
    </row>
    <row r="30" spans="1:11" x14ac:dyDescent="0.2">
      <c r="A30" s="284" t="s">
        <v>6</v>
      </c>
      <c r="B30" s="43" t="s">
        <v>488</v>
      </c>
      <c r="C30" s="43" t="s">
        <v>499</v>
      </c>
      <c r="D30" s="43" t="s">
        <v>500</v>
      </c>
      <c r="E30" s="43" t="s">
        <v>501</v>
      </c>
      <c r="F30" s="43" t="s">
        <v>499</v>
      </c>
      <c r="G30" s="43" t="s">
        <v>502</v>
      </c>
      <c r="I30" s="285"/>
      <c r="J30" s="285"/>
      <c r="K30" s="286"/>
    </row>
    <row r="31" spans="1:11" x14ac:dyDescent="0.2">
      <c r="A31" s="278" t="s">
        <v>265</v>
      </c>
      <c r="B31" s="43" t="s">
        <v>478</v>
      </c>
      <c r="C31" s="43" t="s">
        <v>503</v>
      </c>
      <c r="D31" s="43" t="s">
        <v>504</v>
      </c>
      <c r="E31" s="43" t="s">
        <v>505</v>
      </c>
      <c r="F31" s="43" t="s">
        <v>503</v>
      </c>
      <c r="G31" s="43" t="s">
        <v>506</v>
      </c>
      <c r="I31" s="285"/>
      <c r="J31" s="285"/>
      <c r="K31" s="286"/>
    </row>
    <row r="32" spans="1:11" x14ac:dyDescent="0.2">
      <c r="A32" s="278" t="s">
        <v>8</v>
      </c>
      <c r="B32" s="43" t="s">
        <v>489</v>
      </c>
      <c r="C32" s="43" t="s">
        <v>507</v>
      </c>
      <c r="D32" s="43" t="s">
        <v>508</v>
      </c>
      <c r="E32" s="43" t="s">
        <v>509</v>
      </c>
      <c r="F32" s="43" t="s">
        <v>510</v>
      </c>
      <c r="G32" s="43" t="s">
        <v>511</v>
      </c>
      <c r="I32" s="285"/>
      <c r="J32" s="285"/>
      <c r="K32" s="286"/>
    </row>
    <row r="33" spans="1:12" x14ac:dyDescent="0.2">
      <c r="A33" s="284" t="s">
        <v>9</v>
      </c>
      <c r="B33" s="43" t="s">
        <v>490</v>
      </c>
      <c r="C33" s="43" t="s">
        <v>512</v>
      </c>
      <c r="D33" s="43" t="s">
        <v>513</v>
      </c>
      <c r="E33" s="43" t="s">
        <v>514</v>
      </c>
      <c r="F33" s="43" t="s">
        <v>512</v>
      </c>
      <c r="G33" s="43" t="s">
        <v>515</v>
      </c>
      <c r="I33" s="285"/>
      <c r="J33" s="285"/>
      <c r="K33" s="286"/>
    </row>
    <row r="34" spans="1:12" x14ac:dyDescent="0.2">
      <c r="A34" s="284" t="s">
        <v>10</v>
      </c>
      <c r="B34" s="43" t="s">
        <v>491</v>
      </c>
      <c r="C34" s="43" t="s">
        <v>516</v>
      </c>
      <c r="D34" s="43" t="s">
        <v>517</v>
      </c>
      <c r="E34" s="43" t="s">
        <v>518</v>
      </c>
      <c r="F34" s="43" t="s">
        <v>516</v>
      </c>
      <c r="G34" s="43" t="s">
        <v>519</v>
      </c>
      <c r="I34" s="285"/>
      <c r="J34" s="285"/>
      <c r="K34" s="286"/>
    </row>
    <row r="35" spans="1:12" x14ac:dyDescent="0.2">
      <c r="A35" s="284" t="s">
        <v>11</v>
      </c>
      <c r="B35" s="43" t="s">
        <v>479</v>
      </c>
      <c r="C35" s="43" t="s">
        <v>520</v>
      </c>
      <c r="D35" s="43" t="s">
        <v>521</v>
      </c>
      <c r="E35" s="43" t="s">
        <v>522</v>
      </c>
      <c r="F35" s="43" t="s">
        <v>520</v>
      </c>
      <c r="G35" s="43" t="s">
        <v>523</v>
      </c>
      <c r="I35" s="285"/>
      <c r="J35" s="285"/>
      <c r="K35" s="286"/>
    </row>
    <row r="36" spans="1:12" x14ac:dyDescent="0.2">
      <c r="A36" s="284" t="s">
        <v>12</v>
      </c>
      <c r="B36" s="43" t="s">
        <v>492</v>
      </c>
      <c r="C36" s="43" t="s">
        <v>524</v>
      </c>
      <c r="D36" s="43" t="s">
        <v>525</v>
      </c>
      <c r="E36" s="43" t="s">
        <v>526</v>
      </c>
      <c r="F36" s="43" t="s">
        <v>524</v>
      </c>
      <c r="G36" s="43" t="s">
        <v>527</v>
      </c>
      <c r="I36" s="336"/>
      <c r="J36" s="336"/>
      <c r="K36" s="336"/>
      <c r="L36" s="336"/>
    </row>
    <row r="37" spans="1:12" x14ac:dyDescent="0.2">
      <c r="A37" s="284" t="s">
        <v>13</v>
      </c>
      <c r="B37" s="43" t="s">
        <v>493</v>
      </c>
      <c r="C37" s="43" t="s">
        <v>528</v>
      </c>
      <c r="D37" s="43" t="s">
        <v>529</v>
      </c>
      <c r="E37" s="43" t="s">
        <v>530</v>
      </c>
      <c r="F37" s="43" t="s">
        <v>528</v>
      </c>
      <c r="G37" s="43" t="s">
        <v>531</v>
      </c>
      <c r="I37" s="336"/>
      <c r="J37" s="336"/>
      <c r="K37" s="336"/>
      <c r="L37" s="336"/>
    </row>
    <row r="38" spans="1:12" x14ac:dyDescent="0.2">
      <c r="A38" s="284" t="s">
        <v>14</v>
      </c>
      <c r="B38" s="43" t="s">
        <v>494</v>
      </c>
      <c r="C38" s="43" t="s">
        <v>532</v>
      </c>
      <c r="D38" s="43" t="s">
        <v>533</v>
      </c>
      <c r="E38" s="43" t="s">
        <v>534</v>
      </c>
      <c r="F38" s="43" t="s">
        <v>532</v>
      </c>
      <c r="G38" s="43" t="s">
        <v>535</v>
      </c>
      <c r="I38" s="336"/>
      <c r="J38" s="336"/>
      <c r="K38" s="336"/>
      <c r="L38" s="336"/>
    </row>
    <row r="39" spans="1:12" x14ac:dyDescent="0.2">
      <c r="A39" s="284" t="s">
        <v>15</v>
      </c>
      <c r="B39" s="43" t="s">
        <v>480</v>
      </c>
      <c r="C39" s="43" t="s">
        <v>536</v>
      </c>
      <c r="D39" s="43" t="s">
        <v>537</v>
      </c>
      <c r="E39" s="43" t="s">
        <v>538</v>
      </c>
      <c r="F39" s="43" t="s">
        <v>536</v>
      </c>
      <c r="G39" s="43" t="s">
        <v>539</v>
      </c>
      <c r="I39" s="285"/>
      <c r="J39" s="285"/>
      <c r="K39" s="286"/>
    </row>
    <row r="40" spans="1:12" x14ac:dyDescent="0.2">
      <c r="A40" s="284" t="s">
        <v>16</v>
      </c>
      <c r="B40" s="43" t="s">
        <v>495</v>
      </c>
      <c r="C40" s="43" t="s">
        <v>540</v>
      </c>
      <c r="D40" s="43" t="s">
        <v>541</v>
      </c>
      <c r="E40" s="43" t="s">
        <v>542</v>
      </c>
      <c r="F40" s="43" t="s">
        <v>543</v>
      </c>
      <c r="G40" s="43" t="s">
        <v>544</v>
      </c>
      <c r="I40" s="285"/>
      <c r="J40" s="285"/>
      <c r="K40" s="286"/>
    </row>
    <row r="41" spans="1:12" x14ac:dyDescent="0.2">
      <c r="A41" s="284" t="s">
        <v>17</v>
      </c>
      <c r="B41" s="43" t="s">
        <v>496</v>
      </c>
      <c r="C41" s="43" t="s">
        <v>545</v>
      </c>
      <c r="D41" s="43" t="s">
        <v>546</v>
      </c>
      <c r="E41" s="43" t="s">
        <v>547</v>
      </c>
      <c r="F41" s="43" t="s">
        <v>545</v>
      </c>
      <c r="G41" s="43" t="s">
        <v>521</v>
      </c>
      <c r="I41" s="285"/>
      <c r="J41" s="285"/>
      <c r="K41" s="286"/>
    </row>
    <row r="42" spans="1:12" x14ac:dyDescent="0.2">
      <c r="A42" s="284" t="s">
        <v>18</v>
      </c>
      <c r="B42" s="542"/>
      <c r="C42" s="542"/>
      <c r="D42" s="542"/>
      <c r="E42" s="542"/>
      <c r="F42" s="542"/>
      <c r="G42" s="542"/>
      <c r="I42" s="285"/>
      <c r="J42" s="285"/>
      <c r="K42" s="286"/>
      <c r="L42" s="336"/>
    </row>
    <row r="43" spans="1:12" x14ac:dyDescent="0.2">
      <c r="A43" s="284" t="s">
        <v>19</v>
      </c>
      <c r="B43" s="43" t="s">
        <v>481</v>
      </c>
      <c r="C43" s="43" t="s">
        <v>548</v>
      </c>
      <c r="D43" s="43" t="s">
        <v>549</v>
      </c>
      <c r="E43" s="43" t="s">
        <v>550</v>
      </c>
      <c r="F43" s="43" t="s">
        <v>548</v>
      </c>
      <c r="G43" s="43" t="s">
        <v>551</v>
      </c>
      <c r="I43" s="285"/>
      <c r="J43" s="285"/>
      <c r="K43" s="286"/>
      <c r="L43" s="336"/>
    </row>
    <row r="44" spans="1:12" x14ac:dyDescent="0.2">
      <c r="A44" s="278" t="s">
        <v>20</v>
      </c>
      <c r="B44" s="43" t="s">
        <v>497</v>
      </c>
      <c r="C44" s="43" t="s">
        <v>552</v>
      </c>
      <c r="D44" s="43" t="s">
        <v>553</v>
      </c>
      <c r="E44" s="43" t="s">
        <v>554</v>
      </c>
      <c r="F44" s="43" t="s">
        <v>552</v>
      </c>
      <c r="G44" s="43" t="s">
        <v>555</v>
      </c>
      <c r="I44" s="285"/>
      <c r="J44" s="285"/>
      <c r="K44" s="286"/>
      <c r="L44" s="336"/>
    </row>
    <row r="45" spans="1:12" x14ac:dyDescent="0.2">
      <c r="A45" s="301" t="s">
        <v>21</v>
      </c>
      <c r="B45" s="543" t="s">
        <v>498</v>
      </c>
      <c r="C45" s="543" t="s">
        <v>556</v>
      </c>
      <c r="D45" s="543" t="s">
        <v>557</v>
      </c>
      <c r="E45" s="543" t="s">
        <v>558</v>
      </c>
      <c r="F45" s="543" t="s">
        <v>556</v>
      </c>
      <c r="G45" s="543" t="s">
        <v>535</v>
      </c>
      <c r="I45" s="285"/>
      <c r="J45" s="285"/>
      <c r="K45" s="286"/>
      <c r="L45" s="336"/>
    </row>
    <row r="46" spans="1:12" ht="16.5" customHeight="1" thickBot="1" x14ac:dyDescent="0.25">
      <c r="A46" s="352" t="s">
        <v>22</v>
      </c>
      <c r="B46" s="340">
        <f>B30+B31+B32+B33+B34+B35+B36+B37+B38+B39+B40+B41+B43+B44+B45</f>
        <v>571493</v>
      </c>
      <c r="C46" s="340">
        <f>C30+C31+C32+C33+C34+C35+C36+C37+C38+C39+C40+C41+C43+C44+C45</f>
        <v>3700599</v>
      </c>
      <c r="D46" s="354">
        <f>B46*100/C46</f>
        <v>15.44325661872578</v>
      </c>
      <c r="E46" s="340">
        <f t="shared" ref="E46:F46" si="5">E30+E31+E32+E33+E34+E35+E36+E37+E38+E39+E40+E41+E43+E44+E45</f>
        <v>134579</v>
      </c>
      <c r="F46" s="340">
        <f t="shared" si="5"/>
        <v>3812773</v>
      </c>
      <c r="G46" s="354">
        <f>E46*100/F46</f>
        <v>3.5296882347834502</v>
      </c>
      <c r="I46" s="285"/>
      <c r="J46" s="285"/>
      <c r="K46" s="286"/>
      <c r="L46" s="336"/>
    </row>
    <row r="47" spans="1:12" x14ac:dyDescent="0.2">
      <c r="A47" s="284" t="s">
        <v>23</v>
      </c>
      <c r="B47" s="43" t="s">
        <v>482</v>
      </c>
      <c r="C47" s="43" t="s">
        <v>483</v>
      </c>
      <c r="D47" s="355">
        <f t="shared" ref="D47:D49" si="6">B47*100/C47</f>
        <v>27.941249491047401</v>
      </c>
      <c r="E47" s="43" t="s">
        <v>484</v>
      </c>
      <c r="F47" s="43" t="s">
        <v>483</v>
      </c>
      <c r="G47" s="355">
        <f t="shared" ref="G47:G49" si="7">E47*100/F47</f>
        <v>3.701202617754253</v>
      </c>
      <c r="I47" s="285"/>
      <c r="J47" s="285"/>
      <c r="K47" s="286"/>
      <c r="L47" s="336"/>
    </row>
    <row r="48" spans="1:12" x14ac:dyDescent="0.2">
      <c r="A48" s="284" t="s">
        <v>24</v>
      </c>
      <c r="B48" s="43" t="s">
        <v>485</v>
      </c>
      <c r="C48" s="43" t="s">
        <v>486</v>
      </c>
      <c r="D48" s="355">
        <f t="shared" si="6"/>
        <v>27.088861145982939</v>
      </c>
      <c r="E48" s="43" t="s">
        <v>487</v>
      </c>
      <c r="F48" s="43" t="s">
        <v>486</v>
      </c>
      <c r="G48" s="355">
        <f t="shared" si="7"/>
        <v>3.5818487207931535</v>
      </c>
      <c r="I48" s="337"/>
      <c r="J48" s="336"/>
      <c r="K48" s="337"/>
      <c r="L48" s="336"/>
    </row>
    <row r="49" spans="1:12" x14ac:dyDescent="0.2">
      <c r="A49" s="301" t="s">
        <v>25</v>
      </c>
      <c r="B49" s="361">
        <v>29878</v>
      </c>
      <c r="C49" s="361">
        <v>55738</v>
      </c>
      <c r="D49" s="357">
        <f t="shared" si="6"/>
        <v>53.604363271017974</v>
      </c>
      <c r="E49" s="361">
        <v>12669</v>
      </c>
      <c r="F49" s="361">
        <v>55738</v>
      </c>
      <c r="G49" s="357">
        <f t="shared" si="7"/>
        <v>22.729556137643979</v>
      </c>
      <c r="I49" s="337"/>
      <c r="J49" s="336"/>
      <c r="K49" s="337"/>
      <c r="L49" s="336"/>
    </row>
    <row r="50" spans="1:12" ht="22.5" customHeight="1" thickBot="1" x14ac:dyDescent="0.25">
      <c r="A50" s="352" t="s">
        <v>26</v>
      </c>
      <c r="B50" s="340">
        <f>B46+B47+B48+B49</f>
        <v>707404</v>
      </c>
      <c r="C50" s="340">
        <f>C46+C47+C48+C49</f>
        <v>4144595</v>
      </c>
      <c r="D50" s="354">
        <f>B50*100/C50</f>
        <v>17.068109187990625</v>
      </c>
      <c r="E50" s="340">
        <f>E46+E47+E48+E49</f>
        <v>161275</v>
      </c>
      <c r="F50" s="340">
        <f>F46+F47+F48+F49</f>
        <v>4256769</v>
      </c>
      <c r="G50" s="354">
        <f>E50*100/F50</f>
        <v>3.7886716427412432</v>
      </c>
      <c r="I50" s="274"/>
      <c r="J50" s="336"/>
      <c r="K50" s="274"/>
      <c r="L50" s="336"/>
    </row>
    <row r="51" spans="1:12" x14ac:dyDescent="0.2">
      <c r="B51" s="360"/>
      <c r="I51" s="336"/>
      <c r="J51" s="336"/>
      <c r="K51" s="336"/>
      <c r="L51" s="336"/>
    </row>
    <row r="52" spans="1:12" x14ac:dyDescent="0.2">
      <c r="B52" s="360"/>
      <c r="I52" s="336"/>
      <c r="J52" s="336"/>
      <c r="K52" s="336"/>
      <c r="L52" s="336"/>
    </row>
    <row r="53" spans="1:12" ht="15" customHeight="1" x14ac:dyDescent="0.2">
      <c r="I53" s="336"/>
      <c r="J53" s="336"/>
      <c r="K53" s="336"/>
      <c r="L53" s="336"/>
    </row>
    <row r="54" spans="1:12" x14ac:dyDescent="0.2">
      <c r="A54" s="278"/>
      <c r="B54" s="278"/>
      <c r="C54" s="278"/>
      <c r="D54" s="279"/>
      <c r="E54" s="278"/>
      <c r="F54" s="278"/>
      <c r="G54" s="280"/>
      <c r="I54" s="336"/>
      <c r="J54" s="336"/>
      <c r="K54" s="336"/>
      <c r="L54" s="336"/>
    </row>
    <row r="55" spans="1:12" ht="49.5" customHeight="1" thickBot="1" x14ac:dyDescent="0.25">
      <c r="A55" s="471" t="s">
        <v>376</v>
      </c>
      <c r="B55" s="471"/>
      <c r="C55" s="471"/>
      <c r="D55" s="471"/>
      <c r="E55" s="471"/>
      <c r="F55" s="471"/>
      <c r="G55" s="471"/>
      <c r="I55" s="336"/>
      <c r="J55" s="336"/>
      <c r="K55" s="336"/>
      <c r="L55" s="336"/>
    </row>
    <row r="56" spans="1:12" ht="122.25" customHeight="1" thickBot="1" x14ac:dyDescent="0.25">
      <c r="A56" s="281" t="s">
        <v>0</v>
      </c>
      <c r="B56" s="281" t="s">
        <v>32</v>
      </c>
      <c r="C56" s="281" t="s">
        <v>33</v>
      </c>
      <c r="D56" s="282" t="s">
        <v>34</v>
      </c>
      <c r="E56" s="281" t="s">
        <v>79</v>
      </c>
      <c r="F56" s="281" t="s">
        <v>35</v>
      </c>
      <c r="G56" s="283" t="s">
        <v>36</v>
      </c>
      <c r="I56" s="336"/>
      <c r="J56" s="268"/>
      <c r="K56" s="336"/>
      <c r="L56" s="269"/>
    </row>
    <row r="57" spans="1:12" ht="12.75" customHeight="1" thickTop="1" thickBot="1" x14ac:dyDescent="0.25">
      <c r="A57" s="270">
        <v>1</v>
      </c>
      <c r="B57" s="270">
        <v>2</v>
      </c>
      <c r="C57" s="270">
        <v>3</v>
      </c>
      <c r="D57" s="270">
        <v>4</v>
      </c>
      <c r="E57" s="270">
        <v>5</v>
      </c>
      <c r="F57" s="270">
        <v>6</v>
      </c>
      <c r="G57" s="270">
        <v>7</v>
      </c>
      <c r="I57" s="336"/>
      <c r="J57" s="336"/>
      <c r="K57" s="336"/>
      <c r="L57" s="336"/>
    </row>
    <row r="58" spans="1:12" ht="15" thickTop="1" x14ac:dyDescent="0.2">
      <c r="A58" s="284" t="s">
        <v>6</v>
      </c>
      <c r="B58" s="439" t="s">
        <v>564</v>
      </c>
      <c r="C58" s="439" t="s">
        <v>565</v>
      </c>
      <c r="D58" s="439" t="s">
        <v>566</v>
      </c>
      <c r="E58" s="439" t="s">
        <v>567</v>
      </c>
      <c r="F58" s="439" t="s">
        <v>568</v>
      </c>
      <c r="G58" s="439" t="s">
        <v>569</v>
      </c>
      <c r="I58" s="285"/>
      <c r="J58" s="285"/>
      <c r="K58" s="286"/>
      <c r="L58" s="337"/>
    </row>
    <row r="59" spans="1:12" x14ac:dyDescent="0.2">
      <c r="A59" s="278" t="s">
        <v>265</v>
      </c>
      <c r="B59" s="439" t="s">
        <v>570</v>
      </c>
      <c r="C59" s="439" t="s">
        <v>571</v>
      </c>
      <c r="D59" s="439" t="s">
        <v>572</v>
      </c>
      <c r="E59" s="439" t="s">
        <v>573</v>
      </c>
      <c r="F59" s="439" t="s">
        <v>574</v>
      </c>
      <c r="G59" s="439" t="s">
        <v>575</v>
      </c>
      <c r="I59" s="285"/>
      <c r="J59" s="285"/>
      <c r="K59" s="286"/>
      <c r="L59" s="337"/>
    </row>
    <row r="60" spans="1:12" x14ac:dyDescent="0.2">
      <c r="A60" s="278" t="s">
        <v>8</v>
      </c>
      <c r="B60" s="439" t="s">
        <v>576</v>
      </c>
      <c r="C60" s="439" t="s">
        <v>577</v>
      </c>
      <c r="D60" s="439" t="s">
        <v>578</v>
      </c>
      <c r="E60" s="439" t="s">
        <v>579</v>
      </c>
      <c r="F60" s="439" t="s">
        <v>580</v>
      </c>
      <c r="G60" s="439" t="s">
        <v>581</v>
      </c>
      <c r="I60" s="285"/>
      <c r="J60" s="285"/>
      <c r="K60" s="286"/>
      <c r="L60" s="337"/>
    </row>
    <row r="61" spans="1:12" x14ac:dyDescent="0.2">
      <c r="A61" s="284" t="s">
        <v>9</v>
      </c>
      <c r="B61" s="439" t="s">
        <v>582</v>
      </c>
      <c r="C61" s="439" t="s">
        <v>583</v>
      </c>
      <c r="D61" s="439" t="s">
        <v>584</v>
      </c>
      <c r="E61" s="439" t="s">
        <v>585</v>
      </c>
      <c r="F61" s="439" t="s">
        <v>586</v>
      </c>
      <c r="G61" s="439" t="s">
        <v>587</v>
      </c>
      <c r="I61" s="285"/>
      <c r="J61" s="285"/>
      <c r="K61" s="286"/>
      <c r="L61" s="337"/>
    </row>
    <row r="62" spans="1:12" x14ac:dyDescent="0.2">
      <c r="A62" s="284" t="s">
        <v>10</v>
      </c>
      <c r="B62" s="439" t="s">
        <v>588</v>
      </c>
      <c r="C62" s="439" t="s">
        <v>589</v>
      </c>
      <c r="D62" s="439" t="s">
        <v>590</v>
      </c>
      <c r="E62" s="439" t="s">
        <v>591</v>
      </c>
      <c r="F62" s="439" t="s">
        <v>592</v>
      </c>
      <c r="G62" s="439" t="s">
        <v>593</v>
      </c>
      <c r="I62" s="285"/>
      <c r="J62" s="285"/>
      <c r="K62" s="286"/>
      <c r="L62" s="337"/>
    </row>
    <row r="63" spans="1:12" x14ac:dyDescent="0.2">
      <c r="A63" s="284" t="s">
        <v>11</v>
      </c>
      <c r="B63" s="439" t="s">
        <v>594</v>
      </c>
      <c r="C63" s="439" t="s">
        <v>595</v>
      </c>
      <c r="D63" s="439" t="s">
        <v>596</v>
      </c>
      <c r="E63" s="439" t="s">
        <v>597</v>
      </c>
      <c r="F63" s="439" t="s">
        <v>598</v>
      </c>
      <c r="G63" s="439" t="s">
        <v>599</v>
      </c>
      <c r="I63" s="285"/>
      <c r="J63" s="285"/>
      <c r="K63" s="286"/>
      <c r="L63" s="337"/>
    </row>
    <row r="64" spans="1:12" x14ac:dyDescent="0.2">
      <c r="A64" s="284" t="s">
        <v>12</v>
      </c>
      <c r="B64" s="439" t="s">
        <v>600</v>
      </c>
      <c r="C64" s="439" t="s">
        <v>601</v>
      </c>
      <c r="D64" s="439" t="s">
        <v>572</v>
      </c>
      <c r="E64" s="439" t="s">
        <v>602</v>
      </c>
      <c r="F64" s="439" t="s">
        <v>603</v>
      </c>
      <c r="G64" s="439" t="s">
        <v>604</v>
      </c>
      <c r="I64" s="285"/>
      <c r="J64" s="285"/>
      <c r="K64" s="286"/>
      <c r="L64" s="337"/>
    </row>
    <row r="65" spans="1:12" x14ac:dyDescent="0.2">
      <c r="A65" s="284" t="s">
        <v>13</v>
      </c>
      <c r="B65" s="439" t="s">
        <v>605</v>
      </c>
      <c r="C65" s="439" t="s">
        <v>606</v>
      </c>
      <c r="D65" s="439" t="s">
        <v>607</v>
      </c>
      <c r="E65" s="439" t="s">
        <v>608</v>
      </c>
      <c r="F65" s="439" t="s">
        <v>609</v>
      </c>
      <c r="G65" s="439" t="s">
        <v>610</v>
      </c>
      <c r="I65" s="285"/>
      <c r="J65" s="285"/>
      <c r="K65" s="286"/>
      <c r="L65" s="337"/>
    </row>
    <row r="66" spans="1:12" x14ac:dyDescent="0.2">
      <c r="A66" s="284" t="s">
        <v>14</v>
      </c>
      <c r="B66" s="439" t="s">
        <v>611</v>
      </c>
      <c r="C66" s="439" t="s">
        <v>612</v>
      </c>
      <c r="D66" s="439" t="s">
        <v>613</v>
      </c>
      <c r="E66" s="439" t="s">
        <v>410</v>
      </c>
      <c r="F66" s="439" t="s">
        <v>614</v>
      </c>
      <c r="G66" s="439" t="s">
        <v>615</v>
      </c>
      <c r="I66" s="285"/>
      <c r="J66" s="285"/>
      <c r="K66" s="286"/>
      <c r="L66" s="337"/>
    </row>
    <row r="67" spans="1:12" x14ac:dyDescent="0.2">
      <c r="A67" s="284" t="s">
        <v>15</v>
      </c>
      <c r="B67" s="439" t="s">
        <v>616</v>
      </c>
      <c r="C67" s="439" t="s">
        <v>617</v>
      </c>
      <c r="D67" s="439" t="s">
        <v>618</v>
      </c>
      <c r="E67" s="439" t="s">
        <v>619</v>
      </c>
      <c r="F67" s="439" t="s">
        <v>620</v>
      </c>
      <c r="G67" s="439" t="s">
        <v>621</v>
      </c>
      <c r="I67" s="285"/>
      <c r="J67" s="285"/>
      <c r="K67" s="286"/>
      <c r="L67" s="337"/>
    </row>
    <row r="68" spans="1:12" x14ac:dyDescent="0.2">
      <c r="A68" s="284" t="s">
        <v>16</v>
      </c>
      <c r="B68" s="439" t="s">
        <v>622</v>
      </c>
      <c r="C68" s="439" t="s">
        <v>623</v>
      </c>
      <c r="D68" s="439" t="s">
        <v>624</v>
      </c>
      <c r="E68" s="439" t="s">
        <v>625</v>
      </c>
      <c r="F68" s="439" t="s">
        <v>626</v>
      </c>
      <c r="G68" s="439" t="s">
        <v>627</v>
      </c>
      <c r="I68" s="285"/>
      <c r="J68" s="285"/>
      <c r="K68" s="286"/>
      <c r="L68" s="337"/>
    </row>
    <row r="69" spans="1:12" x14ac:dyDescent="0.2">
      <c r="A69" s="284" t="s">
        <v>17</v>
      </c>
      <c r="B69" s="439" t="s">
        <v>628</v>
      </c>
      <c r="C69" s="439" t="s">
        <v>629</v>
      </c>
      <c r="D69" s="439" t="s">
        <v>630</v>
      </c>
      <c r="E69" s="439" t="s">
        <v>631</v>
      </c>
      <c r="F69" s="439" t="s">
        <v>632</v>
      </c>
      <c r="G69" s="439" t="s">
        <v>633</v>
      </c>
      <c r="I69" s="285"/>
      <c r="J69" s="285"/>
      <c r="K69" s="286"/>
      <c r="L69" s="337"/>
    </row>
    <row r="70" spans="1:12" x14ac:dyDescent="0.2">
      <c r="A70" s="284" t="s">
        <v>18</v>
      </c>
      <c r="B70" s="439"/>
      <c r="C70" s="439"/>
      <c r="D70" s="439"/>
      <c r="E70" s="439"/>
      <c r="F70" s="439"/>
      <c r="G70" s="439"/>
      <c r="I70" s="285"/>
      <c r="J70" s="285"/>
      <c r="K70" s="286"/>
      <c r="L70" s="337"/>
    </row>
    <row r="71" spans="1:12" x14ac:dyDescent="0.2">
      <c r="A71" s="284" t="s">
        <v>19</v>
      </c>
      <c r="B71" s="439" t="s">
        <v>634</v>
      </c>
      <c r="C71" s="439" t="s">
        <v>635</v>
      </c>
      <c r="D71" s="439" t="s">
        <v>636</v>
      </c>
      <c r="E71" s="439" t="s">
        <v>637</v>
      </c>
      <c r="F71" s="439" t="s">
        <v>638</v>
      </c>
      <c r="G71" s="439" t="s">
        <v>639</v>
      </c>
      <c r="I71" s="285"/>
      <c r="J71" s="285"/>
      <c r="K71" s="286"/>
      <c r="L71" s="337"/>
    </row>
    <row r="72" spans="1:12" x14ac:dyDescent="0.2">
      <c r="A72" s="278" t="s">
        <v>20</v>
      </c>
      <c r="B72" s="439" t="s">
        <v>640</v>
      </c>
      <c r="C72" s="439" t="s">
        <v>641</v>
      </c>
      <c r="D72" s="439" t="s">
        <v>642</v>
      </c>
      <c r="E72" s="439" t="s">
        <v>643</v>
      </c>
      <c r="F72" s="439" t="s">
        <v>644</v>
      </c>
      <c r="G72" s="439" t="s">
        <v>645</v>
      </c>
      <c r="I72" s="285"/>
      <c r="J72" s="285"/>
      <c r="K72" s="286"/>
      <c r="L72" s="337"/>
    </row>
    <row r="73" spans="1:12" x14ac:dyDescent="0.2">
      <c r="A73" s="284" t="s">
        <v>21</v>
      </c>
      <c r="B73" s="544" t="s">
        <v>646</v>
      </c>
      <c r="C73" s="544" t="s">
        <v>647</v>
      </c>
      <c r="D73" s="544" t="s">
        <v>648</v>
      </c>
      <c r="E73" s="544" t="s">
        <v>649</v>
      </c>
      <c r="F73" s="544" t="s">
        <v>650</v>
      </c>
      <c r="G73" s="544" t="s">
        <v>651</v>
      </c>
      <c r="I73" s="285"/>
      <c r="J73" s="285"/>
      <c r="K73" s="286"/>
      <c r="L73" s="337"/>
    </row>
    <row r="74" spans="1:12" ht="16.5" customHeight="1" x14ac:dyDescent="0.2">
      <c r="A74" s="368" t="s">
        <v>37</v>
      </c>
      <c r="B74" s="369">
        <f>B58+B59+B60+B61+B62+B63+B64+B65+B66+B67+B68+B69+B70+B71+B72+B73</f>
        <v>52772</v>
      </c>
      <c r="C74" s="369">
        <f>C58+C59+C60+C61+C62+C63+C64+C65+C66+C67+C68+C69+C70+C71+C72+C73</f>
        <v>719331</v>
      </c>
      <c r="D74" s="370">
        <f>B74*100/C74</f>
        <v>7.3362610536734829</v>
      </c>
      <c r="E74" s="369">
        <f>E58+E59+E60+E61+E62+E63+E64+E65+E66+E67+E68+E69+E70+E71+E72+E73</f>
        <v>73923</v>
      </c>
      <c r="F74" s="369">
        <f>F58+F59+F60+F61+F62+F63+F64+F65+F66+F67+F68+F69+F70+F71+F72+F73</f>
        <v>270749</v>
      </c>
      <c r="G74" s="370">
        <f>E74*100/F74</f>
        <v>27.303147934064391</v>
      </c>
      <c r="I74" s="285"/>
      <c r="J74" s="285"/>
      <c r="K74" s="286"/>
      <c r="L74" s="273"/>
    </row>
    <row r="75" spans="1:12" x14ac:dyDescent="0.2">
      <c r="A75" s="284" t="s">
        <v>23</v>
      </c>
      <c r="B75" s="366" t="s">
        <v>652</v>
      </c>
      <c r="C75" s="366" t="s">
        <v>653</v>
      </c>
      <c r="D75" s="367" t="s">
        <v>654</v>
      </c>
      <c r="E75" s="366" t="s">
        <v>655</v>
      </c>
      <c r="F75" s="366" t="s">
        <v>656</v>
      </c>
      <c r="G75" s="367" t="s">
        <v>657</v>
      </c>
      <c r="I75" s="285"/>
      <c r="J75" s="285"/>
      <c r="K75" s="286"/>
      <c r="L75" s="337"/>
    </row>
    <row r="76" spans="1:12" x14ac:dyDescent="0.2">
      <c r="A76" s="284" t="s">
        <v>24</v>
      </c>
      <c r="B76" s="363" t="s">
        <v>658</v>
      </c>
      <c r="C76" s="363" t="s">
        <v>659</v>
      </c>
      <c r="D76" s="364" t="s">
        <v>660</v>
      </c>
      <c r="E76" s="363" t="s">
        <v>661</v>
      </c>
      <c r="F76" s="363" t="s">
        <v>662</v>
      </c>
      <c r="G76" s="364" t="s">
        <v>663</v>
      </c>
      <c r="I76" s="336"/>
      <c r="J76" s="335"/>
      <c r="K76" s="336"/>
      <c r="L76" s="337"/>
    </row>
    <row r="77" spans="1:12" ht="22.5" customHeight="1" thickBot="1" x14ac:dyDescent="0.25">
      <c r="A77" s="287" t="s">
        <v>26</v>
      </c>
      <c r="B77" s="341">
        <f>B74+B75+B76</f>
        <v>57074</v>
      </c>
      <c r="C77" s="341">
        <f>C74+C75+C76</f>
        <v>757198</v>
      </c>
      <c r="D77" s="362">
        <f>B77*100/C77</f>
        <v>7.5375265122200537</v>
      </c>
      <c r="E77" s="341">
        <f>E74+E75+E76</f>
        <v>99686</v>
      </c>
      <c r="F77" s="341">
        <f>F74+F75+F76</f>
        <v>308379</v>
      </c>
      <c r="G77" s="362">
        <f>E77*100/F77</f>
        <v>32.325806880494454</v>
      </c>
      <c r="I77" s="545"/>
      <c r="J77" s="545"/>
      <c r="K77" s="336"/>
      <c r="L77" s="274"/>
    </row>
    <row r="78" spans="1:12" x14ac:dyDescent="0.2">
      <c r="I78" s="336"/>
      <c r="J78" s="274"/>
      <c r="K78" s="336"/>
      <c r="L78" s="274"/>
    </row>
    <row r="79" spans="1:12" x14ac:dyDescent="0.2">
      <c r="I79" s="336"/>
      <c r="J79" s="336"/>
      <c r="K79" s="336"/>
      <c r="L79" s="336"/>
    </row>
    <row r="80" spans="1:12" ht="49.5" customHeight="1" thickBot="1" x14ac:dyDescent="0.25">
      <c r="A80" s="471" t="s">
        <v>360</v>
      </c>
      <c r="B80" s="471"/>
      <c r="C80" s="471"/>
      <c r="D80" s="471"/>
      <c r="E80" s="471"/>
      <c r="F80" s="471"/>
      <c r="G80" s="471"/>
      <c r="I80" s="336"/>
      <c r="J80" s="336"/>
      <c r="K80" s="336"/>
      <c r="L80" s="336"/>
    </row>
    <row r="81" spans="1:12" ht="108" customHeight="1" thickBot="1" x14ac:dyDescent="0.25">
      <c r="A81" s="289" t="s">
        <v>0</v>
      </c>
      <c r="B81" s="289" t="s">
        <v>38</v>
      </c>
      <c r="C81" s="289" t="s">
        <v>39</v>
      </c>
      <c r="D81" s="290" t="s">
        <v>40</v>
      </c>
      <c r="E81" s="289" t="s">
        <v>41</v>
      </c>
      <c r="F81" s="289" t="s">
        <v>42</v>
      </c>
      <c r="G81" s="291" t="s">
        <v>43</v>
      </c>
      <c r="I81" s="268"/>
      <c r="J81" s="336"/>
      <c r="K81" s="269"/>
      <c r="L81" s="336"/>
    </row>
    <row r="82" spans="1:12" ht="12.75" customHeight="1" thickTop="1" thickBot="1" x14ac:dyDescent="0.25">
      <c r="A82" s="270">
        <v>1</v>
      </c>
      <c r="B82" s="270">
        <v>2</v>
      </c>
      <c r="C82" s="270">
        <v>3</v>
      </c>
      <c r="D82" s="270">
        <v>4</v>
      </c>
      <c r="E82" s="270">
        <v>5</v>
      </c>
      <c r="F82" s="270">
        <v>6</v>
      </c>
      <c r="G82" s="270">
        <v>7</v>
      </c>
      <c r="L82" s="336"/>
    </row>
    <row r="83" spans="1:12" ht="15" thickTop="1" x14ac:dyDescent="0.2">
      <c r="A83" s="284" t="s">
        <v>6</v>
      </c>
      <c r="B83" s="363" t="s">
        <v>664</v>
      </c>
      <c r="C83" s="363" t="s">
        <v>665</v>
      </c>
      <c r="D83" s="364" t="s">
        <v>630</v>
      </c>
      <c r="E83" s="363" t="s">
        <v>664</v>
      </c>
      <c r="F83" s="363" t="s">
        <v>665</v>
      </c>
      <c r="G83" s="364" t="s">
        <v>630</v>
      </c>
      <c r="I83" s="336"/>
      <c r="J83" s="336"/>
      <c r="K83" s="336"/>
      <c r="L83" s="336"/>
    </row>
    <row r="84" spans="1:12" x14ac:dyDescent="0.2">
      <c r="A84" s="278" t="s">
        <v>265</v>
      </c>
      <c r="B84" s="363" t="s">
        <v>666</v>
      </c>
      <c r="C84" s="363" t="s">
        <v>667</v>
      </c>
      <c r="D84" s="364" t="s">
        <v>668</v>
      </c>
      <c r="E84" s="363" t="s">
        <v>669</v>
      </c>
      <c r="F84" s="363" t="s">
        <v>667</v>
      </c>
      <c r="G84" s="364" t="s">
        <v>670</v>
      </c>
      <c r="I84" s="335"/>
      <c r="J84" s="336"/>
      <c r="K84" s="335"/>
      <c r="L84" s="336"/>
    </row>
    <row r="85" spans="1:12" x14ac:dyDescent="0.2">
      <c r="A85" s="278" t="s">
        <v>8</v>
      </c>
      <c r="B85" s="363" t="s">
        <v>671</v>
      </c>
      <c r="C85" s="363" t="s">
        <v>672</v>
      </c>
      <c r="D85" s="364" t="s">
        <v>673</v>
      </c>
      <c r="E85" s="363" t="s">
        <v>674</v>
      </c>
      <c r="F85" s="363" t="s">
        <v>672</v>
      </c>
      <c r="G85" s="364" t="s">
        <v>675</v>
      </c>
      <c r="I85" s="335"/>
      <c r="J85" s="336"/>
      <c r="K85" s="335"/>
      <c r="L85" s="336"/>
    </row>
    <row r="86" spans="1:12" x14ac:dyDescent="0.2">
      <c r="A86" s="284" t="s">
        <v>266</v>
      </c>
      <c r="B86" s="363" t="s">
        <v>676</v>
      </c>
      <c r="C86" s="363" t="s">
        <v>677</v>
      </c>
      <c r="D86" s="364" t="s">
        <v>678</v>
      </c>
      <c r="E86" s="363" t="s">
        <v>679</v>
      </c>
      <c r="F86" s="363" t="s">
        <v>677</v>
      </c>
      <c r="G86" s="364" t="s">
        <v>680</v>
      </c>
      <c r="I86" s="335"/>
      <c r="J86" s="336"/>
      <c r="K86" s="335"/>
      <c r="L86" s="336"/>
    </row>
    <row r="87" spans="1:12" x14ac:dyDescent="0.2">
      <c r="A87" s="284" t="s">
        <v>10</v>
      </c>
      <c r="B87" s="363" t="s">
        <v>681</v>
      </c>
      <c r="C87" s="363" t="s">
        <v>682</v>
      </c>
      <c r="D87" s="364" t="s">
        <v>683</v>
      </c>
      <c r="E87" s="363"/>
      <c r="F87" s="371"/>
      <c r="G87" s="372"/>
      <c r="I87" s="335"/>
      <c r="J87" s="336"/>
      <c r="K87" s="335"/>
      <c r="L87" s="336"/>
    </row>
    <row r="88" spans="1:12" x14ac:dyDescent="0.2">
      <c r="A88" s="284" t="s">
        <v>264</v>
      </c>
      <c r="B88" s="363" t="s">
        <v>684</v>
      </c>
      <c r="C88" s="363" t="s">
        <v>685</v>
      </c>
      <c r="D88" s="364" t="s">
        <v>686</v>
      </c>
      <c r="E88" s="363" t="s">
        <v>687</v>
      </c>
      <c r="F88" s="363" t="s">
        <v>685</v>
      </c>
      <c r="G88" s="364" t="s">
        <v>688</v>
      </c>
      <c r="I88" s="335"/>
      <c r="J88" s="336"/>
      <c r="K88" s="335"/>
      <c r="L88" s="336"/>
    </row>
    <row r="89" spans="1:12" x14ac:dyDescent="0.2">
      <c r="A89" s="284" t="s">
        <v>12</v>
      </c>
      <c r="B89" s="363" t="s">
        <v>689</v>
      </c>
      <c r="C89" s="363" t="s">
        <v>690</v>
      </c>
      <c r="D89" s="364" t="s">
        <v>691</v>
      </c>
      <c r="E89" s="363" t="s">
        <v>692</v>
      </c>
      <c r="F89" s="363" t="s">
        <v>690</v>
      </c>
      <c r="G89" s="364" t="s">
        <v>693</v>
      </c>
      <c r="I89" s="335"/>
      <c r="J89" s="336"/>
      <c r="K89" s="335"/>
      <c r="L89" s="336"/>
    </row>
    <row r="90" spans="1:12" x14ac:dyDescent="0.2">
      <c r="A90" s="332" t="s">
        <v>13</v>
      </c>
      <c r="B90" s="363"/>
      <c r="C90" s="363"/>
      <c r="D90" s="364"/>
      <c r="E90" s="363" t="s">
        <v>694</v>
      </c>
      <c r="F90" s="363" t="s">
        <v>695</v>
      </c>
      <c r="G90" s="364" t="s">
        <v>696</v>
      </c>
      <c r="I90" s="335"/>
      <c r="J90" s="336"/>
      <c r="K90" s="335"/>
      <c r="L90" s="336"/>
    </row>
    <row r="91" spans="1:12" x14ac:dyDescent="0.2">
      <c r="A91" s="284" t="s">
        <v>14</v>
      </c>
      <c r="B91" s="363" t="s">
        <v>697</v>
      </c>
      <c r="C91" s="363" t="s">
        <v>698</v>
      </c>
      <c r="D91" s="364" t="s">
        <v>699</v>
      </c>
      <c r="E91" s="363" t="s">
        <v>700</v>
      </c>
      <c r="F91" s="363" t="s">
        <v>698</v>
      </c>
      <c r="G91" s="364" t="s">
        <v>701</v>
      </c>
      <c r="I91" s="335"/>
      <c r="J91" s="336"/>
      <c r="K91" s="273"/>
      <c r="L91" s="336"/>
    </row>
    <row r="92" spans="1:12" x14ac:dyDescent="0.2">
      <c r="A92" s="284" t="s">
        <v>15</v>
      </c>
      <c r="B92" s="363" t="s">
        <v>702</v>
      </c>
      <c r="C92" s="363" t="s">
        <v>702</v>
      </c>
      <c r="D92" s="364" t="s">
        <v>703</v>
      </c>
      <c r="E92" s="363" t="s">
        <v>702</v>
      </c>
      <c r="F92" s="363" t="s">
        <v>702</v>
      </c>
      <c r="G92" s="364" t="s">
        <v>703</v>
      </c>
      <c r="I92" s="335"/>
      <c r="J92" s="336"/>
      <c r="K92" s="335"/>
      <c r="L92" s="336"/>
    </row>
    <row r="93" spans="1:12" x14ac:dyDescent="0.2">
      <c r="A93" s="332" t="s">
        <v>16</v>
      </c>
      <c r="B93" s="363" t="s">
        <v>704</v>
      </c>
      <c r="C93" s="363" t="s">
        <v>705</v>
      </c>
      <c r="D93" s="364" t="s">
        <v>706</v>
      </c>
      <c r="E93" s="363" t="s">
        <v>707</v>
      </c>
      <c r="F93" s="363" t="s">
        <v>708</v>
      </c>
      <c r="G93" s="364" t="s">
        <v>709</v>
      </c>
      <c r="I93" s="335"/>
      <c r="J93" s="336"/>
      <c r="K93" s="335"/>
      <c r="L93" s="336"/>
    </row>
    <row r="94" spans="1:12" x14ac:dyDescent="0.2">
      <c r="A94" s="332" t="s">
        <v>17</v>
      </c>
      <c r="B94" s="363" t="s">
        <v>710</v>
      </c>
      <c r="C94" s="363" t="s">
        <v>711</v>
      </c>
      <c r="D94" s="364" t="s">
        <v>712</v>
      </c>
      <c r="E94" s="363" t="s">
        <v>713</v>
      </c>
      <c r="F94" s="363" t="s">
        <v>711</v>
      </c>
      <c r="G94" s="364" t="s">
        <v>714</v>
      </c>
      <c r="I94" s="335"/>
      <c r="J94" s="336"/>
      <c r="K94" s="335"/>
      <c r="L94" s="336"/>
    </row>
    <row r="95" spans="1:12" x14ac:dyDescent="0.2">
      <c r="A95" s="284" t="s">
        <v>18</v>
      </c>
      <c r="B95" s="363"/>
      <c r="C95" s="363"/>
      <c r="D95" s="364"/>
      <c r="E95" s="363"/>
      <c r="F95" s="363"/>
      <c r="G95" s="364"/>
      <c r="I95" s="335"/>
      <c r="J95" s="336"/>
      <c r="K95" s="335"/>
      <c r="L95" s="336"/>
    </row>
    <row r="96" spans="1:12" x14ac:dyDescent="0.2">
      <c r="A96" s="284" t="s">
        <v>19</v>
      </c>
      <c r="B96" s="363" t="s">
        <v>715</v>
      </c>
      <c r="C96" s="363" t="s">
        <v>716</v>
      </c>
      <c r="D96" s="364" t="s">
        <v>717</v>
      </c>
      <c r="E96" s="363" t="s">
        <v>718</v>
      </c>
      <c r="F96" s="363" t="s">
        <v>716</v>
      </c>
      <c r="G96" s="364" t="s">
        <v>719</v>
      </c>
      <c r="I96" s="335"/>
      <c r="J96" s="336"/>
      <c r="K96" s="335"/>
      <c r="L96" s="336"/>
    </row>
    <row r="97" spans="1:12" x14ac:dyDescent="0.2">
      <c r="A97" s="278" t="s">
        <v>20</v>
      </c>
      <c r="B97" s="363" t="s">
        <v>720</v>
      </c>
      <c r="C97" s="363" t="s">
        <v>721</v>
      </c>
      <c r="D97" s="364" t="s">
        <v>722</v>
      </c>
      <c r="E97" s="363" t="s">
        <v>723</v>
      </c>
      <c r="F97" s="363" t="s">
        <v>721</v>
      </c>
      <c r="G97" s="364" t="s">
        <v>569</v>
      </c>
      <c r="I97" s="335"/>
      <c r="J97" s="336"/>
      <c r="K97" s="335"/>
      <c r="L97" s="336"/>
    </row>
    <row r="98" spans="1:12" x14ac:dyDescent="0.2">
      <c r="A98" s="284" t="s">
        <v>21</v>
      </c>
      <c r="B98" s="363" t="s">
        <v>724</v>
      </c>
      <c r="C98" s="363" t="s">
        <v>725</v>
      </c>
      <c r="D98" s="364" t="s">
        <v>726</v>
      </c>
      <c r="E98" s="363" t="s">
        <v>727</v>
      </c>
      <c r="F98" s="363" t="s">
        <v>725</v>
      </c>
      <c r="G98" s="364" t="s">
        <v>728</v>
      </c>
      <c r="I98" s="335"/>
      <c r="J98" s="336"/>
      <c r="K98" s="335"/>
      <c r="L98" s="336"/>
    </row>
    <row r="99" spans="1:12" ht="16.5" customHeight="1" x14ac:dyDescent="0.2">
      <c r="A99" s="368" t="s">
        <v>22</v>
      </c>
      <c r="B99" s="369">
        <f>B83+B84+B85+B86+B87+B88+B89+B90+B91+B92+B93+B94+B95+B96+B97+B98</f>
        <v>15712</v>
      </c>
      <c r="C99" s="369">
        <f>C83+C84+C85+C86+C87+C88+C89+C90+C91+C92+C93+C94+C95+C96+C97+C98</f>
        <v>69983</v>
      </c>
      <c r="D99" s="370">
        <f>B99*100/C99</f>
        <v>22.45116671191575</v>
      </c>
      <c r="E99" s="369">
        <f>E83+E84+E85+E86+E87+E88+E89+E90+E91+E92+E93+E94+E95+E96+E97+E98</f>
        <v>19855</v>
      </c>
      <c r="F99" s="369">
        <f>F83+F84+F85+F86+F87+F88+F89+F90+F91+F92+F93+F94+F95+F96+F97+F98</f>
        <v>62196</v>
      </c>
      <c r="G99" s="370">
        <f>E99*100/F99</f>
        <v>31.923274808669369</v>
      </c>
      <c r="I99" s="335"/>
      <c r="J99" s="336"/>
      <c r="K99" s="335"/>
      <c r="L99" s="336"/>
    </row>
    <row r="100" spans="1:12" x14ac:dyDescent="0.2">
      <c r="A100" s="284" t="s">
        <v>23</v>
      </c>
      <c r="B100" s="373" t="s">
        <v>729</v>
      </c>
      <c r="C100" s="373" t="s">
        <v>730</v>
      </c>
      <c r="D100" s="355" t="s">
        <v>731</v>
      </c>
      <c r="E100" s="373" t="s">
        <v>732</v>
      </c>
      <c r="F100" s="373" t="s">
        <v>730</v>
      </c>
      <c r="G100" s="355" t="s">
        <v>733</v>
      </c>
      <c r="I100" s="335"/>
      <c r="J100" s="336"/>
      <c r="K100" s="335"/>
      <c r="L100" s="336"/>
    </row>
    <row r="101" spans="1:12" x14ac:dyDescent="0.2">
      <c r="A101" s="284" t="s">
        <v>24</v>
      </c>
      <c r="B101" s="373" t="s">
        <v>734</v>
      </c>
      <c r="C101" s="373" t="s">
        <v>735</v>
      </c>
      <c r="D101" s="355" t="s">
        <v>736</v>
      </c>
      <c r="E101" s="373" t="s">
        <v>737</v>
      </c>
      <c r="F101" s="373" t="s">
        <v>735</v>
      </c>
      <c r="G101" s="355" t="s">
        <v>738</v>
      </c>
      <c r="I101" s="335"/>
      <c r="J101" s="336"/>
      <c r="K101" s="335"/>
      <c r="L101" s="336"/>
    </row>
    <row r="102" spans="1:12" x14ac:dyDescent="0.2">
      <c r="A102" s="301" t="s">
        <v>25</v>
      </c>
      <c r="B102" s="546">
        <v>9</v>
      </c>
      <c r="C102" s="546">
        <v>68</v>
      </c>
      <c r="D102" s="357">
        <f>B102*100/C102</f>
        <v>13.235294117647058</v>
      </c>
      <c r="E102" s="546">
        <v>33</v>
      </c>
      <c r="F102" s="546">
        <v>68</v>
      </c>
      <c r="G102" s="357">
        <f>E102*100/F102</f>
        <v>48.529411764705884</v>
      </c>
      <c r="I102" s="335"/>
      <c r="J102" s="336"/>
      <c r="K102" s="292"/>
      <c r="L102" s="336"/>
    </row>
    <row r="103" spans="1:12" ht="22.5" customHeight="1" thickBot="1" x14ac:dyDescent="0.25">
      <c r="A103" s="352" t="s">
        <v>26</v>
      </c>
      <c r="B103" s="340">
        <f>SUM(B99:B102)</f>
        <v>15721</v>
      </c>
      <c r="C103" s="340">
        <f>SUM(C99:C102)</f>
        <v>70051</v>
      </c>
      <c r="D103" s="354">
        <f>B103*100/C103</f>
        <v>22.442220667799173</v>
      </c>
      <c r="E103" s="340">
        <f>SUM(E99:E102)</f>
        <v>19888</v>
      </c>
      <c r="F103" s="340">
        <f>SUM(F99:F102)</f>
        <v>62264</v>
      </c>
      <c r="G103" s="354">
        <f>E103*100/F103</f>
        <v>31.941410767056404</v>
      </c>
      <c r="I103" s="273"/>
      <c r="J103" s="336"/>
      <c r="K103" s="273"/>
      <c r="L103" s="336"/>
    </row>
    <row r="104" spans="1:12" x14ac:dyDescent="0.2">
      <c r="I104" s="336"/>
      <c r="J104" s="336"/>
      <c r="K104" s="336"/>
      <c r="L104" s="336"/>
    </row>
    <row r="105" spans="1:12" x14ac:dyDescent="0.2">
      <c r="I105" s="336"/>
      <c r="J105" s="336"/>
      <c r="K105" s="336"/>
      <c r="L105" s="336"/>
    </row>
    <row r="106" spans="1:12" ht="48.75" customHeight="1" thickBot="1" x14ac:dyDescent="0.25">
      <c r="A106" s="470" t="s">
        <v>361</v>
      </c>
      <c r="B106" s="470"/>
      <c r="C106" s="470"/>
      <c r="D106" s="470"/>
      <c r="E106" s="470"/>
      <c r="F106" s="470"/>
      <c r="G106" s="470"/>
      <c r="I106" s="336"/>
      <c r="J106" s="336"/>
      <c r="K106" s="336"/>
      <c r="L106" s="336"/>
    </row>
    <row r="107" spans="1:12" ht="135.6" customHeight="1" thickBot="1" x14ac:dyDescent="0.25">
      <c r="A107" s="289" t="s">
        <v>0</v>
      </c>
      <c r="B107" s="289" t="s">
        <v>44</v>
      </c>
      <c r="C107" s="289" t="s">
        <v>45</v>
      </c>
      <c r="D107" s="290" t="s">
        <v>46</v>
      </c>
      <c r="E107" s="289" t="s">
        <v>80</v>
      </c>
      <c r="F107" s="289" t="s">
        <v>47</v>
      </c>
      <c r="G107" s="291" t="s">
        <v>81</v>
      </c>
      <c r="I107" s="268"/>
      <c r="J107" s="336"/>
      <c r="K107" s="269"/>
      <c r="L107" s="336"/>
    </row>
    <row r="108" spans="1:12" ht="12.75" customHeight="1" thickTop="1" thickBot="1" x14ac:dyDescent="0.25">
      <c r="A108" s="270">
        <v>1</v>
      </c>
      <c r="B108" s="270">
        <v>2</v>
      </c>
      <c r="C108" s="270">
        <v>3</v>
      </c>
      <c r="D108" s="270">
        <v>4</v>
      </c>
      <c r="E108" s="270">
        <v>5</v>
      </c>
      <c r="F108" s="270">
        <v>6</v>
      </c>
      <c r="G108" s="270">
        <v>7</v>
      </c>
    </row>
    <row r="109" spans="1:12" ht="15" thickTop="1" x14ac:dyDescent="0.2">
      <c r="A109" s="284" t="s">
        <v>6</v>
      </c>
      <c r="B109" s="363" t="s">
        <v>739</v>
      </c>
      <c r="C109" s="363" t="s">
        <v>429</v>
      </c>
      <c r="D109" s="364" t="s">
        <v>740</v>
      </c>
      <c r="E109" s="363" t="s">
        <v>741</v>
      </c>
      <c r="F109" s="363" t="s">
        <v>742</v>
      </c>
      <c r="G109" s="364" t="s">
        <v>714</v>
      </c>
    </row>
    <row r="110" spans="1:12" x14ac:dyDescent="0.2">
      <c r="A110" s="278" t="s">
        <v>265</v>
      </c>
      <c r="B110" s="363" t="s">
        <v>743</v>
      </c>
      <c r="C110" s="363" t="s">
        <v>433</v>
      </c>
      <c r="D110" s="364" t="s">
        <v>744</v>
      </c>
      <c r="E110" s="363" t="s">
        <v>745</v>
      </c>
      <c r="F110" s="363" t="s">
        <v>746</v>
      </c>
      <c r="G110" s="364" t="s">
        <v>747</v>
      </c>
    </row>
    <row r="111" spans="1:12" x14ac:dyDescent="0.2">
      <c r="A111" s="278" t="s">
        <v>8</v>
      </c>
      <c r="B111" s="363" t="s">
        <v>748</v>
      </c>
      <c r="C111" s="363" t="s">
        <v>749</v>
      </c>
      <c r="D111" s="364" t="s">
        <v>701</v>
      </c>
      <c r="E111" s="363" t="s">
        <v>750</v>
      </c>
      <c r="F111" s="363" t="s">
        <v>751</v>
      </c>
      <c r="G111" s="364" t="s">
        <v>752</v>
      </c>
    </row>
    <row r="112" spans="1:12" x14ac:dyDescent="0.2">
      <c r="A112" s="284" t="s">
        <v>266</v>
      </c>
      <c r="B112" s="363" t="s">
        <v>753</v>
      </c>
      <c r="C112" s="363" t="s">
        <v>437</v>
      </c>
      <c r="D112" s="364" t="s">
        <v>754</v>
      </c>
      <c r="E112" s="363" t="s">
        <v>755</v>
      </c>
      <c r="F112" s="363" t="s">
        <v>583</v>
      </c>
      <c r="G112" s="364" t="s">
        <v>615</v>
      </c>
    </row>
    <row r="113" spans="1:12" x14ac:dyDescent="0.2">
      <c r="A113" s="284" t="s">
        <v>10</v>
      </c>
      <c r="B113" s="363" t="s">
        <v>756</v>
      </c>
      <c r="C113" s="363" t="s">
        <v>441</v>
      </c>
      <c r="D113" s="364" t="s">
        <v>757</v>
      </c>
      <c r="E113" s="363" t="s">
        <v>758</v>
      </c>
      <c r="F113" s="363" t="s">
        <v>759</v>
      </c>
      <c r="G113" s="364" t="s">
        <v>760</v>
      </c>
    </row>
    <row r="114" spans="1:12" x14ac:dyDescent="0.2">
      <c r="A114" s="284" t="s">
        <v>264</v>
      </c>
      <c r="B114" s="363" t="s">
        <v>761</v>
      </c>
      <c r="C114" s="363" t="s">
        <v>762</v>
      </c>
      <c r="D114" s="364" t="s">
        <v>763</v>
      </c>
      <c r="E114" s="363" t="s">
        <v>764</v>
      </c>
      <c r="F114" s="363" t="s">
        <v>765</v>
      </c>
      <c r="G114" s="364" t="s">
        <v>766</v>
      </c>
      <c r="I114" s="337"/>
      <c r="J114" s="336"/>
      <c r="K114" s="337"/>
      <c r="L114" s="336"/>
    </row>
    <row r="115" spans="1:12" x14ac:dyDescent="0.2">
      <c r="A115" s="284" t="s">
        <v>12</v>
      </c>
      <c r="B115" s="363" t="s">
        <v>767</v>
      </c>
      <c r="C115" s="363" t="s">
        <v>445</v>
      </c>
      <c r="D115" s="364" t="s">
        <v>768</v>
      </c>
      <c r="E115" s="363" t="s">
        <v>769</v>
      </c>
      <c r="F115" s="363" t="s">
        <v>770</v>
      </c>
      <c r="G115" s="364" t="s">
        <v>771</v>
      </c>
      <c r="I115" s="337"/>
      <c r="J115" s="336"/>
      <c r="K115" s="337"/>
      <c r="L115" s="336"/>
    </row>
    <row r="116" spans="1:12" x14ac:dyDescent="0.2">
      <c r="A116" s="284" t="s">
        <v>13</v>
      </c>
      <c r="B116" s="363"/>
      <c r="C116" s="363"/>
      <c r="D116" s="364"/>
      <c r="E116" s="363" t="s">
        <v>772</v>
      </c>
      <c r="F116" s="363" t="s">
        <v>773</v>
      </c>
      <c r="G116" s="364" t="s">
        <v>613</v>
      </c>
      <c r="I116" s="279"/>
      <c r="J116" s="336"/>
      <c r="K116" s="337"/>
      <c r="L116" s="336"/>
    </row>
    <row r="117" spans="1:12" x14ac:dyDescent="0.2">
      <c r="A117" s="284" t="s">
        <v>14</v>
      </c>
      <c r="B117" s="363" t="s">
        <v>410</v>
      </c>
      <c r="C117" s="363" t="s">
        <v>451</v>
      </c>
      <c r="D117" s="364" t="s">
        <v>615</v>
      </c>
      <c r="E117" s="363" t="s">
        <v>774</v>
      </c>
      <c r="F117" s="363" t="s">
        <v>775</v>
      </c>
      <c r="G117" s="364" t="s">
        <v>766</v>
      </c>
      <c r="I117" s="337"/>
      <c r="J117" s="336"/>
      <c r="K117" s="337"/>
      <c r="L117" s="336"/>
    </row>
    <row r="118" spans="1:12" x14ac:dyDescent="0.2">
      <c r="A118" s="284" t="s">
        <v>15</v>
      </c>
      <c r="B118" s="363" t="s">
        <v>620</v>
      </c>
      <c r="C118" s="363" t="s">
        <v>776</v>
      </c>
      <c r="D118" s="364" t="s">
        <v>777</v>
      </c>
      <c r="E118" s="363" t="s">
        <v>778</v>
      </c>
      <c r="F118" s="363" t="s">
        <v>779</v>
      </c>
      <c r="G118" s="364" t="s">
        <v>587</v>
      </c>
      <c r="I118" s="337"/>
      <c r="J118" s="336"/>
      <c r="K118" s="337"/>
      <c r="L118" s="336"/>
    </row>
    <row r="119" spans="1:12" x14ac:dyDescent="0.2">
      <c r="A119" s="284" t="s">
        <v>16</v>
      </c>
      <c r="B119" s="363" t="s">
        <v>780</v>
      </c>
      <c r="C119" s="363" t="s">
        <v>781</v>
      </c>
      <c r="D119" s="364" t="s">
        <v>782</v>
      </c>
      <c r="E119" s="363" t="s">
        <v>783</v>
      </c>
      <c r="F119" s="363" t="s">
        <v>784</v>
      </c>
      <c r="G119" s="364" t="s">
        <v>714</v>
      </c>
      <c r="I119" s="337"/>
      <c r="J119" s="336"/>
      <c r="K119" s="337"/>
      <c r="L119" s="336"/>
    </row>
    <row r="120" spans="1:12" x14ac:dyDescent="0.2">
      <c r="A120" s="284" t="s">
        <v>17</v>
      </c>
      <c r="B120" s="363" t="s">
        <v>785</v>
      </c>
      <c r="C120" s="363" t="s">
        <v>786</v>
      </c>
      <c r="D120" s="364" t="s">
        <v>787</v>
      </c>
      <c r="E120" s="363" t="s">
        <v>788</v>
      </c>
      <c r="F120" s="363" t="s">
        <v>789</v>
      </c>
      <c r="G120" s="364" t="s">
        <v>722</v>
      </c>
      <c r="I120" s="337"/>
      <c r="J120" s="336"/>
      <c r="K120" s="337"/>
      <c r="L120" s="336"/>
    </row>
    <row r="121" spans="1:12" x14ac:dyDescent="0.2">
      <c r="A121" s="284" t="s">
        <v>18</v>
      </c>
      <c r="B121" s="363"/>
      <c r="C121" s="363"/>
      <c r="D121" s="364"/>
      <c r="E121" s="363"/>
      <c r="F121" s="363"/>
      <c r="G121" s="364"/>
      <c r="I121" s="337"/>
      <c r="J121" s="336"/>
      <c r="K121" s="337"/>
      <c r="L121" s="336"/>
    </row>
    <row r="122" spans="1:12" x14ac:dyDescent="0.2">
      <c r="A122" s="284" t="s">
        <v>19</v>
      </c>
      <c r="B122" s="363" t="s">
        <v>790</v>
      </c>
      <c r="C122" s="363" t="s">
        <v>467</v>
      </c>
      <c r="D122" s="364" t="s">
        <v>791</v>
      </c>
      <c r="E122" s="363" t="s">
        <v>792</v>
      </c>
      <c r="F122" s="363" t="s">
        <v>793</v>
      </c>
      <c r="G122" s="364" t="s">
        <v>794</v>
      </c>
      <c r="I122" s="337"/>
      <c r="J122" s="336"/>
      <c r="K122" s="337"/>
      <c r="L122" s="336"/>
    </row>
    <row r="123" spans="1:12" x14ac:dyDescent="0.2">
      <c r="A123" s="278" t="s">
        <v>20</v>
      </c>
      <c r="B123" s="363" t="s">
        <v>795</v>
      </c>
      <c r="C123" s="363" t="s">
        <v>471</v>
      </c>
      <c r="D123" s="364" t="s">
        <v>796</v>
      </c>
      <c r="E123" s="363" t="s">
        <v>797</v>
      </c>
      <c r="F123" s="363" t="s">
        <v>798</v>
      </c>
      <c r="G123" s="364" t="s">
        <v>799</v>
      </c>
      <c r="I123" s="337"/>
      <c r="J123" s="336"/>
      <c r="K123" s="337"/>
      <c r="L123" s="336"/>
    </row>
    <row r="124" spans="1:12" x14ac:dyDescent="0.2">
      <c r="A124" s="284" t="s">
        <v>21</v>
      </c>
      <c r="B124" s="363" t="s">
        <v>800</v>
      </c>
      <c r="C124" s="363" t="s">
        <v>475</v>
      </c>
      <c r="D124" s="364" t="s">
        <v>760</v>
      </c>
      <c r="E124" s="363" t="s">
        <v>801</v>
      </c>
      <c r="F124" s="363" t="s">
        <v>802</v>
      </c>
      <c r="G124" s="364" t="s">
        <v>803</v>
      </c>
      <c r="I124" s="337"/>
      <c r="J124" s="336"/>
      <c r="K124" s="337"/>
      <c r="L124" s="336"/>
    </row>
    <row r="125" spans="1:12" s="338" customFormat="1" ht="16.5" customHeight="1" thickBot="1" x14ac:dyDescent="0.3">
      <c r="A125" s="287" t="s">
        <v>22</v>
      </c>
      <c r="B125" s="341">
        <f>B109+B110+B111+B112+B113+B114+B115+B116+B117+B118+B119+B120+B121+B122+B123+B124</f>
        <v>246848</v>
      </c>
      <c r="C125" s="341">
        <f>C109+C110+C111+C112+C113+C114+C115+C116+C117+C118+C119+C120+C121+C122+C123+C124</f>
        <v>1015989</v>
      </c>
      <c r="D125" s="362">
        <f>B125*100/C125</f>
        <v>24.29632604290007</v>
      </c>
      <c r="E125" s="341">
        <f>E109+E110+E111+E112+E113+E114+E115+E116+E117+E118+E119+E120+E121+E122+E123+E124</f>
        <v>7006</v>
      </c>
      <c r="F125" s="341">
        <f>F109+F110+F111+F112+F113+F114+F115+F116+F117+F118+F119+F120+F121+F122+F123+F124</f>
        <v>426752</v>
      </c>
      <c r="G125" s="362">
        <f>E125*100/F125</f>
        <v>1.6417029094181164</v>
      </c>
      <c r="I125" s="273"/>
      <c r="J125" s="339"/>
      <c r="K125" s="273"/>
      <c r="L125" s="339"/>
    </row>
    <row r="126" spans="1:12" x14ac:dyDescent="0.2">
      <c r="A126" s="284" t="s">
        <v>23</v>
      </c>
      <c r="B126" s="363" t="s">
        <v>804</v>
      </c>
      <c r="C126" s="363" t="s">
        <v>805</v>
      </c>
      <c r="D126" s="364" t="s">
        <v>806</v>
      </c>
      <c r="E126" s="363" t="s">
        <v>807</v>
      </c>
      <c r="F126" s="363" t="s">
        <v>808</v>
      </c>
      <c r="G126" s="364" t="s">
        <v>809</v>
      </c>
      <c r="I126" s="337"/>
      <c r="J126" s="336"/>
      <c r="K126" s="337"/>
      <c r="L126" s="336"/>
    </row>
    <row r="127" spans="1:12" x14ac:dyDescent="0.2">
      <c r="A127" s="284" t="s">
        <v>24</v>
      </c>
      <c r="B127" s="363" t="s">
        <v>810</v>
      </c>
      <c r="C127" s="363" t="s">
        <v>811</v>
      </c>
      <c r="D127" s="364" t="s">
        <v>812</v>
      </c>
      <c r="E127" s="363" t="s">
        <v>813</v>
      </c>
      <c r="F127" s="363" t="s">
        <v>814</v>
      </c>
      <c r="G127" s="364" t="s">
        <v>815</v>
      </c>
      <c r="I127" s="337"/>
      <c r="J127" s="336"/>
      <c r="K127" s="337"/>
      <c r="L127" s="336"/>
    </row>
    <row r="128" spans="1:12" s="338" customFormat="1" ht="22.5" customHeight="1" thickBot="1" x14ac:dyDescent="0.3">
      <c r="A128" s="287" t="s">
        <v>26</v>
      </c>
      <c r="B128" s="341">
        <f>B125+B126+B127</f>
        <v>256528</v>
      </c>
      <c r="C128" s="341">
        <f>C125+C126+C127</f>
        <v>1158907</v>
      </c>
      <c r="D128" s="362">
        <f>B128*100/C128</f>
        <v>22.135339591528915</v>
      </c>
      <c r="E128" s="341">
        <f>E125+E126+E127</f>
        <v>8763</v>
      </c>
      <c r="F128" s="341">
        <f>F125+F126+F127</f>
        <v>493725</v>
      </c>
      <c r="G128" s="362">
        <f>E128*100/F128</f>
        <v>1.7748746771988455</v>
      </c>
      <c r="I128" s="273"/>
      <c r="J128" s="339"/>
      <c r="K128" s="273"/>
      <c r="L128" s="339"/>
    </row>
    <row r="129" spans="1:12" s="338" customFormat="1" ht="22.5" customHeight="1" x14ac:dyDescent="0.25">
      <c r="A129" s="294"/>
      <c r="B129" s="295"/>
      <c r="C129" s="295"/>
      <c r="D129" s="296"/>
      <c r="E129" s="295"/>
      <c r="F129" s="295"/>
      <c r="G129" s="296"/>
      <c r="I129" s="339"/>
      <c r="J129" s="339"/>
      <c r="K129" s="274"/>
      <c r="L129" s="339"/>
    </row>
    <row r="130" spans="1:12" ht="49.5" customHeight="1" thickBot="1" x14ac:dyDescent="0.25">
      <c r="A130" s="470" t="s">
        <v>362</v>
      </c>
      <c r="B130" s="470"/>
      <c r="C130" s="470"/>
      <c r="D130" s="470"/>
      <c r="E130" s="470" t="s">
        <v>363</v>
      </c>
      <c r="F130" s="470"/>
      <c r="G130" s="470"/>
      <c r="I130" s="336"/>
      <c r="J130" s="336"/>
      <c r="K130" s="336"/>
      <c r="L130" s="336"/>
    </row>
    <row r="131" spans="1:12" ht="81.75" customHeight="1" thickBot="1" x14ac:dyDescent="0.25">
      <c r="A131" s="289" t="s">
        <v>0</v>
      </c>
      <c r="B131" s="289" t="s">
        <v>48</v>
      </c>
      <c r="C131" s="289" t="s">
        <v>82</v>
      </c>
      <c r="D131" s="290" t="s">
        <v>49</v>
      </c>
      <c r="E131" s="290" t="s">
        <v>364</v>
      </c>
      <c r="F131" s="290" t="s">
        <v>365</v>
      </c>
      <c r="G131" s="290" t="s">
        <v>366</v>
      </c>
      <c r="H131" s="336"/>
      <c r="I131" s="336"/>
      <c r="J131" s="336"/>
      <c r="K131" s="336"/>
      <c r="L131" s="336"/>
    </row>
    <row r="132" spans="1:12" ht="12.75" customHeight="1" thickTop="1" thickBot="1" x14ac:dyDescent="0.25">
      <c r="A132" s="270">
        <v>1</v>
      </c>
      <c r="B132" s="270">
        <v>2</v>
      </c>
      <c r="C132" s="270">
        <v>3</v>
      </c>
      <c r="D132" s="270">
        <v>4</v>
      </c>
      <c r="E132" s="270">
        <v>5</v>
      </c>
      <c r="F132" s="270">
        <v>6</v>
      </c>
      <c r="G132" s="270">
        <v>7</v>
      </c>
      <c r="H132" s="297"/>
    </row>
    <row r="133" spans="1:12" ht="15.75" thickTop="1" x14ac:dyDescent="0.25">
      <c r="A133" s="284" t="s">
        <v>6</v>
      </c>
      <c r="B133" s="158" t="s">
        <v>819</v>
      </c>
      <c r="C133" s="158" t="s">
        <v>820</v>
      </c>
      <c r="D133" s="158" t="s">
        <v>821</v>
      </c>
      <c r="E133" s="373"/>
      <c r="F133" s="373"/>
      <c r="G133" s="355"/>
      <c r="H133" s="336"/>
    </row>
    <row r="134" spans="1:12" ht="15" x14ac:dyDescent="0.25">
      <c r="A134" s="278" t="s">
        <v>265</v>
      </c>
      <c r="B134" s="158" t="s">
        <v>822</v>
      </c>
      <c r="C134" s="158" t="s">
        <v>823</v>
      </c>
      <c r="D134" s="158" t="s">
        <v>506</v>
      </c>
      <c r="E134" s="373"/>
      <c r="F134" s="373"/>
      <c r="G134" s="355"/>
      <c r="H134" s="336"/>
    </row>
    <row r="135" spans="1:12" ht="15" x14ac:dyDescent="0.25">
      <c r="A135" s="278" t="s">
        <v>8</v>
      </c>
      <c r="B135" s="158" t="s">
        <v>824</v>
      </c>
      <c r="C135" s="158" t="s">
        <v>825</v>
      </c>
      <c r="D135" s="158" t="s">
        <v>826</v>
      </c>
      <c r="E135" s="373"/>
      <c r="F135" s="373"/>
      <c r="G135" s="355"/>
    </row>
    <row r="136" spans="1:12" ht="15" x14ac:dyDescent="0.25">
      <c r="A136" s="284" t="s">
        <v>266</v>
      </c>
      <c r="B136" s="158" t="s">
        <v>827</v>
      </c>
      <c r="C136" s="158" t="s">
        <v>828</v>
      </c>
      <c r="D136" s="158" t="s">
        <v>826</v>
      </c>
      <c r="E136" s="373"/>
      <c r="F136" s="373"/>
      <c r="G136" s="355"/>
    </row>
    <row r="137" spans="1:12" ht="15" x14ac:dyDescent="0.25">
      <c r="A137" s="284" t="s">
        <v>10</v>
      </c>
      <c r="B137" s="158" t="s">
        <v>829</v>
      </c>
      <c r="C137" s="158" t="s">
        <v>830</v>
      </c>
      <c r="D137" s="158" t="s">
        <v>831</v>
      </c>
      <c r="E137" s="373"/>
      <c r="F137" s="373"/>
      <c r="G137" s="355"/>
    </row>
    <row r="138" spans="1:12" ht="15" x14ac:dyDescent="0.25">
      <c r="A138" s="284" t="s">
        <v>264</v>
      </c>
      <c r="B138" s="158" t="s">
        <v>832</v>
      </c>
      <c r="C138" s="158" t="s">
        <v>833</v>
      </c>
      <c r="D138" s="158" t="s">
        <v>834</v>
      </c>
      <c r="E138" s="373"/>
      <c r="F138" s="373"/>
      <c r="G138" s="355"/>
      <c r="I138" s="336"/>
      <c r="J138" s="336"/>
      <c r="K138" s="336"/>
      <c r="L138" s="336"/>
    </row>
    <row r="139" spans="1:12" ht="15" x14ac:dyDescent="0.25">
      <c r="A139" s="284" t="s">
        <v>12</v>
      </c>
      <c r="B139" s="158" t="s">
        <v>835</v>
      </c>
      <c r="C139" s="158" t="s">
        <v>836</v>
      </c>
      <c r="D139" s="158" t="s">
        <v>549</v>
      </c>
      <c r="E139" s="373"/>
      <c r="F139" s="373"/>
      <c r="G139" s="355"/>
      <c r="I139" s="336"/>
      <c r="J139" s="336"/>
      <c r="K139" s="336"/>
      <c r="L139" s="336"/>
    </row>
    <row r="140" spans="1:12" ht="15" x14ac:dyDescent="0.2">
      <c r="A140" s="284" t="s">
        <v>13</v>
      </c>
      <c r="B140" s="547"/>
      <c r="C140" s="547"/>
      <c r="D140" s="547"/>
      <c r="E140" s="373"/>
      <c r="F140" s="373"/>
      <c r="G140" s="355"/>
      <c r="I140" s="336"/>
      <c r="J140" s="336"/>
      <c r="K140" s="336"/>
      <c r="L140" s="336"/>
    </row>
    <row r="141" spans="1:12" ht="15" x14ac:dyDescent="0.25">
      <c r="A141" s="284" t="s">
        <v>14</v>
      </c>
      <c r="B141" s="158" t="s">
        <v>837</v>
      </c>
      <c r="C141" s="158" t="s">
        <v>838</v>
      </c>
      <c r="D141" s="158" t="s">
        <v>839</v>
      </c>
      <c r="E141" s="373"/>
      <c r="F141" s="373"/>
      <c r="G141" s="355"/>
      <c r="I141" s="336"/>
      <c r="J141" s="336"/>
      <c r="K141" s="336"/>
      <c r="L141" s="336"/>
    </row>
    <row r="142" spans="1:12" ht="15" x14ac:dyDescent="0.25">
      <c r="A142" s="284" t="s">
        <v>15</v>
      </c>
      <c r="B142" s="158" t="s">
        <v>840</v>
      </c>
      <c r="C142" s="158" t="s">
        <v>841</v>
      </c>
      <c r="D142" s="158" t="s">
        <v>842</v>
      </c>
      <c r="E142" s="373"/>
      <c r="F142" s="373"/>
      <c r="G142" s="355"/>
      <c r="I142" s="336"/>
      <c r="J142" s="336"/>
      <c r="K142" s="336"/>
      <c r="L142" s="336"/>
    </row>
    <row r="143" spans="1:12" ht="15" x14ac:dyDescent="0.25">
      <c r="A143" s="284" t="s">
        <v>16</v>
      </c>
      <c r="B143" s="158" t="s">
        <v>843</v>
      </c>
      <c r="C143" s="158" t="s">
        <v>844</v>
      </c>
      <c r="D143" s="158" t="s">
        <v>845</v>
      </c>
      <c r="E143" s="373"/>
      <c r="F143" s="373"/>
      <c r="G143" s="355"/>
      <c r="I143" s="336"/>
      <c r="J143" s="336"/>
      <c r="K143" s="336"/>
      <c r="L143" s="336"/>
    </row>
    <row r="144" spans="1:12" ht="15" x14ac:dyDescent="0.25">
      <c r="A144" s="284" t="s">
        <v>17</v>
      </c>
      <c r="B144" s="158" t="s">
        <v>846</v>
      </c>
      <c r="C144" s="158" t="s">
        <v>847</v>
      </c>
      <c r="D144" s="158" t="s">
        <v>848</v>
      </c>
      <c r="E144" s="373"/>
      <c r="F144" s="373"/>
      <c r="G144" s="355"/>
      <c r="I144" s="336"/>
      <c r="J144" s="336"/>
      <c r="K144" s="336"/>
      <c r="L144" s="336"/>
    </row>
    <row r="145" spans="1:12" ht="15" x14ac:dyDescent="0.2">
      <c r="A145" s="284" t="s">
        <v>18</v>
      </c>
      <c r="B145" s="547"/>
      <c r="C145" s="547"/>
      <c r="D145" s="547"/>
      <c r="E145" s="373"/>
      <c r="F145" s="373"/>
      <c r="G145" s="355"/>
      <c r="I145" s="336"/>
      <c r="J145" s="336"/>
      <c r="K145" s="336"/>
      <c r="L145" s="336"/>
    </row>
    <row r="146" spans="1:12" ht="15" x14ac:dyDescent="0.25">
      <c r="A146" s="284" t="s">
        <v>19</v>
      </c>
      <c r="B146" s="158" t="s">
        <v>849</v>
      </c>
      <c r="C146" s="158" t="s">
        <v>850</v>
      </c>
      <c r="D146" s="158" t="s">
        <v>851</v>
      </c>
      <c r="E146" s="373"/>
      <c r="F146" s="373"/>
      <c r="G146" s="355"/>
      <c r="I146" s="336"/>
      <c r="J146" s="336"/>
      <c r="K146" s="336"/>
      <c r="L146" s="336"/>
    </row>
    <row r="147" spans="1:12" ht="15" x14ac:dyDescent="0.25">
      <c r="A147" s="278" t="s">
        <v>20</v>
      </c>
      <c r="B147" s="158" t="s">
        <v>852</v>
      </c>
      <c r="C147" s="158" t="s">
        <v>853</v>
      </c>
      <c r="D147" s="158" t="s">
        <v>513</v>
      </c>
      <c r="E147" s="373"/>
      <c r="F147" s="373"/>
      <c r="G147" s="355"/>
      <c r="I147" s="336"/>
      <c r="J147" s="336"/>
      <c r="K147" s="336"/>
      <c r="L147" s="336"/>
    </row>
    <row r="148" spans="1:12" ht="15" x14ac:dyDescent="0.25">
      <c r="A148" s="284" t="s">
        <v>21</v>
      </c>
      <c r="B148" s="548" t="s">
        <v>854</v>
      </c>
      <c r="C148" s="548" t="s">
        <v>855</v>
      </c>
      <c r="D148" s="548" t="s">
        <v>539</v>
      </c>
      <c r="E148" s="381"/>
      <c r="F148" s="381"/>
      <c r="G148" s="357"/>
      <c r="I148" s="336"/>
      <c r="J148" s="336"/>
      <c r="K148" s="336"/>
      <c r="L148" s="336"/>
    </row>
    <row r="149" spans="1:12" ht="16.5" customHeight="1" thickBot="1" x14ac:dyDescent="0.25">
      <c r="A149" s="298" t="s">
        <v>22</v>
      </c>
      <c r="B149" s="340">
        <f>B133+B134+B135+B136+B137+B138+B139+B140+B141+B142+B143+B144+B145+B146+B147+B148</f>
        <v>17192</v>
      </c>
      <c r="C149" s="340">
        <f>C133+C134+C135+C136+C137+C138+C139+C140+C141+C142+C143+C144+C145+C146+C147+C148</f>
        <v>112690</v>
      </c>
      <c r="D149" s="354">
        <f>B149*100/C149</f>
        <v>15.256012068506521</v>
      </c>
      <c r="E149" s="382" t="s">
        <v>367</v>
      </c>
      <c r="F149" s="382" t="s">
        <v>367</v>
      </c>
      <c r="G149" s="342" t="s">
        <v>367</v>
      </c>
      <c r="I149" s="336"/>
      <c r="J149" s="336"/>
      <c r="K149" s="336"/>
      <c r="L149" s="336"/>
    </row>
    <row r="150" spans="1:12" x14ac:dyDescent="0.2">
      <c r="A150" s="284" t="s">
        <v>23</v>
      </c>
      <c r="B150" s="383"/>
      <c r="C150" s="383"/>
      <c r="D150" s="384"/>
      <c r="E150" s="363"/>
      <c r="F150" s="363"/>
      <c r="G150" s="364"/>
      <c r="I150" s="336"/>
      <c r="J150" s="336"/>
      <c r="K150" s="336"/>
      <c r="L150" s="336"/>
    </row>
    <row r="151" spans="1:12" ht="15" x14ac:dyDescent="0.25">
      <c r="A151" s="284" t="s">
        <v>24</v>
      </c>
      <c r="B151" s="158" t="s">
        <v>816</v>
      </c>
      <c r="C151" s="158" t="s">
        <v>817</v>
      </c>
      <c r="D151" s="158" t="s">
        <v>818</v>
      </c>
      <c r="E151" s="385"/>
      <c r="F151" s="363"/>
      <c r="G151" s="364"/>
      <c r="I151" s="336"/>
      <c r="J151" s="336"/>
      <c r="K151" s="336"/>
      <c r="L151" s="336"/>
    </row>
    <row r="152" spans="1:12" x14ac:dyDescent="0.2">
      <c r="A152" s="284" t="s">
        <v>25</v>
      </c>
      <c r="B152" s="386">
        <v>139</v>
      </c>
      <c r="C152" s="386">
        <v>1856</v>
      </c>
      <c r="D152" s="387">
        <f>B152*100/C152</f>
        <v>7.4892241379310347</v>
      </c>
      <c r="E152" s="388">
        <v>13</v>
      </c>
      <c r="F152" s="388">
        <v>714</v>
      </c>
      <c r="G152" s="389">
        <f>E152*100/F152</f>
        <v>1.8207282913165266</v>
      </c>
      <c r="I152" s="336"/>
      <c r="J152" s="336"/>
      <c r="K152" s="336"/>
      <c r="L152" s="336"/>
    </row>
    <row r="153" spans="1:12" ht="22.5" customHeight="1" thickBot="1" x14ac:dyDescent="0.25">
      <c r="A153" s="287" t="s">
        <v>26</v>
      </c>
      <c r="B153" s="341">
        <f>B149+B151+B152</f>
        <v>17381</v>
      </c>
      <c r="C153" s="341">
        <f>C149+C151+C152</f>
        <v>120365</v>
      </c>
      <c r="D153" s="354">
        <f>B153*100/C153</f>
        <v>14.440244257051468</v>
      </c>
      <c r="E153" s="390">
        <f>+E152</f>
        <v>13</v>
      </c>
      <c r="F153" s="390">
        <f t="shared" ref="F153:G153" si="8">+F152</f>
        <v>714</v>
      </c>
      <c r="G153" s="362">
        <f t="shared" si="8"/>
        <v>1.8207282913165266</v>
      </c>
    </row>
    <row r="154" spans="1:12" x14ac:dyDescent="0.2">
      <c r="E154" s="278"/>
      <c r="F154" s="278"/>
      <c r="G154" s="280"/>
    </row>
    <row r="155" spans="1:12" x14ac:dyDescent="0.2">
      <c r="E155" s="278"/>
      <c r="F155" s="278"/>
      <c r="G155" s="280"/>
    </row>
    <row r="156" spans="1:12" x14ac:dyDescent="0.2">
      <c r="E156" s="278"/>
      <c r="F156" s="278"/>
      <c r="G156" s="280"/>
    </row>
    <row r="157" spans="1:12" x14ac:dyDescent="0.2">
      <c r="E157" s="278"/>
      <c r="F157" s="278"/>
      <c r="G157" s="280"/>
    </row>
  </sheetData>
  <mergeCells count="7">
    <mergeCell ref="A130:D130"/>
    <mergeCell ref="E130:G130"/>
    <mergeCell ref="A1:G1"/>
    <mergeCell ref="A27:G27"/>
    <mergeCell ref="A55:G55"/>
    <mergeCell ref="A80:G80"/>
    <mergeCell ref="A106:G106"/>
  </mergeCells>
  <pageMargins left="0" right="0" top="0" bottom="0" header="0.3" footer="0.3"/>
  <pageSetup paperSize="9" scale="85" orientation="landscape" r:id="rId1"/>
  <rowBreaks count="6" manualBreakCount="6">
    <brk id="26" max="16383" man="1"/>
    <brk id="54" max="16383" man="1"/>
    <brk id="79" max="16383" man="1"/>
    <brk id="105" max="16383" man="1"/>
    <brk id="129" max="16383" man="1"/>
    <brk id="15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87"/>
  <sheetViews>
    <sheetView topLeftCell="A34" zoomScaleNormal="100" workbookViewId="0">
      <selection activeCell="M34" sqref="M34"/>
    </sheetView>
  </sheetViews>
  <sheetFormatPr defaultColWidth="8.85546875" defaultRowHeight="15" x14ac:dyDescent="0.25"/>
  <cols>
    <col min="1" max="1" width="13.42578125" style="161" customWidth="1"/>
    <col min="2" max="2" width="18" style="162" customWidth="1"/>
    <col min="3" max="3" width="19.5703125" style="48" customWidth="1"/>
    <col min="4" max="4" width="19.7109375" style="48" customWidth="1"/>
    <col min="5" max="5" width="22.140625" style="48" customWidth="1"/>
    <col min="6" max="6" width="20.140625" style="48" customWidth="1"/>
    <col min="7" max="7" width="18.140625" style="48" customWidth="1"/>
    <col min="8" max="16384" width="8.85546875" style="48"/>
  </cols>
  <sheetData>
    <row r="1" spans="1:17" ht="45" customHeight="1" thickBot="1" x14ac:dyDescent="0.3">
      <c r="A1" s="475" t="s">
        <v>388</v>
      </c>
      <c r="B1" s="475"/>
      <c r="C1" s="475"/>
      <c r="D1" s="475"/>
      <c r="E1" s="475"/>
      <c r="F1" s="475"/>
      <c r="G1" s="475"/>
    </row>
    <row r="2" spans="1:17" ht="81.75" customHeight="1" x14ac:dyDescent="0.25">
      <c r="A2" s="151" t="s">
        <v>148</v>
      </c>
      <c r="B2" s="152" t="s">
        <v>147</v>
      </c>
      <c r="C2" s="151" t="s">
        <v>146</v>
      </c>
      <c r="D2" s="151" t="s">
        <v>145</v>
      </c>
      <c r="E2" s="44" t="s">
        <v>144</v>
      </c>
      <c r="F2" s="151" t="s">
        <v>143</v>
      </c>
      <c r="G2" s="44" t="s">
        <v>142</v>
      </c>
      <c r="K2" s="68"/>
      <c r="L2" s="68"/>
      <c r="M2" s="68"/>
      <c r="N2" s="68"/>
      <c r="O2" s="69"/>
      <c r="P2" s="68"/>
      <c r="Q2" s="69"/>
    </row>
    <row r="3" spans="1:17" x14ac:dyDescent="0.25">
      <c r="A3" s="480" t="s">
        <v>6</v>
      </c>
      <c r="B3" s="153" t="s">
        <v>141</v>
      </c>
      <c r="C3" s="310" t="s">
        <v>1559</v>
      </c>
      <c r="D3" s="310" t="s">
        <v>1560</v>
      </c>
      <c r="E3" s="311" t="s">
        <v>1561</v>
      </c>
      <c r="F3" s="310" t="s">
        <v>1562</v>
      </c>
      <c r="G3" s="311" t="s">
        <v>1563</v>
      </c>
      <c r="K3" s="72"/>
      <c r="L3" s="72"/>
      <c r="M3" s="72"/>
      <c r="N3" s="72"/>
      <c r="O3" s="73"/>
      <c r="P3" s="74"/>
      <c r="Q3" s="74"/>
    </row>
    <row r="4" spans="1:17" x14ac:dyDescent="0.25">
      <c r="A4" s="481"/>
      <c r="B4" s="154" t="s">
        <v>140</v>
      </c>
      <c r="C4" s="310" t="s">
        <v>1564</v>
      </c>
      <c r="D4" s="310" t="s">
        <v>810</v>
      </c>
      <c r="E4" s="311" t="s">
        <v>1565</v>
      </c>
      <c r="F4"/>
      <c r="G4"/>
      <c r="K4" s="72"/>
      <c r="L4" s="72"/>
      <c r="M4" s="72"/>
      <c r="N4" s="72"/>
      <c r="O4" s="73"/>
    </row>
    <row r="5" spans="1:17" x14ac:dyDescent="0.25">
      <c r="A5" s="482"/>
      <c r="B5" s="155" t="s">
        <v>139</v>
      </c>
      <c r="C5" s="310" t="s">
        <v>1566</v>
      </c>
      <c r="D5" s="310" t="s">
        <v>1567</v>
      </c>
      <c r="E5" s="311" t="s">
        <v>1568</v>
      </c>
      <c r="F5"/>
      <c r="G5"/>
      <c r="K5" s="72"/>
      <c r="L5" s="72"/>
      <c r="M5" s="72"/>
      <c r="N5" s="72"/>
      <c r="O5" s="73"/>
      <c r="P5" s="68"/>
      <c r="Q5" s="69"/>
    </row>
    <row r="6" spans="1:17" x14ac:dyDescent="0.25">
      <c r="A6" s="481" t="s">
        <v>7</v>
      </c>
      <c r="B6" s="154" t="s">
        <v>141</v>
      </c>
      <c r="C6" s="310" t="s">
        <v>1550</v>
      </c>
      <c r="D6" s="310" t="s">
        <v>1551</v>
      </c>
      <c r="E6" s="311" t="s">
        <v>1525</v>
      </c>
      <c r="F6" s="310" t="s">
        <v>1552</v>
      </c>
      <c r="G6" s="311" t="s">
        <v>1553</v>
      </c>
      <c r="K6" s="72"/>
      <c r="L6" s="72"/>
      <c r="M6" s="72"/>
      <c r="N6" s="72"/>
      <c r="O6" s="73"/>
      <c r="P6" s="74"/>
      <c r="Q6" s="74"/>
    </row>
    <row r="7" spans="1:17" x14ac:dyDescent="0.25">
      <c r="A7" s="481"/>
      <c r="B7" s="154" t="s">
        <v>140</v>
      </c>
      <c r="C7" s="310" t="s">
        <v>1554</v>
      </c>
      <c r="D7" s="310" t="s">
        <v>1555</v>
      </c>
      <c r="E7" s="311" t="s">
        <v>1556</v>
      </c>
      <c r="F7"/>
      <c r="G7"/>
      <c r="K7" s="72"/>
      <c r="L7" s="72"/>
      <c r="M7" s="72"/>
      <c r="N7" s="72"/>
      <c r="O7" s="73"/>
    </row>
    <row r="8" spans="1:17" x14ac:dyDescent="0.25">
      <c r="A8" s="482"/>
      <c r="B8" s="155" t="s">
        <v>139</v>
      </c>
      <c r="C8" s="310" t="s">
        <v>571</v>
      </c>
      <c r="D8" s="310" t="s">
        <v>1557</v>
      </c>
      <c r="E8" s="311" t="s">
        <v>1558</v>
      </c>
      <c r="F8"/>
      <c r="G8"/>
      <c r="K8" s="72"/>
      <c r="L8" s="72"/>
      <c r="M8" s="72"/>
      <c r="N8" s="72"/>
      <c r="O8" s="73"/>
      <c r="P8" s="68"/>
      <c r="Q8" s="69"/>
    </row>
    <row r="9" spans="1:17" x14ac:dyDescent="0.25">
      <c r="A9" s="480" t="s">
        <v>8</v>
      </c>
      <c r="B9" s="153" t="s">
        <v>141</v>
      </c>
      <c r="C9" s="310">
        <v>622</v>
      </c>
      <c r="D9" s="310">
        <v>2572</v>
      </c>
      <c r="E9" s="311" t="s">
        <v>1816</v>
      </c>
      <c r="F9" s="310">
        <v>435</v>
      </c>
      <c r="G9" s="311" t="s">
        <v>1819</v>
      </c>
      <c r="K9" s="72"/>
      <c r="L9" s="72"/>
      <c r="M9" s="72"/>
      <c r="N9" s="72"/>
      <c r="O9" s="73"/>
      <c r="P9" s="74"/>
      <c r="Q9" s="74"/>
    </row>
    <row r="10" spans="1:17" x14ac:dyDescent="0.25">
      <c r="A10" s="481" t="s">
        <v>8</v>
      </c>
      <c r="B10" s="154" t="s">
        <v>140</v>
      </c>
      <c r="C10" s="310">
        <v>600</v>
      </c>
      <c r="D10" s="310">
        <v>645</v>
      </c>
      <c r="E10" s="311" t="s">
        <v>1817</v>
      </c>
      <c r="F10"/>
      <c r="G10"/>
      <c r="K10" s="72"/>
      <c r="L10" s="72"/>
      <c r="M10" s="72"/>
      <c r="N10" s="72"/>
      <c r="O10" s="73"/>
    </row>
    <row r="11" spans="1:17" x14ac:dyDescent="0.25">
      <c r="A11" s="482" t="s">
        <v>8</v>
      </c>
      <c r="B11" s="155" t="s">
        <v>139</v>
      </c>
      <c r="C11" s="310">
        <v>12773</v>
      </c>
      <c r="D11" s="310">
        <v>138</v>
      </c>
      <c r="E11" s="311" t="s">
        <v>1818</v>
      </c>
      <c r="F11"/>
      <c r="G11"/>
      <c r="K11" s="72"/>
      <c r="L11" s="72"/>
      <c r="M11" s="72"/>
      <c r="N11" s="72"/>
      <c r="O11" s="73"/>
      <c r="P11" s="68"/>
      <c r="Q11" s="69"/>
    </row>
    <row r="12" spans="1:17" x14ac:dyDescent="0.25">
      <c r="A12" s="481" t="s">
        <v>9</v>
      </c>
      <c r="B12" s="154" t="s">
        <v>141</v>
      </c>
      <c r="C12" s="310" t="s">
        <v>1569</v>
      </c>
      <c r="D12" s="310" t="s">
        <v>1570</v>
      </c>
      <c r="E12" s="311" t="s">
        <v>1571</v>
      </c>
      <c r="F12" s="310" t="s">
        <v>1569</v>
      </c>
      <c r="G12" s="311" t="s">
        <v>1291</v>
      </c>
      <c r="K12" s="72"/>
      <c r="L12" s="72"/>
      <c r="M12" s="72"/>
      <c r="N12" s="72"/>
      <c r="O12" s="73"/>
      <c r="P12" s="74"/>
      <c r="Q12" s="74"/>
    </row>
    <row r="13" spans="1:17" x14ac:dyDescent="0.25">
      <c r="A13" s="481" t="s">
        <v>9</v>
      </c>
      <c r="B13" s="154" t="s">
        <v>140</v>
      </c>
      <c r="C13" s="310" t="s">
        <v>1572</v>
      </c>
      <c r="D13" s="310" t="s">
        <v>1573</v>
      </c>
      <c r="E13" s="311" t="s">
        <v>1574</v>
      </c>
      <c r="F13"/>
      <c r="G13"/>
      <c r="K13" s="72"/>
      <c r="L13" s="72"/>
      <c r="M13" s="72"/>
      <c r="N13" s="72"/>
      <c r="O13" s="73"/>
    </row>
    <row r="14" spans="1:17" x14ac:dyDescent="0.25">
      <c r="A14" s="482" t="s">
        <v>9</v>
      </c>
      <c r="B14" s="155" t="s">
        <v>139</v>
      </c>
      <c r="C14" s="310" t="s">
        <v>1575</v>
      </c>
      <c r="D14" s="310" t="s">
        <v>1576</v>
      </c>
      <c r="E14" s="311" t="s">
        <v>1577</v>
      </c>
      <c r="F14"/>
      <c r="G14"/>
      <c r="K14" s="72"/>
      <c r="L14" s="72"/>
      <c r="M14" s="72"/>
      <c r="N14" s="72"/>
      <c r="O14" s="73"/>
      <c r="P14" s="68"/>
      <c r="Q14" s="69"/>
    </row>
    <row r="15" spans="1:17" x14ac:dyDescent="0.25">
      <c r="A15" s="481" t="s">
        <v>10</v>
      </c>
      <c r="B15" s="154" t="s">
        <v>141</v>
      </c>
      <c r="C15" s="310" t="s">
        <v>1578</v>
      </c>
      <c r="D15" s="310" t="s">
        <v>1579</v>
      </c>
      <c r="E15" s="311" t="s">
        <v>1580</v>
      </c>
      <c r="F15" s="310" t="s">
        <v>1581</v>
      </c>
      <c r="G15" s="311" t="s">
        <v>1582</v>
      </c>
      <c r="K15" s="72"/>
      <c r="L15" s="72"/>
      <c r="M15" s="72"/>
      <c r="N15" s="72"/>
      <c r="O15" s="73"/>
      <c r="P15" s="74"/>
      <c r="Q15" s="74"/>
    </row>
    <row r="16" spans="1:17" x14ac:dyDescent="0.25">
      <c r="A16" s="481" t="s">
        <v>10</v>
      </c>
      <c r="B16" s="154" t="s">
        <v>140</v>
      </c>
      <c r="C16" s="310" t="s">
        <v>1550</v>
      </c>
      <c r="D16" s="310" t="s">
        <v>1583</v>
      </c>
      <c r="E16" s="311" t="s">
        <v>1584</v>
      </c>
      <c r="F16"/>
      <c r="G16"/>
      <c r="K16" s="72"/>
      <c r="L16" s="72"/>
      <c r="M16" s="72"/>
      <c r="N16" s="72"/>
      <c r="O16" s="73"/>
    </row>
    <row r="17" spans="1:17" x14ac:dyDescent="0.25">
      <c r="A17" s="482" t="s">
        <v>10</v>
      </c>
      <c r="B17" s="155" t="s">
        <v>139</v>
      </c>
      <c r="C17" s="310" t="s">
        <v>1585</v>
      </c>
      <c r="D17" s="310" t="s">
        <v>1586</v>
      </c>
      <c r="E17" s="311" t="s">
        <v>1587</v>
      </c>
      <c r="F17"/>
      <c r="G17"/>
      <c r="K17" s="72"/>
      <c r="L17" s="72"/>
      <c r="M17" s="72"/>
      <c r="N17" s="72"/>
      <c r="O17" s="73"/>
      <c r="P17" s="68"/>
      <c r="Q17" s="69"/>
    </row>
    <row r="18" spans="1:17" x14ac:dyDescent="0.25">
      <c r="A18" s="481" t="s">
        <v>11</v>
      </c>
      <c r="B18" s="154" t="s">
        <v>141</v>
      </c>
      <c r="C18" s="310" t="s">
        <v>1588</v>
      </c>
      <c r="D18" s="310" t="s">
        <v>1589</v>
      </c>
      <c r="E18" s="311" t="s">
        <v>1590</v>
      </c>
      <c r="F18" s="310" t="s">
        <v>1588</v>
      </c>
      <c r="G18" s="311" t="s">
        <v>1291</v>
      </c>
      <c r="K18" s="72"/>
      <c r="L18" s="72"/>
      <c r="M18" s="72"/>
      <c r="N18" s="72"/>
      <c r="O18" s="73"/>
      <c r="P18" s="74"/>
      <c r="Q18" s="74"/>
    </row>
    <row r="19" spans="1:17" x14ac:dyDescent="0.25">
      <c r="A19" s="481"/>
      <c r="B19" s="154" t="s">
        <v>140</v>
      </c>
      <c r="C19" s="310" t="s">
        <v>1591</v>
      </c>
      <c r="D19" s="310" t="s">
        <v>1592</v>
      </c>
      <c r="E19" s="311" t="s">
        <v>1593</v>
      </c>
      <c r="F19"/>
      <c r="G19"/>
      <c r="K19" s="72"/>
      <c r="L19" s="72"/>
      <c r="M19" s="72"/>
      <c r="N19" s="72"/>
      <c r="O19" s="73"/>
    </row>
    <row r="20" spans="1:17" x14ac:dyDescent="0.25">
      <c r="A20" s="482"/>
      <c r="B20" s="155" t="s">
        <v>139</v>
      </c>
      <c r="C20" s="310" t="s">
        <v>1594</v>
      </c>
      <c r="D20" s="310" t="s">
        <v>1595</v>
      </c>
      <c r="E20" s="311" t="s">
        <v>1596</v>
      </c>
      <c r="F20"/>
      <c r="G20"/>
      <c r="K20" s="72"/>
      <c r="L20" s="72"/>
      <c r="M20" s="72"/>
      <c r="N20" s="72"/>
      <c r="O20" s="73"/>
      <c r="P20" s="68"/>
      <c r="Q20" s="69"/>
    </row>
    <row r="21" spans="1:17" x14ac:dyDescent="0.25">
      <c r="A21" s="481" t="s">
        <v>12</v>
      </c>
      <c r="B21" s="154" t="s">
        <v>141</v>
      </c>
      <c r="C21" s="310" t="s">
        <v>774</v>
      </c>
      <c r="D21" s="310" t="s">
        <v>1597</v>
      </c>
      <c r="E21" s="311" t="s">
        <v>1598</v>
      </c>
      <c r="F21" s="310" t="s">
        <v>1599</v>
      </c>
      <c r="G21" s="311" t="s">
        <v>1600</v>
      </c>
      <c r="K21" s="72"/>
      <c r="L21" s="72"/>
      <c r="M21" s="72"/>
      <c r="N21" s="72"/>
      <c r="O21" s="73"/>
      <c r="P21" s="74"/>
      <c r="Q21" s="74"/>
    </row>
    <row r="22" spans="1:17" x14ac:dyDescent="0.25">
      <c r="A22" s="481"/>
      <c r="B22" s="154" t="s">
        <v>140</v>
      </c>
      <c r="C22" s="310" t="s">
        <v>1601</v>
      </c>
      <c r="D22" s="310" t="s">
        <v>1359</v>
      </c>
      <c r="E22" s="311" t="s">
        <v>1602</v>
      </c>
      <c r="F22"/>
      <c r="G22"/>
      <c r="K22" s="72"/>
      <c r="L22" s="72"/>
      <c r="M22" s="72"/>
      <c r="N22" s="72"/>
      <c r="O22" s="73"/>
    </row>
    <row r="23" spans="1:17" x14ac:dyDescent="0.25">
      <c r="A23" s="482"/>
      <c r="B23" s="155" t="s">
        <v>139</v>
      </c>
      <c r="C23" s="310" t="s">
        <v>1603</v>
      </c>
      <c r="D23" s="310" t="s">
        <v>1604</v>
      </c>
      <c r="E23" s="311" t="s">
        <v>1605</v>
      </c>
      <c r="F23"/>
      <c r="G23"/>
      <c r="K23" s="72"/>
      <c r="L23" s="72"/>
      <c r="M23" s="72"/>
      <c r="N23" s="72"/>
      <c r="O23" s="73"/>
      <c r="P23" s="68"/>
      <c r="Q23" s="69"/>
    </row>
    <row r="24" spans="1:17" x14ac:dyDescent="0.25">
      <c r="A24" s="480" t="s">
        <v>13</v>
      </c>
      <c r="B24" s="153" t="s">
        <v>141</v>
      </c>
      <c r="C24" s="310" t="s">
        <v>1606</v>
      </c>
      <c r="D24" s="310" t="s">
        <v>1019</v>
      </c>
      <c r="E24" s="311" t="s">
        <v>1607</v>
      </c>
      <c r="F24" s="310" t="s">
        <v>1608</v>
      </c>
      <c r="G24" s="311" t="s">
        <v>1609</v>
      </c>
      <c r="K24" s="72"/>
      <c r="L24" s="72"/>
      <c r="M24" s="72"/>
      <c r="N24" s="72"/>
      <c r="O24" s="73"/>
      <c r="P24" s="74"/>
      <c r="Q24" s="74"/>
    </row>
    <row r="25" spans="1:17" x14ac:dyDescent="0.25">
      <c r="A25" s="481"/>
      <c r="B25" s="154" t="s">
        <v>140</v>
      </c>
      <c r="C25" s="310" t="s">
        <v>1610</v>
      </c>
      <c r="D25" s="310" t="s">
        <v>1611</v>
      </c>
      <c r="E25" s="311" t="s">
        <v>1612</v>
      </c>
      <c r="F25"/>
      <c r="G25"/>
      <c r="K25" s="72"/>
      <c r="L25" s="72"/>
      <c r="M25" s="72"/>
      <c r="N25" s="72"/>
      <c r="O25" s="73"/>
    </row>
    <row r="26" spans="1:17" ht="15.75" thickBot="1" x14ac:dyDescent="0.3">
      <c r="A26" s="483"/>
      <c r="B26" s="156" t="s">
        <v>139</v>
      </c>
      <c r="C26" s="315" t="s">
        <v>606</v>
      </c>
      <c r="D26" s="315" t="s">
        <v>1613</v>
      </c>
      <c r="E26" s="316" t="s">
        <v>1614</v>
      </c>
      <c r="F26" s="317"/>
      <c r="G26" s="317"/>
      <c r="K26" s="72"/>
      <c r="L26" s="72"/>
      <c r="M26" s="72"/>
      <c r="N26" s="72"/>
      <c r="O26" s="73"/>
      <c r="P26" s="68"/>
      <c r="Q26" s="69"/>
    </row>
    <row r="27" spans="1:17" ht="15.75" thickBot="1" x14ac:dyDescent="0.3">
      <c r="A27" s="157"/>
      <c r="B27" s="154"/>
      <c r="C27" s="42"/>
      <c r="D27" s="42"/>
      <c r="E27" s="138"/>
      <c r="F27" s="158"/>
      <c r="G27" s="158"/>
      <c r="K27" s="72"/>
      <c r="L27" s="72"/>
      <c r="M27" s="72"/>
      <c r="N27" s="72"/>
      <c r="O27" s="73"/>
      <c r="P27" s="68"/>
      <c r="Q27" s="69"/>
    </row>
    <row r="28" spans="1:17" ht="81.599999999999994" customHeight="1" x14ac:dyDescent="0.25">
      <c r="A28" s="151" t="s">
        <v>148</v>
      </c>
      <c r="B28" s="152" t="s">
        <v>147</v>
      </c>
      <c r="C28" s="151" t="s">
        <v>146</v>
      </c>
      <c r="D28" s="151" t="s">
        <v>145</v>
      </c>
      <c r="E28" s="44" t="s">
        <v>144</v>
      </c>
      <c r="F28" s="151" t="s">
        <v>143</v>
      </c>
      <c r="G28" s="44" t="s">
        <v>142</v>
      </c>
      <c r="K28" s="72"/>
      <c r="L28" s="72"/>
      <c r="M28" s="72"/>
      <c r="N28" s="72"/>
      <c r="O28" s="73"/>
      <c r="P28" s="74"/>
      <c r="Q28" s="74"/>
    </row>
    <row r="29" spans="1:17" x14ac:dyDescent="0.25">
      <c r="A29" s="478" t="s">
        <v>14</v>
      </c>
      <c r="B29" s="154" t="s">
        <v>141</v>
      </c>
      <c r="C29" s="310" t="s">
        <v>1615</v>
      </c>
      <c r="D29" s="310" t="s">
        <v>1616</v>
      </c>
      <c r="E29" s="311" t="s">
        <v>1617</v>
      </c>
      <c r="F29" s="310" t="s">
        <v>1618</v>
      </c>
      <c r="G29" s="311" t="s">
        <v>1619</v>
      </c>
      <c r="K29" s="72"/>
      <c r="L29" s="72"/>
      <c r="M29" s="72"/>
      <c r="N29" s="72"/>
      <c r="O29" s="73"/>
    </row>
    <row r="30" spans="1:17" x14ac:dyDescent="0.25">
      <c r="A30" s="478"/>
      <c r="B30" s="154" t="s">
        <v>140</v>
      </c>
      <c r="C30" s="310" t="s">
        <v>1620</v>
      </c>
      <c r="D30" s="310" t="s">
        <v>1621</v>
      </c>
      <c r="E30" s="311" t="s">
        <v>1622</v>
      </c>
      <c r="F30"/>
      <c r="G30"/>
      <c r="K30" s="72"/>
      <c r="L30" s="72"/>
      <c r="M30" s="72"/>
      <c r="N30" s="72"/>
      <c r="O30" s="73"/>
      <c r="P30" s="68"/>
      <c r="Q30" s="69"/>
    </row>
    <row r="31" spans="1:17" x14ac:dyDescent="0.25">
      <c r="A31" s="479"/>
      <c r="B31" s="155" t="s">
        <v>139</v>
      </c>
      <c r="C31" s="310" t="s">
        <v>1623</v>
      </c>
      <c r="D31" s="310" t="s">
        <v>1624</v>
      </c>
      <c r="E31" s="311" t="s">
        <v>1625</v>
      </c>
      <c r="F31"/>
      <c r="G31"/>
      <c r="K31" s="72"/>
      <c r="L31" s="72"/>
      <c r="M31" s="72"/>
      <c r="N31" s="72"/>
      <c r="O31" s="73"/>
      <c r="P31" s="74"/>
      <c r="Q31" s="74"/>
    </row>
    <row r="32" spans="1:17" x14ac:dyDescent="0.25">
      <c r="A32" s="484" t="s">
        <v>15</v>
      </c>
      <c r="B32" s="153" t="s">
        <v>141</v>
      </c>
      <c r="C32" s="310" t="s">
        <v>1626</v>
      </c>
      <c r="D32" s="310" t="s">
        <v>1627</v>
      </c>
      <c r="E32" s="311" t="s">
        <v>1628</v>
      </c>
      <c r="F32" s="310" t="s">
        <v>1629</v>
      </c>
      <c r="G32" s="311" t="s">
        <v>1630</v>
      </c>
      <c r="K32" s="72"/>
      <c r="L32" s="72"/>
      <c r="M32" s="72"/>
      <c r="N32" s="72"/>
      <c r="O32" s="73"/>
    </row>
    <row r="33" spans="1:17" x14ac:dyDescent="0.25">
      <c r="A33" s="478"/>
      <c r="B33" s="154" t="s">
        <v>140</v>
      </c>
      <c r="C33" s="310" t="s">
        <v>1631</v>
      </c>
      <c r="D33" s="310" t="s">
        <v>1632</v>
      </c>
      <c r="E33" s="311" t="s">
        <v>1633</v>
      </c>
      <c r="F33"/>
      <c r="G33"/>
      <c r="K33" s="72"/>
      <c r="L33" s="72"/>
      <c r="M33" s="72"/>
      <c r="N33" s="72"/>
      <c r="O33" s="73"/>
      <c r="P33" s="68"/>
      <c r="Q33" s="69"/>
    </row>
    <row r="34" spans="1:17" x14ac:dyDescent="0.25">
      <c r="A34" s="479"/>
      <c r="B34" s="155" t="s">
        <v>139</v>
      </c>
      <c r="C34" s="310" t="s">
        <v>1634</v>
      </c>
      <c r="D34" s="310" t="s">
        <v>1635</v>
      </c>
      <c r="E34" s="311" t="s">
        <v>1558</v>
      </c>
      <c r="F34"/>
      <c r="G34"/>
      <c r="K34" s="72"/>
      <c r="L34" s="72"/>
      <c r="M34" s="72"/>
      <c r="N34" s="72"/>
      <c r="O34" s="73"/>
      <c r="P34" s="74"/>
      <c r="Q34" s="74"/>
    </row>
    <row r="35" spans="1:17" x14ac:dyDescent="0.25">
      <c r="A35" s="478" t="s">
        <v>16</v>
      </c>
      <c r="B35" s="154" t="s">
        <v>141</v>
      </c>
      <c r="C35" s="310" t="s">
        <v>1636</v>
      </c>
      <c r="D35" s="310" t="s">
        <v>1637</v>
      </c>
      <c r="E35" s="311" t="s">
        <v>1638</v>
      </c>
      <c r="F35" s="310" t="s">
        <v>1639</v>
      </c>
      <c r="G35" s="311" t="s">
        <v>1640</v>
      </c>
      <c r="K35" s="72"/>
      <c r="L35" s="72"/>
      <c r="M35" s="72"/>
      <c r="N35" s="72"/>
      <c r="O35" s="73"/>
    </row>
    <row r="36" spans="1:17" x14ac:dyDescent="0.25">
      <c r="A36" s="478"/>
      <c r="B36" s="154" t="s">
        <v>140</v>
      </c>
      <c r="C36" s="310" t="s">
        <v>1641</v>
      </c>
      <c r="D36" s="310" t="s">
        <v>1642</v>
      </c>
      <c r="E36" s="311" t="s">
        <v>1643</v>
      </c>
      <c r="F36"/>
      <c r="G36"/>
      <c r="K36" s="72"/>
      <c r="L36" s="72"/>
      <c r="M36" s="72"/>
      <c r="N36" s="72"/>
      <c r="O36" s="73"/>
      <c r="P36" s="68"/>
      <c r="Q36" s="69"/>
    </row>
    <row r="37" spans="1:17" x14ac:dyDescent="0.25">
      <c r="A37" s="479"/>
      <c r="B37" s="155" t="s">
        <v>139</v>
      </c>
      <c r="C37" s="310" t="s">
        <v>1644</v>
      </c>
      <c r="D37" s="310" t="s">
        <v>1645</v>
      </c>
      <c r="E37" s="311" t="s">
        <v>1646</v>
      </c>
      <c r="F37"/>
      <c r="G37"/>
      <c r="K37" s="72"/>
      <c r="L37" s="72"/>
      <c r="M37" s="72"/>
      <c r="N37" s="72"/>
      <c r="O37" s="73"/>
      <c r="P37" s="74"/>
      <c r="Q37" s="74"/>
    </row>
    <row r="38" spans="1:17" x14ac:dyDescent="0.25">
      <c r="A38" s="478" t="s">
        <v>17</v>
      </c>
      <c r="B38" s="154" t="s">
        <v>141</v>
      </c>
      <c r="C38" s="310" t="s">
        <v>1647</v>
      </c>
      <c r="D38" s="310" t="s">
        <v>1648</v>
      </c>
      <c r="E38" s="311" t="s">
        <v>1649</v>
      </c>
      <c r="F38" s="310" t="s">
        <v>1650</v>
      </c>
      <c r="G38" s="311" t="s">
        <v>1651</v>
      </c>
      <c r="K38" s="72"/>
      <c r="L38" s="72"/>
      <c r="M38" s="72"/>
      <c r="N38" s="72"/>
      <c r="O38" s="73"/>
    </row>
    <row r="39" spans="1:17" x14ac:dyDescent="0.25">
      <c r="A39" s="478"/>
      <c r="B39" s="154" t="s">
        <v>140</v>
      </c>
      <c r="C39" s="310" t="s">
        <v>1624</v>
      </c>
      <c r="D39" s="310" t="s">
        <v>1652</v>
      </c>
      <c r="E39" s="311" t="s">
        <v>1653</v>
      </c>
      <c r="F39"/>
      <c r="G39"/>
      <c r="K39" s="72"/>
      <c r="L39" s="72"/>
      <c r="M39" s="72"/>
      <c r="N39" s="72"/>
      <c r="O39" s="73"/>
      <c r="P39" s="68"/>
      <c r="Q39" s="69"/>
    </row>
    <row r="40" spans="1:17" x14ac:dyDescent="0.25">
      <c r="A40" s="479"/>
      <c r="B40" s="155" t="s">
        <v>139</v>
      </c>
      <c r="C40" s="310" t="s">
        <v>1654</v>
      </c>
      <c r="D40" s="310" t="s">
        <v>1655</v>
      </c>
      <c r="E40" s="311" t="s">
        <v>1558</v>
      </c>
      <c r="F40"/>
      <c r="G40"/>
      <c r="K40" s="72"/>
      <c r="L40" s="72"/>
      <c r="M40" s="72"/>
      <c r="N40" s="72"/>
      <c r="O40" s="73"/>
      <c r="P40" s="74"/>
      <c r="Q40" s="74"/>
    </row>
    <row r="41" spans="1:17" x14ac:dyDescent="0.25">
      <c r="A41" s="478" t="s">
        <v>18</v>
      </c>
      <c r="B41" s="154" t="s">
        <v>141</v>
      </c>
      <c r="C41" s="310">
        <v>381</v>
      </c>
      <c r="D41" s="310">
        <v>1720</v>
      </c>
      <c r="E41" s="311" t="s">
        <v>1820</v>
      </c>
      <c r="F41" s="310">
        <v>325</v>
      </c>
      <c r="G41" s="311" t="s">
        <v>1822</v>
      </c>
      <c r="K41" s="72"/>
      <c r="L41" s="72"/>
      <c r="M41" s="72"/>
      <c r="N41" s="72"/>
      <c r="O41" s="73"/>
    </row>
    <row r="42" spans="1:17" x14ac:dyDescent="0.25">
      <c r="A42" s="478"/>
      <c r="B42" s="154" t="s">
        <v>140</v>
      </c>
      <c r="C42" s="310">
        <v>431</v>
      </c>
      <c r="D42" s="310">
        <v>377</v>
      </c>
      <c r="E42" s="311" t="s">
        <v>1821</v>
      </c>
      <c r="F42"/>
      <c r="G42"/>
      <c r="K42" s="72"/>
      <c r="L42" s="72"/>
      <c r="M42" s="72"/>
      <c r="N42" s="72"/>
      <c r="O42" s="73"/>
      <c r="P42" s="68"/>
      <c r="Q42" s="69"/>
    </row>
    <row r="43" spans="1:17" x14ac:dyDescent="0.25">
      <c r="A43" s="479"/>
      <c r="B43" s="155" t="s">
        <v>139</v>
      </c>
      <c r="C43" s="310">
        <v>7861</v>
      </c>
      <c r="D43" s="310">
        <v>947</v>
      </c>
      <c r="E43" s="311" t="s">
        <v>1558</v>
      </c>
      <c r="F43"/>
      <c r="G43"/>
      <c r="K43" s="72"/>
      <c r="L43" s="72"/>
      <c r="M43" s="72"/>
      <c r="N43" s="72"/>
      <c r="O43" s="73"/>
      <c r="P43" s="74"/>
      <c r="Q43" s="74"/>
    </row>
    <row r="44" spans="1:17" x14ac:dyDescent="0.25">
      <c r="A44" s="478" t="s">
        <v>19</v>
      </c>
      <c r="B44" s="154" t="s">
        <v>141</v>
      </c>
      <c r="C44" s="310" t="s">
        <v>1397</v>
      </c>
      <c r="D44" s="310" t="s">
        <v>1656</v>
      </c>
      <c r="E44" s="311" t="s">
        <v>1657</v>
      </c>
      <c r="F44" s="310" t="s">
        <v>1658</v>
      </c>
      <c r="G44" s="311" t="s">
        <v>1659</v>
      </c>
      <c r="K44" s="72"/>
      <c r="L44" s="72"/>
      <c r="M44" s="72"/>
      <c r="N44" s="72"/>
      <c r="O44" s="73"/>
    </row>
    <row r="45" spans="1:17" x14ac:dyDescent="0.25">
      <c r="A45" s="478"/>
      <c r="B45" s="154" t="s">
        <v>140</v>
      </c>
      <c r="C45" s="310" t="s">
        <v>1397</v>
      </c>
      <c r="D45" s="310" t="s">
        <v>1660</v>
      </c>
      <c r="E45" s="311" t="s">
        <v>1574</v>
      </c>
      <c r="F45"/>
      <c r="G45"/>
      <c r="K45" s="72"/>
      <c r="L45" s="72"/>
      <c r="M45" s="72"/>
      <c r="N45" s="72"/>
      <c r="O45" s="73"/>
      <c r="P45" s="68"/>
      <c r="Q45" s="69"/>
    </row>
    <row r="46" spans="1:17" x14ac:dyDescent="0.25">
      <c r="A46" s="478"/>
      <c r="B46" s="154" t="s">
        <v>139</v>
      </c>
      <c r="C46" s="310" t="s">
        <v>1661</v>
      </c>
      <c r="D46" s="310" t="s">
        <v>1662</v>
      </c>
      <c r="E46" s="311" t="s">
        <v>1568</v>
      </c>
      <c r="F46"/>
      <c r="G46"/>
      <c r="K46" s="72"/>
      <c r="L46" s="72"/>
      <c r="M46" s="72"/>
      <c r="N46" s="72"/>
      <c r="O46" s="73"/>
      <c r="P46" s="74"/>
      <c r="Q46" s="74"/>
    </row>
    <row r="47" spans="1:17" x14ac:dyDescent="0.25">
      <c r="A47" s="484" t="s">
        <v>20</v>
      </c>
      <c r="B47" s="153" t="s">
        <v>141</v>
      </c>
      <c r="C47" s="310" t="s">
        <v>1663</v>
      </c>
      <c r="D47" s="310" t="s">
        <v>1664</v>
      </c>
      <c r="E47" s="311" t="s">
        <v>1665</v>
      </c>
      <c r="F47" s="310" t="s">
        <v>1666</v>
      </c>
      <c r="G47" s="311" t="s">
        <v>1667</v>
      </c>
      <c r="K47" s="72"/>
      <c r="L47" s="72"/>
      <c r="M47" s="72"/>
      <c r="N47" s="72"/>
      <c r="O47" s="73"/>
    </row>
    <row r="48" spans="1:17" x14ac:dyDescent="0.25">
      <c r="A48" s="478"/>
      <c r="B48" s="154" t="s">
        <v>140</v>
      </c>
      <c r="C48" s="310" t="s">
        <v>1668</v>
      </c>
      <c r="D48" s="310" t="s">
        <v>1669</v>
      </c>
      <c r="E48" s="311" t="s">
        <v>1670</v>
      </c>
      <c r="F48"/>
      <c r="G48"/>
      <c r="K48" s="72"/>
      <c r="L48" s="72"/>
      <c r="M48" s="72"/>
      <c r="N48" s="72"/>
      <c r="O48" s="73"/>
      <c r="P48" s="68"/>
      <c r="Q48" s="69"/>
    </row>
    <row r="49" spans="1:17" x14ac:dyDescent="0.25">
      <c r="A49" s="479"/>
      <c r="B49" s="155" t="s">
        <v>139</v>
      </c>
      <c r="C49" s="310" t="s">
        <v>641</v>
      </c>
      <c r="D49" s="310" t="s">
        <v>1671</v>
      </c>
      <c r="E49" s="311" t="s">
        <v>1672</v>
      </c>
      <c r="F49"/>
      <c r="G49"/>
      <c r="K49" s="72"/>
      <c r="L49" s="72"/>
      <c r="M49" s="72"/>
      <c r="N49" s="72"/>
      <c r="O49" s="73"/>
      <c r="P49" s="74"/>
      <c r="Q49" s="74"/>
    </row>
    <row r="50" spans="1:17" x14ac:dyDescent="0.25">
      <c r="A50" s="484" t="s">
        <v>21</v>
      </c>
      <c r="B50" s="153" t="s">
        <v>141</v>
      </c>
      <c r="C50" s="310" t="s">
        <v>1673</v>
      </c>
      <c r="D50" s="310" t="s">
        <v>1674</v>
      </c>
      <c r="E50" s="311" t="s">
        <v>1675</v>
      </c>
      <c r="F50" s="310" t="s">
        <v>1676</v>
      </c>
      <c r="G50" s="311" t="s">
        <v>1677</v>
      </c>
      <c r="K50" s="72"/>
      <c r="L50" s="72"/>
      <c r="M50" s="72"/>
      <c r="N50" s="72"/>
      <c r="O50" s="73"/>
    </row>
    <row r="51" spans="1:17" x14ac:dyDescent="0.25">
      <c r="A51" s="478"/>
      <c r="B51" s="154" t="s">
        <v>140</v>
      </c>
      <c r="C51" s="310" t="s">
        <v>1678</v>
      </c>
      <c r="D51" s="310" t="s">
        <v>1679</v>
      </c>
      <c r="E51" s="311" t="s">
        <v>1680</v>
      </c>
      <c r="F51"/>
      <c r="G51"/>
      <c r="K51" s="74"/>
      <c r="L51" s="74"/>
      <c r="M51" s="74"/>
      <c r="N51" s="74"/>
      <c r="O51" s="74"/>
    </row>
    <row r="52" spans="1:17" ht="15.75" thickBot="1" x14ac:dyDescent="0.3">
      <c r="A52" s="485"/>
      <c r="B52" s="156" t="s">
        <v>139</v>
      </c>
      <c r="C52" s="315" t="s">
        <v>1681</v>
      </c>
      <c r="D52" s="315" t="s">
        <v>1682</v>
      </c>
      <c r="E52" s="316" t="s">
        <v>1672</v>
      </c>
      <c r="F52" s="317"/>
      <c r="G52" s="317"/>
    </row>
    <row r="53" spans="1:17" x14ac:dyDescent="0.25">
      <c r="A53" s="159"/>
      <c r="B53" s="154"/>
      <c r="C53" s="53"/>
      <c r="D53" s="53"/>
      <c r="E53" s="53"/>
      <c r="F53" s="53"/>
      <c r="G53" s="53"/>
    </row>
    <row r="54" spans="1:17" x14ac:dyDescent="0.25">
      <c r="A54" s="160"/>
      <c r="B54" s="154"/>
      <c r="C54" s="53"/>
      <c r="D54" s="53"/>
      <c r="E54" s="53"/>
      <c r="F54" s="53"/>
      <c r="G54" s="53"/>
    </row>
    <row r="55" spans="1:17" x14ac:dyDescent="0.25">
      <c r="A55" s="160"/>
      <c r="B55" s="154"/>
      <c r="C55" s="53"/>
      <c r="D55" s="53"/>
      <c r="E55" s="53"/>
      <c r="F55" s="53"/>
      <c r="G55" s="53"/>
    </row>
    <row r="56" spans="1:17" x14ac:dyDescent="0.25">
      <c r="A56" s="160"/>
      <c r="B56" s="154"/>
      <c r="C56" s="53"/>
      <c r="D56" s="53"/>
      <c r="E56" s="53"/>
      <c r="F56" s="53"/>
      <c r="G56" s="53"/>
    </row>
    <row r="57" spans="1:17" x14ac:dyDescent="0.25">
      <c r="A57" s="160"/>
      <c r="B57" s="154"/>
      <c r="C57" s="53"/>
      <c r="D57" s="53"/>
      <c r="E57" s="53"/>
      <c r="F57" s="53"/>
      <c r="G57" s="53"/>
    </row>
    <row r="58" spans="1:17" x14ac:dyDescent="0.25">
      <c r="A58" s="160"/>
      <c r="B58" s="154"/>
      <c r="C58" s="53"/>
      <c r="D58" s="53"/>
      <c r="E58" s="53"/>
      <c r="F58" s="53"/>
      <c r="G58" s="53"/>
    </row>
    <row r="59" spans="1:17" x14ac:dyDescent="0.25">
      <c r="A59" s="160"/>
      <c r="B59" s="154"/>
      <c r="C59" s="53"/>
      <c r="D59" s="53"/>
      <c r="E59" s="53"/>
      <c r="F59" s="53"/>
      <c r="G59" s="53"/>
    </row>
    <row r="60" spans="1:17" x14ac:dyDescent="0.25">
      <c r="A60" s="160"/>
      <c r="B60" s="154"/>
      <c r="C60" s="53"/>
      <c r="D60" s="53"/>
      <c r="E60" s="53"/>
      <c r="F60" s="53"/>
      <c r="G60" s="53"/>
    </row>
    <row r="61" spans="1:17" x14ac:dyDescent="0.25">
      <c r="A61" s="160"/>
      <c r="B61" s="154"/>
      <c r="C61" s="53"/>
      <c r="D61" s="53"/>
      <c r="E61" s="53"/>
      <c r="F61" s="53"/>
      <c r="G61" s="53"/>
    </row>
    <row r="62" spans="1:17" x14ac:dyDescent="0.25">
      <c r="A62" s="160"/>
      <c r="B62" s="154"/>
      <c r="C62" s="53"/>
      <c r="D62" s="53"/>
      <c r="E62" s="53"/>
      <c r="F62" s="53"/>
      <c r="G62" s="53"/>
    </row>
    <row r="63" spans="1:17" x14ac:dyDescent="0.25">
      <c r="A63" s="160"/>
      <c r="B63" s="154"/>
      <c r="C63" s="53"/>
      <c r="D63" s="53"/>
      <c r="E63" s="53"/>
      <c r="F63" s="53"/>
      <c r="G63" s="53"/>
    </row>
    <row r="64" spans="1:17" x14ac:dyDescent="0.25">
      <c r="A64" s="160"/>
      <c r="B64" s="154"/>
      <c r="C64" s="53"/>
      <c r="D64" s="53"/>
      <c r="E64" s="53"/>
      <c r="F64" s="53"/>
      <c r="G64" s="53"/>
    </row>
    <row r="65" spans="1:7" x14ac:dyDescent="0.25">
      <c r="A65" s="160"/>
      <c r="B65" s="154"/>
      <c r="C65" s="53"/>
      <c r="D65" s="53"/>
      <c r="E65" s="53"/>
      <c r="F65" s="53"/>
      <c r="G65" s="53"/>
    </row>
    <row r="66" spans="1:7" x14ac:dyDescent="0.25">
      <c r="A66" s="160"/>
      <c r="B66" s="154"/>
      <c r="C66" s="53"/>
      <c r="D66" s="53"/>
      <c r="E66" s="53"/>
      <c r="F66" s="53"/>
      <c r="G66" s="53"/>
    </row>
    <row r="67" spans="1:7" x14ac:dyDescent="0.25">
      <c r="A67" s="160"/>
      <c r="B67" s="154"/>
      <c r="C67" s="53"/>
      <c r="D67" s="53"/>
      <c r="E67" s="53"/>
      <c r="F67" s="53"/>
      <c r="G67" s="53"/>
    </row>
    <row r="68" spans="1:7" x14ac:dyDescent="0.25">
      <c r="A68" s="160"/>
      <c r="B68" s="154"/>
      <c r="C68" s="53"/>
      <c r="D68" s="53"/>
      <c r="E68" s="53"/>
      <c r="F68" s="53"/>
      <c r="G68" s="53"/>
    </row>
    <row r="69" spans="1:7" x14ac:dyDescent="0.25">
      <c r="A69" s="160"/>
      <c r="B69" s="154"/>
      <c r="C69" s="53"/>
      <c r="D69" s="53"/>
      <c r="E69" s="53"/>
      <c r="F69" s="53"/>
      <c r="G69" s="53"/>
    </row>
    <row r="70" spans="1:7" x14ac:dyDescent="0.25">
      <c r="A70" s="160"/>
      <c r="B70" s="154"/>
      <c r="C70" s="53"/>
      <c r="D70" s="53"/>
      <c r="E70" s="53"/>
      <c r="F70" s="53"/>
      <c r="G70" s="53"/>
    </row>
    <row r="71" spans="1:7" x14ac:dyDescent="0.25">
      <c r="A71" s="160"/>
      <c r="B71" s="154"/>
      <c r="C71" s="53"/>
      <c r="D71" s="53"/>
      <c r="E71" s="53"/>
      <c r="F71" s="53"/>
      <c r="G71" s="53"/>
    </row>
    <row r="72" spans="1:7" x14ac:dyDescent="0.25">
      <c r="A72" s="160"/>
      <c r="B72" s="154"/>
      <c r="C72" s="53"/>
      <c r="D72" s="53"/>
      <c r="E72" s="53"/>
      <c r="F72" s="53"/>
      <c r="G72" s="53"/>
    </row>
    <row r="73" spans="1:7" x14ac:dyDescent="0.25">
      <c r="A73" s="160"/>
      <c r="B73" s="154"/>
      <c r="C73" s="53"/>
      <c r="D73" s="53"/>
      <c r="E73" s="53"/>
      <c r="F73" s="53"/>
      <c r="G73" s="53"/>
    </row>
    <row r="74" spans="1:7" x14ac:dyDescent="0.25">
      <c r="A74" s="160"/>
      <c r="B74" s="154"/>
      <c r="C74" s="53"/>
      <c r="D74" s="53"/>
      <c r="E74" s="53"/>
      <c r="F74" s="53"/>
      <c r="G74" s="53"/>
    </row>
    <row r="75" spans="1:7" x14ac:dyDescent="0.25">
      <c r="A75" s="160"/>
      <c r="B75" s="154"/>
      <c r="C75" s="53"/>
      <c r="D75" s="53"/>
      <c r="E75" s="53"/>
      <c r="F75" s="53"/>
      <c r="G75" s="53"/>
    </row>
    <row r="76" spans="1:7" x14ac:dyDescent="0.25">
      <c r="A76" s="160"/>
      <c r="B76" s="154"/>
      <c r="C76" s="53"/>
      <c r="D76" s="53"/>
      <c r="E76" s="53"/>
      <c r="F76" s="53"/>
      <c r="G76" s="53"/>
    </row>
    <row r="77" spans="1:7" x14ac:dyDescent="0.25">
      <c r="A77" s="160"/>
      <c r="B77" s="154"/>
      <c r="C77" s="53"/>
      <c r="D77" s="53"/>
      <c r="E77" s="53"/>
      <c r="F77" s="53"/>
      <c r="G77" s="53"/>
    </row>
    <row r="78" spans="1:7" x14ac:dyDescent="0.25">
      <c r="A78" s="160"/>
      <c r="B78" s="154"/>
      <c r="C78" s="53"/>
      <c r="D78" s="53"/>
      <c r="E78" s="53"/>
      <c r="F78" s="53"/>
      <c r="G78" s="53"/>
    </row>
    <row r="79" spans="1:7" x14ac:dyDescent="0.25">
      <c r="A79" s="160"/>
      <c r="B79" s="154"/>
      <c r="C79" s="53"/>
      <c r="D79" s="53"/>
      <c r="E79" s="53"/>
      <c r="F79" s="53"/>
      <c r="G79" s="53"/>
    </row>
    <row r="80" spans="1:7" x14ac:dyDescent="0.25">
      <c r="A80" s="160"/>
      <c r="B80" s="154"/>
      <c r="C80" s="53"/>
      <c r="D80" s="53"/>
      <c r="E80" s="53"/>
      <c r="F80" s="53"/>
      <c r="G80" s="53"/>
    </row>
    <row r="81" spans="1:7" x14ac:dyDescent="0.25">
      <c r="A81" s="160"/>
      <c r="B81" s="154"/>
      <c r="C81" s="53"/>
      <c r="D81" s="53"/>
      <c r="E81" s="53"/>
      <c r="F81" s="53"/>
      <c r="G81" s="53"/>
    </row>
    <row r="82" spans="1:7" x14ac:dyDescent="0.25">
      <c r="A82" s="160"/>
      <c r="B82" s="154"/>
      <c r="C82" s="53"/>
      <c r="D82" s="53"/>
      <c r="E82" s="53"/>
      <c r="F82" s="53"/>
      <c r="G82" s="53"/>
    </row>
    <row r="83" spans="1:7" x14ac:dyDescent="0.25">
      <c r="A83" s="160"/>
      <c r="B83" s="154"/>
      <c r="C83" s="53"/>
      <c r="D83" s="53"/>
      <c r="E83" s="53"/>
      <c r="F83" s="53"/>
      <c r="G83" s="53"/>
    </row>
    <row r="84" spans="1:7" x14ac:dyDescent="0.25">
      <c r="A84" s="160"/>
      <c r="B84" s="154"/>
      <c r="C84" s="53"/>
      <c r="D84" s="53"/>
      <c r="E84" s="53"/>
      <c r="F84" s="53"/>
      <c r="G84" s="53"/>
    </row>
    <row r="85" spans="1:7" x14ac:dyDescent="0.25">
      <c r="A85" s="160"/>
      <c r="B85" s="154"/>
      <c r="C85" s="53"/>
      <c r="D85" s="53"/>
      <c r="E85" s="53"/>
      <c r="F85" s="53"/>
      <c r="G85" s="53"/>
    </row>
    <row r="86" spans="1:7" x14ac:dyDescent="0.25">
      <c r="A86" s="160"/>
      <c r="B86" s="154"/>
      <c r="C86" s="53"/>
      <c r="D86" s="53"/>
      <c r="E86" s="53"/>
      <c r="F86" s="53"/>
      <c r="G86" s="53"/>
    </row>
    <row r="87" spans="1:7" x14ac:dyDescent="0.25">
      <c r="A87" s="160"/>
      <c r="B87" s="154"/>
      <c r="C87" s="53"/>
      <c r="D87" s="53"/>
      <c r="E87" s="53"/>
      <c r="F87" s="53"/>
      <c r="G87" s="53"/>
    </row>
  </sheetData>
  <sortState ref="J2:S50">
    <sortCondition ref="J2:J50"/>
  </sortState>
  <mergeCells count="17">
    <mergeCell ref="A38:A40"/>
    <mergeCell ref="A41:A43"/>
    <mergeCell ref="A44:A46"/>
    <mergeCell ref="A47:A49"/>
    <mergeCell ref="A50:A52"/>
    <mergeCell ref="A35:A37"/>
    <mergeCell ref="A1:G1"/>
    <mergeCell ref="A3:A5"/>
    <mergeCell ref="A6:A8"/>
    <mergeCell ref="A9:A11"/>
    <mergeCell ref="A12:A14"/>
    <mergeCell ref="A15:A17"/>
    <mergeCell ref="A18:A20"/>
    <mergeCell ref="A21:A23"/>
    <mergeCell ref="A24:A26"/>
    <mergeCell ref="A29:A31"/>
    <mergeCell ref="A32:A34"/>
  </mergeCells>
  <pageMargins left="0.7" right="0.7" top="0.75" bottom="0.75" header="0.3" footer="0.3"/>
  <pageSetup paperSize="9" scale="95" orientation="landscape" r:id="rId1"/>
  <rowBreaks count="1" manualBreakCount="1">
    <brk id="27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49"/>
  <sheetViews>
    <sheetView zoomScaleNormal="100" workbookViewId="0">
      <selection activeCell="O2" sqref="O2"/>
    </sheetView>
  </sheetViews>
  <sheetFormatPr defaultRowHeight="12" x14ac:dyDescent="0.2"/>
  <cols>
    <col min="1" max="1" width="17.140625" style="3" customWidth="1"/>
    <col min="2" max="2" width="18.42578125" style="3" customWidth="1"/>
    <col min="3" max="3" width="15" style="3" customWidth="1"/>
    <col min="4" max="4" width="13.42578125" style="3" customWidth="1"/>
    <col min="5" max="5" width="17.5703125" style="3" customWidth="1"/>
    <col min="6" max="6" width="17.42578125" style="3" customWidth="1"/>
    <col min="7" max="7" width="15.7109375" style="3" customWidth="1"/>
    <col min="8" max="8" width="15.42578125" style="3" customWidth="1"/>
    <col min="9" max="10" width="13.28515625" style="3" customWidth="1"/>
    <col min="11" max="11" width="18.85546875" style="3" customWidth="1"/>
    <col min="12" max="12" width="9.140625" style="3"/>
    <col min="13" max="13" width="21.28515625" style="3" customWidth="1"/>
    <col min="14" max="256" width="9.140625" style="3"/>
    <col min="257" max="257" width="15.85546875" style="3" customWidth="1"/>
    <col min="258" max="258" width="9.140625" style="3"/>
    <col min="259" max="259" width="14.5703125" style="3" customWidth="1"/>
    <col min="260" max="260" width="13.42578125" style="3" customWidth="1"/>
    <col min="261" max="261" width="12.7109375" style="3" customWidth="1"/>
    <col min="262" max="262" width="13.5703125" style="3" customWidth="1"/>
    <col min="263" max="263" width="13.7109375" style="3" customWidth="1"/>
    <col min="264" max="264" width="16.85546875" style="3" customWidth="1"/>
    <col min="265" max="266" width="13.28515625" style="3" customWidth="1"/>
    <col min="267" max="512" width="9.140625" style="3"/>
    <col min="513" max="513" width="15.85546875" style="3" customWidth="1"/>
    <col min="514" max="514" width="9.140625" style="3"/>
    <col min="515" max="515" width="14.5703125" style="3" customWidth="1"/>
    <col min="516" max="516" width="13.42578125" style="3" customWidth="1"/>
    <col min="517" max="517" width="12.7109375" style="3" customWidth="1"/>
    <col min="518" max="518" width="13.5703125" style="3" customWidth="1"/>
    <col min="519" max="519" width="13.7109375" style="3" customWidth="1"/>
    <col min="520" max="520" width="16.85546875" style="3" customWidth="1"/>
    <col min="521" max="522" width="13.28515625" style="3" customWidth="1"/>
    <col min="523" max="768" width="9.140625" style="3"/>
    <col min="769" max="769" width="15.85546875" style="3" customWidth="1"/>
    <col min="770" max="770" width="9.140625" style="3"/>
    <col min="771" max="771" width="14.5703125" style="3" customWidth="1"/>
    <col min="772" max="772" width="13.42578125" style="3" customWidth="1"/>
    <col min="773" max="773" width="12.7109375" style="3" customWidth="1"/>
    <col min="774" max="774" width="13.5703125" style="3" customWidth="1"/>
    <col min="775" max="775" width="13.7109375" style="3" customWidth="1"/>
    <col min="776" max="776" width="16.85546875" style="3" customWidth="1"/>
    <col min="777" max="778" width="13.28515625" style="3" customWidth="1"/>
    <col min="779" max="1024" width="9.140625" style="3"/>
    <col min="1025" max="1025" width="15.85546875" style="3" customWidth="1"/>
    <col min="1026" max="1026" width="9.140625" style="3"/>
    <col min="1027" max="1027" width="14.5703125" style="3" customWidth="1"/>
    <col min="1028" max="1028" width="13.42578125" style="3" customWidth="1"/>
    <col min="1029" max="1029" width="12.7109375" style="3" customWidth="1"/>
    <col min="1030" max="1030" width="13.5703125" style="3" customWidth="1"/>
    <col min="1031" max="1031" width="13.7109375" style="3" customWidth="1"/>
    <col min="1032" max="1032" width="16.85546875" style="3" customWidth="1"/>
    <col min="1033" max="1034" width="13.28515625" style="3" customWidth="1"/>
    <col min="1035" max="1280" width="9.140625" style="3"/>
    <col min="1281" max="1281" width="15.85546875" style="3" customWidth="1"/>
    <col min="1282" max="1282" width="9.140625" style="3"/>
    <col min="1283" max="1283" width="14.5703125" style="3" customWidth="1"/>
    <col min="1284" max="1284" width="13.42578125" style="3" customWidth="1"/>
    <col min="1285" max="1285" width="12.7109375" style="3" customWidth="1"/>
    <col min="1286" max="1286" width="13.5703125" style="3" customWidth="1"/>
    <col min="1287" max="1287" width="13.7109375" style="3" customWidth="1"/>
    <col min="1288" max="1288" width="16.85546875" style="3" customWidth="1"/>
    <col min="1289" max="1290" width="13.28515625" style="3" customWidth="1"/>
    <col min="1291" max="1536" width="9.140625" style="3"/>
    <col min="1537" max="1537" width="15.85546875" style="3" customWidth="1"/>
    <col min="1538" max="1538" width="9.140625" style="3"/>
    <col min="1539" max="1539" width="14.5703125" style="3" customWidth="1"/>
    <col min="1540" max="1540" width="13.42578125" style="3" customWidth="1"/>
    <col min="1541" max="1541" width="12.7109375" style="3" customWidth="1"/>
    <col min="1542" max="1542" width="13.5703125" style="3" customWidth="1"/>
    <col min="1543" max="1543" width="13.7109375" style="3" customWidth="1"/>
    <col min="1544" max="1544" width="16.85546875" style="3" customWidth="1"/>
    <col min="1545" max="1546" width="13.28515625" style="3" customWidth="1"/>
    <col min="1547" max="1792" width="9.140625" style="3"/>
    <col min="1793" max="1793" width="15.85546875" style="3" customWidth="1"/>
    <col min="1794" max="1794" width="9.140625" style="3"/>
    <col min="1795" max="1795" width="14.5703125" style="3" customWidth="1"/>
    <col min="1796" max="1796" width="13.42578125" style="3" customWidth="1"/>
    <col min="1797" max="1797" width="12.7109375" style="3" customWidth="1"/>
    <col min="1798" max="1798" width="13.5703125" style="3" customWidth="1"/>
    <col min="1799" max="1799" width="13.7109375" style="3" customWidth="1"/>
    <col min="1800" max="1800" width="16.85546875" style="3" customWidth="1"/>
    <col min="1801" max="1802" width="13.28515625" style="3" customWidth="1"/>
    <col min="1803" max="2048" width="9.140625" style="3"/>
    <col min="2049" max="2049" width="15.85546875" style="3" customWidth="1"/>
    <col min="2050" max="2050" width="9.140625" style="3"/>
    <col min="2051" max="2051" width="14.5703125" style="3" customWidth="1"/>
    <col min="2052" max="2052" width="13.42578125" style="3" customWidth="1"/>
    <col min="2053" max="2053" width="12.7109375" style="3" customWidth="1"/>
    <col min="2054" max="2054" width="13.5703125" style="3" customWidth="1"/>
    <col min="2055" max="2055" width="13.7109375" style="3" customWidth="1"/>
    <col min="2056" max="2056" width="16.85546875" style="3" customWidth="1"/>
    <col min="2057" max="2058" width="13.28515625" style="3" customWidth="1"/>
    <col min="2059" max="2304" width="9.140625" style="3"/>
    <col min="2305" max="2305" width="15.85546875" style="3" customWidth="1"/>
    <col min="2306" max="2306" width="9.140625" style="3"/>
    <col min="2307" max="2307" width="14.5703125" style="3" customWidth="1"/>
    <col min="2308" max="2308" width="13.42578125" style="3" customWidth="1"/>
    <col min="2309" max="2309" width="12.7109375" style="3" customWidth="1"/>
    <col min="2310" max="2310" width="13.5703125" style="3" customWidth="1"/>
    <col min="2311" max="2311" width="13.7109375" style="3" customWidth="1"/>
    <col min="2312" max="2312" width="16.85546875" style="3" customWidth="1"/>
    <col min="2313" max="2314" width="13.28515625" style="3" customWidth="1"/>
    <col min="2315" max="2560" width="9.140625" style="3"/>
    <col min="2561" max="2561" width="15.85546875" style="3" customWidth="1"/>
    <col min="2562" max="2562" width="9.140625" style="3"/>
    <col min="2563" max="2563" width="14.5703125" style="3" customWidth="1"/>
    <col min="2564" max="2564" width="13.42578125" style="3" customWidth="1"/>
    <col min="2565" max="2565" width="12.7109375" style="3" customWidth="1"/>
    <col min="2566" max="2566" width="13.5703125" style="3" customWidth="1"/>
    <col min="2567" max="2567" width="13.7109375" style="3" customWidth="1"/>
    <col min="2568" max="2568" width="16.85546875" style="3" customWidth="1"/>
    <col min="2569" max="2570" width="13.28515625" style="3" customWidth="1"/>
    <col min="2571" max="2816" width="9.140625" style="3"/>
    <col min="2817" max="2817" width="15.85546875" style="3" customWidth="1"/>
    <col min="2818" max="2818" width="9.140625" style="3"/>
    <col min="2819" max="2819" width="14.5703125" style="3" customWidth="1"/>
    <col min="2820" max="2820" width="13.42578125" style="3" customWidth="1"/>
    <col min="2821" max="2821" width="12.7109375" style="3" customWidth="1"/>
    <col min="2822" max="2822" width="13.5703125" style="3" customWidth="1"/>
    <col min="2823" max="2823" width="13.7109375" style="3" customWidth="1"/>
    <col min="2824" max="2824" width="16.85546875" style="3" customWidth="1"/>
    <col min="2825" max="2826" width="13.28515625" style="3" customWidth="1"/>
    <col min="2827" max="3072" width="9.140625" style="3"/>
    <col min="3073" max="3073" width="15.85546875" style="3" customWidth="1"/>
    <col min="3074" max="3074" width="9.140625" style="3"/>
    <col min="3075" max="3075" width="14.5703125" style="3" customWidth="1"/>
    <col min="3076" max="3076" width="13.42578125" style="3" customWidth="1"/>
    <col min="3077" max="3077" width="12.7109375" style="3" customWidth="1"/>
    <col min="3078" max="3078" width="13.5703125" style="3" customWidth="1"/>
    <col min="3079" max="3079" width="13.7109375" style="3" customWidth="1"/>
    <col min="3080" max="3080" width="16.85546875" style="3" customWidth="1"/>
    <col min="3081" max="3082" width="13.28515625" style="3" customWidth="1"/>
    <col min="3083" max="3328" width="9.140625" style="3"/>
    <col min="3329" max="3329" width="15.85546875" style="3" customWidth="1"/>
    <col min="3330" max="3330" width="9.140625" style="3"/>
    <col min="3331" max="3331" width="14.5703125" style="3" customWidth="1"/>
    <col min="3332" max="3332" width="13.42578125" style="3" customWidth="1"/>
    <col min="3333" max="3333" width="12.7109375" style="3" customWidth="1"/>
    <col min="3334" max="3334" width="13.5703125" style="3" customWidth="1"/>
    <col min="3335" max="3335" width="13.7109375" style="3" customWidth="1"/>
    <col min="3336" max="3336" width="16.85546875" style="3" customWidth="1"/>
    <col min="3337" max="3338" width="13.28515625" style="3" customWidth="1"/>
    <col min="3339" max="3584" width="9.140625" style="3"/>
    <col min="3585" max="3585" width="15.85546875" style="3" customWidth="1"/>
    <col min="3586" max="3586" width="9.140625" style="3"/>
    <col min="3587" max="3587" width="14.5703125" style="3" customWidth="1"/>
    <col min="3588" max="3588" width="13.42578125" style="3" customWidth="1"/>
    <col min="3589" max="3589" width="12.7109375" style="3" customWidth="1"/>
    <col min="3590" max="3590" width="13.5703125" style="3" customWidth="1"/>
    <col min="3591" max="3591" width="13.7109375" style="3" customWidth="1"/>
    <col min="3592" max="3592" width="16.85546875" style="3" customWidth="1"/>
    <col min="3593" max="3594" width="13.28515625" style="3" customWidth="1"/>
    <col min="3595" max="3840" width="9.140625" style="3"/>
    <col min="3841" max="3841" width="15.85546875" style="3" customWidth="1"/>
    <col min="3842" max="3842" width="9.140625" style="3"/>
    <col min="3843" max="3843" width="14.5703125" style="3" customWidth="1"/>
    <col min="3844" max="3844" width="13.42578125" style="3" customWidth="1"/>
    <col min="3845" max="3845" width="12.7109375" style="3" customWidth="1"/>
    <col min="3846" max="3846" width="13.5703125" style="3" customWidth="1"/>
    <col min="3847" max="3847" width="13.7109375" style="3" customWidth="1"/>
    <col min="3848" max="3848" width="16.85546875" style="3" customWidth="1"/>
    <col min="3849" max="3850" width="13.28515625" style="3" customWidth="1"/>
    <col min="3851" max="4096" width="9.140625" style="3"/>
    <col min="4097" max="4097" width="15.85546875" style="3" customWidth="1"/>
    <col min="4098" max="4098" width="9.140625" style="3"/>
    <col min="4099" max="4099" width="14.5703125" style="3" customWidth="1"/>
    <col min="4100" max="4100" width="13.42578125" style="3" customWidth="1"/>
    <col min="4101" max="4101" width="12.7109375" style="3" customWidth="1"/>
    <col min="4102" max="4102" width="13.5703125" style="3" customWidth="1"/>
    <col min="4103" max="4103" width="13.7109375" style="3" customWidth="1"/>
    <col min="4104" max="4104" width="16.85546875" style="3" customWidth="1"/>
    <col min="4105" max="4106" width="13.28515625" style="3" customWidth="1"/>
    <col min="4107" max="4352" width="9.140625" style="3"/>
    <col min="4353" max="4353" width="15.85546875" style="3" customWidth="1"/>
    <col min="4354" max="4354" width="9.140625" style="3"/>
    <col min="4355" max="4355" width="14.5703125" style="3" customWidth="1"/>
    <col min="4356" max="4356" width="13.42578125" style="3" customWidth="1"/>
    <col min="4357" max="4357" width="12.7109375" style="3" customWidth="1"/>
    <col min="4358" max="4358" width="13.5703125" style="3" customWidth="1"/>
    <col min="4359" max="4359" width="13.7109375" style="3" customWidth="1"/>
    <col min="4360" max="4360" width="16.85546875" style="3" customWidth="1"/>
    <col min="4361" max="4362" width="13.28515625" style="3" customWidth="1"/>
    <col min="4363" max="4608" width="9.140625" style="3"/>
    <col min="4609" max="4609" width="15.85546875" style="3" customWidth="1"/>
    <col min="4610" max="4610" width="9.140625" style="3"/>
    <col min="4611" max="4611" width="14.5703125" style="3" customWidth="1"/>
    <col min="4612" max="4612" width="13.42578125" style="3" customWidth="1"/>
    <col min="4613" max="4613" width="12.7109375" style="3" customWidth="1"/>
    <col min="4614" max="4614" width="13.5703125" style="3" customWidth="1"/>
    <col min="4615" max="4615" width="13.7109375" style="3" customWidth="1"/>
    <col min="4616" max="4616" width="16.85546875" style="3" customWidth="1"/>
    <col min="4617" max="4618" width="13.28515625" style="3" customWidth="1"/>
    <col min="4619" max="4864" width="9.140625" style="3"/>
    <col min="4865" max="4865" width="15.85546875" style="3" customWidth="1"/>
    <col min="4866" max="4866" width="9.140625" style="3"/>
    <col min="4867" max="4867" width="14.5703125" style="3" customWidth="1"/>
    <col min="4868" max="4868" width="13.42578125" style="3" customWidth="1"/>
    <col min="4869" max="4869" width="12.7109375" style="3" customWidth="1"/>
    <col min="4870" max="4870" width="13.5703125" style="3" customWidth="1"/>
    <col min="4871" max="4871" width="13.7109375" style="3" customWidth="1"/>
    <col min="4872" max="4872" width="16.85546875" style="3" customWidth="1"/>
    <col min="4873" max="4874" width="13.28515625" style="3" customWidth="1"/>
    <col min="4875" max="5120" width="9.140625" style="3"/>
    <col min="5121" max="5121" width="15.85546875" style="3" customWidth="1"/>
    <col min="5122" max="5122" width="9.140625" style="3"/>
    <col min="5123" max="5123" width="14.5703125" style="3" customWidth="1"/>
    <col min="5124" max="5124" width="13.42578125" style="3" customWidth="1"/>
    <col min="5125" max="5125" width="12.7109375" style="3" customWidth="1"/>
    <col min="5126" max="5126" width="13.5703125" style="3" customWidth="1"/>
    <col min="5127" max="5127" width="13.7109375" style="3" customWidth="1"/>
    <col min="5128" max="5128" width="16.85546875" style="3" customWidth="1"/>
    <col min="5129" max="5130" width="13.28515625" style="3" customWidth="1"/>
    <col min="5131" max="5376" width="9.140625" style="3"/>
    <col min="5377" max="5377" width="15.85546875" style="3" customWidth="1"/>
    <col min="5378" max="5378" width="9.140625" style="3"/>
    <col min="5379" max="5379" width="14.5703125" style="3" customWidth="1"/>
    <col min="5380" max="5380" width="13.42578125" style="3" customWidth="1"/>
    <col min="5381" max="5381" width="12.7109375" style="3" customWidth="1"/>
    <col min="5382" max="5382" width="13.5703125" style="3" customWidth="1"/>
    <col min="5383" max="5383" width="13.7109375" style="3" customWidth="1"/>
    <col min="5384" max="5384" width="16.85546875" style="3" customWidth="1"/>
    <col min="5385" max="5386" width="13.28515625" style="3" customWidth="1"/>
    <col min="5387" max="5632" width="9.140625" style="3"/>
    <col min="5633" max="5633" width="15.85546875" style="3" customWidth="1"/>
    <col min="5634" max="5634" width="9.140625" style="3"/>
    <col min="5635" max="5635" width="14.5703125" style="3" customWidth="1"/>
    <col min="5636" max="5636" width="13.42578125" style="3" customWidth="1"/>
    <col min="5637" max="5637" width="12.7109375" style="3" customWidth="1"/>
    <col min="5638" max="5638" width="13.5703125" style="3" customWidth="1"/>
    <col min="5639" max="5639" width="13.7109375" style="3" customWidth="1"/>
    <col min="5640" max="5640" width="16.85546875" style="3" customWidth="1"/>
    <col min="5641" max="5642" width="13.28515625" style="3" customWidth="1"/>
    <col min="5643" max="5888" width="9.140625" style="3"/>
    <col min="5889" max="5889" width="15.85546875" style="3" customWidth="1"/>
    <col min="5890" max="5890" width="9.140625" style="3"/>
    <col min="5891" max="5891" width="14.5703125" style="3" customWidth="1"/>
    <col min="5892" max="5892" width="13.42578125" style="3" customWidth="1"/>
    <col min="5893" max="5893" width="12.7109375" style="3" customWidth="1"/>
    <col min="5894" max="5894" width="13.5703125" style="3" customWidth="1"/>
    <col min="5895" max="5895" width="13.7109375" style="3" customWidth="1"/>
    <col min="5896" max="5896" width="16.85546875" style="3" customWidth="1"/>
    <col min="5897" max="5898" width="13.28515625" style="3" customWidth="1"/>
    <col min="5899" max="6144" width="9.140625" style="3"/>
    <col min="6145" max="6145" width="15.85546875" style="3" customWidth="1"/>
    <col min="6146" max="6146" width="9.140625" style="3"/>
    <col min="6147" max="6147" width="14.5703125" style="3" customWidth="1"/>
    <col min="6148" max="6148" width="13.42578125" style="3" customWidth="1"/>
    <col min="6149" max="6149" width="12.7109375" style="3" customWidth="1"/>
    <col min="6150" max="6150" width="13.5703125" style="3" customWidth="1"/>
    <col min="6151" max="6151" width="13.7109375" style="3" customWidth="1"/>
    <col min="6152" max="6152" width="16.85546875" style="3" customWidth="1"/>
    <col min="6153" max="6154" width="13.28515625" style="3" customWidth="1"/>
    <col min="6155" max="6400" width="9.140625" style="3"/>
    <col min="6401" max="6401" width="15.85546875" style="3" customWidth="1"/>
    <col min="6402" max="6402" width="9.140625" style="3"/>
    <col min="6403" max="6403" width="14.5703125" style="3" customWidth="1"/>
    <col min="6404" max="6404" width="13.42578125" style="3" customWidth="1"/>
    <col min="6405" max="6405" width="12.7109375" style="3" customWidth="1"/>
    <col min="6406" max="6406" width="13.5703125" style="3" customWidth="1"/>
    <col min="6407" max="6407" width="13.7109375" style="3" customWidth="1"/>
    <col min="6408" max="6408" width="16.85546875" style="3" customWidth="1"/>
    <col min="6409" max="6410" width="13.28515625" style="3" customWidth="1"/>
    <col min="6411" max="6656" width="9.140625" style="3"/>
    <col min="6657" max="6657" width="15.85546875" style="3" customWidth="1"/>
    <col min="6658" max="6658" width="9.140625" style="3"/>
    <col min="6659" max="6659" width="14.5703125" style="3" customWidth="1"/>
    <col min="6660" max="6660" width="13.42578125" style="3" customWidth="1"/>
    <col min="6661" max="6661" width="12.7109375" style="3" customWidth="1"/>
    <col min="6662" max="6662" width="13.5703125" style="3" customWidth="1"/>
    <col min="6663" max="6663" width="13.7109375" style="3" customWidth="1"/>
    <col min="6664" max="6664" width="16.85546875" style="3" customWidth="1"/>
    <col min="6665" max="6666" width="13.28515625" style="3" customWidth="1"/>
    <col min="6667" max="6912" width="9.140625" style="3"/>
    <col min="6913" max="6913" width="15.85546875" style="3" customWidth="1"/>
    <col min="6914" max="6914" width="9.140625" style="3"/>
    <col min="6915" max="6915" width="14.5703125" style="3" customWidth="1"/>
    <col min="6916" max="6916" width="13.42578125" style="3" customWidth="1"/>
    <col min="6917" max="6917" width="12.7109375" style="3" customWidth="1"/>
    <col min="6918" max="6918" width="13.5703125" style="3" customWidth="1"/>
    <col min="6919" max="6919" width="13.7109375" style="3" customWidth="1"/>
    <col min="6920" max="6920" width="16.85546875" style="3" customWidth="1"/>
    <col min="6921" max="6922" width="13.28515625" style="3" customWidth="1"/>
    <col min="6923" max="7168" width="9.140625" style="3"/>
    <col min="7169" max="7169" width="15.85546875" style="3" customWidth="1"/>
    <col min="7170" max="7170" width="9.140625" style="3"/>
    <col min="7171" max="7171" width="14.5703125" style="3" customWidth="1"/>
    <col min="7172" max="7172" width="13.42578125" style="3" customWidth="1"/>
    <col min="7173" max="7173" width="12.7109375" style="3" customWidth="1"/>
    <col min="7174" max="7174" width="13.5703125" style="3" customWidth="1"/>
    <col min="7175" max="7175" width="13.7109375" style="3" customWidth="1"/>
    <col min="7176" max="7176" width="16.85546875" style="3" customWidth="1"/>
    <col min="7177" max="7178" width="13.28515625" style="3" customWidth="1"/>
    <col min="7179" max="7424" width="9.140625" style="3"/>
    <col min="7425" max="7425" width="15.85546875" style="3" customWidth="1"/>
    <col min="7426" max="7426" width="9.140625" style="3"/>
    <col min="7427" max="7427" width="14.5703125" style="3" customWidth="1"/>
    <col min="7428" max="7428" width="13.42578125" style="3" customWidth="1"/>
    <col min="7429" max="7429" width="12.7109375" style="3" customWidth="1"/>
    <col min="7430" max="7430" width="13.5703125" style="3" customWidth="1"/>
    <col min="7431" max="7431" width="13.7109375" style="3" customWidth="1"/>
    <col min="7432" max="7432" width="16.85546875" style="3" customWidth="1"/>
    <col min="7433" max="7434" width="13.28515625" style="3" customWidth="1"/>
    <col min="7435" max="7680" width="9.140625" style="3"/>
    <col min="7681" max="7681" width="15.85546875" style="3" customWidth="1"/>
    <col min="7682" max="7682" width="9.140625" style="3"/>
    <col min="7683" max="7683" width="14.5703125" style="3" customWidth="1"/>
    <col min="7684" max="7684" width="13.42578125" style="3" customWidth="1"/>
    <col min="7685" max="7685" width="12.7109375" style="3" customWidth="1"/>
    <col min="7686" max="7686" width="13.5703125" style="3" customWidth="1"/>
    <col min="7687" max="7687" width="13.7109375" style="3" customWidth="1"/>
    <col min="7688" max="7688" width="16.85546875" style="3" customWidth="1"/>
    <col min="7689" max="7690" width="13.28515625" style="3" customWidth="1"/>
    <col min="7691" max="7936" width="9.140625" style="3"/>
    <col min="7937" max="7937" width="15.85546875" style="3" customWidth="1"/>
    <col min="7938" max="7938" width="9.140625" style="3"/>
    <col min="7939" max="7939" width="14.5703125" style="3" customWidth="1"/>
    <col min="7940" max="7940" width="13.42578125" style="3" customWidth="1"/>
    <col min="7941" max="7941" width="12.7109375" style="3" customWidth="1"/>
    <col min="7942" max="7942" width="13.5703125" style="3" customWidth="1"/>
    <col min="7943" max="7943" width="13.7109375" style="3" customWidth="1"/>
    <col min="7944" max="7944" width="16.85546875" style="3" customWidth="1"/>
    <col min="7945" max="7946" width="13.28515625" style="3" customWidth="1"/>
    <col min="7947" max="8192" width="9.140625" style="3"/>
    <col min="8193" max="8193" width="15.85546875" style="3" customWidth="1"/>
    <col min="8194" max="8194" width="9.140625" style="3"/>
    <col min="8195" max="8195" width="14.5703125" style="3" customWidth="1"/>
    <col min="8196" max="8196" width="13.42578125" style="3" customWidth="1"/>
    <col min="8197" max="8197" width="12.7109375" style="3" customWidth="1"/>
    <col min="8198" max="8198" width="13.5703125" style="3" customWidth="1"/>
    <col min="8199" max="8199" width="13.7109375" style="3" customWidth="1"/>
    <col min="8200" max="8200" width="16.85546875" style="3" customWidth="1"/>
    <col min="8201" max="8202" width="13.28515625" style="3" customWidth="1"/>
    <col min="8203" max="8448" width="9.140625" style="3"/>
    <col min="8449" max="8449" width="15.85546875" style="3" customWidth="1"/>
    <col min="8450" max="8450" width="9.140625" style="3"/>
    <col min="8451" max="8451" width="14.5703125" style="3" customWidth="1"/>
    <col min="8452" max="8452" width="13.42578125" style="3" customWidth="1"/>
    <col min="8453" max="8453" width="12.7109375" style="3" customWidth="1"/>
    <col min="8454" max="8454" width="13.5703125" style="3" customWidth="1"/>
    <col min="8455" max="8455" width="13.7109375" style="3" customWidth="1"/>
    <col min="8456" max="8456" width="16.85546875" style="3" customWidth="1"/>
    <col min="8457" max="8458" width="13.28515625" style="3" customWidth="1"/>
    <col min="8459" max="8704" width="9.140625" style="3"/>
    <col min="8705" max="8705" width="15.85546875" style="3" customWidth="1"/>
    <col min="8706" max="8706" width="9.140625" style="3"/>
    <col min="8707" max="8707" width="14.5703125" style="3" customWidth="1"/>
    <col min="8708" max="8708" width="13.42578125" style="3" customWidth="1"/>
    <col min="8709" max="8709" width="12.7109375" style="3" customWidth="1"/>
    <col min="8710" max="8710" width="13.5703125" style="3" customWidth="1"/>
    <col min="8711" max="8711" width="13.7109375" style="3" customWidth="1"/>
    <col min="8712" max="8712" width="16.85546875" style="3" customWidth="1"/>
    <col min="8713" max="8714" width="13.28515625" style="3" customWidth="1"/>
    <col min="8715" max="8960" width="9.140625" style="3"/>
    <col min="8961" max="8961" width="15.85546875" style="3" customWidth="1"/>
    <col min="8962" max="8962" width="9.140625" style="3"/>
    <col min="8963" max="8963" width="14.5703125" style="3" customWidth="1"/>
    <col min="8964" max="8964" width="13.42578125" style="3" customWidth="1"/>
    <col min="8965" max="8965" width="12.7109375" style="3" customWidth="1"/>
    <col min="8966" max="8966" width="13.5703125" style="3" customWidth="1"/>
    <col min="8967" max="8967" width="13.7109375" style="3" customWidth="1"/>
    <col min="8968" max="8968" width="16.85546875" style="3" customWidth="1"/>
    <col min="8969" max="8970" width="13.28515625" style="3" customWidth="1"/>
    <col min="8971" max="9216" width="9.140625" style="3"/>
    <col min="9217" max="9217" width="15.85546875" style="3" customWidth="1"/>
    <col min="9218" max="9218" width="9.140625" style="3"/>
    <col min="9219" max="9219" width="14.5703125" style="3" customWidth="1"/>
    <col min="9220" max="9220" width="13.42578125" style="3" customWidth="1"/>
    <col min="9221" max="9221" width="12.7109375" style="3" customWidth="1"/>
    <col min="9222" max="9222" width="13.5703125" style="3" customWidth="1"/>
    <col min="9223" max="9223" width="13.7109375" style="3" customWidth="1"/>
    <col min="9224" max="9224" width="16.85546875" style="3" customWidth="1"/>
    <col min="9225" max="9226" width="13.28515625" style="3" customWidth="1"/>
    <col min="9227" max="9472" width="9.140625" style="3"/>
    <col min="9473" max="9473" width="15.85546875" style="3" customWidth="1"/>
    <col min="9474" max="9474" width="9.140625" style="3"/>
    <col min="9475" max="9475" width="14.5703125" style="3" customWidth="1"/>
    <col min="9476" max="9476" width="13.42578125" style="3" customWidth="1"/>
    <col min="9477" max="9477" width="12.7109375" style="3" customWidth="1"/>
    <col min="9478" max="9478" width="13.5703125" style="3" customWidth="1"/>
    <col min="9479" max="9479" width="13.7109375" style="3" customWidth="1"/>
    <col min="9480" max="9480" width="16.85546875" style="3" customWidth="1"/>
    <col min="9481" max="9482" width="13.28515625" style="3" customWidth="1"/>
    <col min="9483" max="9728" width="9.140625" style="3"/>
    <col min="9729" max="9729" width="15.85546875" style="3" customWidth="1"/>
    <col min="9730" max="9730" width="9.140625" style="3"/>
    <col min="9731" max="9731" width="14.5703125" style="3" customWidth="1"/>
    <col min="9732" max="9732" width="13.42578125" style="3" customWidth="1"/>
    <col min="9733" max="9733" width="12.7109375" style="3" customWidth="1"/>
    <col min="9734" max="9734" width="13.5703125" style="3" customWidth="1"/>
    <col min="9735" max="9735" width="13.7109375" style="3" customWidth="1"/>
    <col min="9736" max="9736" width="16.85546875" style="3" customWidth="1"/>
    <col min="9737" max="9738" width="13.28515625" style="3" customWidth="1"/>
    <col min="9739" max="9984" width="9.140625" style="3"/>
    <col min="9985" max="9985" width="15.85546875" style="3" customWidth="1"/>
    <col min="9986" max="9986" width="9.140625" style="3"/>
    <col min="9987" max="9987" width="14.5703125" style="3" customWidth="1"/>
    <col min="9988" max="9988" width="13.42578125" style="3" customWidth="1"/>
    <col min="9989" max="9989" width="12.7109375" style="3" customWidth="1"/>
    <col min="9990" max="9990" width="13.5703125" style="3" customWidth="1"/>
    <col min="9991" max="9991" width="13.7109375" style="3" customWidth="1"/>
    <col min="9992" max="9992" width="16.85546875" style="3" customWidth="1"/>
    <col min="9993" max="9994" width="13.28515625" style="3" customWidth="1"/>
    <col min="9995" max="10240" width="9.140625" style="3"/>
    <col min="10241" max="10241" width="15.85546875" style="3" customWidth="1"/>
    <col min="10242" max="10242" width="9.140625" style="3"/>
    <col min="10243" max="10243" width="14.5703125" style="3" customWidth="1"/>
    <col min="10244" max="10244" width="13.42578125" style="3" customWidth="1"/>
    <col min="10245" max="10245" width="12.7109375" style="3" customWidth="1"/>
    <col min="10246" max="10246" width="13.5703125" style="3" customWidth="1"/>
    <col min="10247" max="10247" width="13.7109375" style="3" customWidth="1"/>
    <col min="10248" max="10248" width="16.85546875" style="3" customWidth="1"/>
    <col min="10249" max="10250" width="13.28515625" style="3" customWidth="1"/>
    <col min="10251" max="10496" width="9.140625" style="3"/>
    <col min="10497" max="10497" width="15.85546875" style="3" customWidth="1"/>
    <col min="10498" max="10498" width="9.140625" style="3"/>
    <col min="10499" max="10499" width="14.5703125" style="3" customWidth="1"/>
    <col min="10500" max="10500" width="13.42578125" style="3" customWidth="1"/>
    <col min="10501" max="10501" width="12.7109375" style="3" customWidth="1"/>
    <col min="10502" max="10502" width="13.5703125" style="3" customWidth="1"/>
    <col min="10503" max="10503" width="13.7109375" style="3" customWidth="1"/>
    <col min="10504" max="10504" width="16.85546875" style="3" customWidth="1"/>
    <col min="10505" max="10506" width="13.28515625" style="3" customWidth="1"/>
    <col min="10507" max="10752" width="9.140625" style="3"/>
    <col min="10753" max="10753" width="15.85546875" style="3" customWidth="1"/>
    <col min="10754" max="10754" width="9.140625" style="3"/>
    <col min="10755" max="10755" width="14.5703125" style="3" customWidth="1"/>
    <col min="10756" max="10756" width="13.42578125" style="3" customWidth="1"/>
    <col min="10757" max="10757" width="12.7109375" style="3" customWidth="1"/>
    <col min="10758" max="10758" width="13.5703125" style="3" customWidth="1"/>
    <col min="10759" max="10759" width="13.7109375" style="3" customWidth="1"/>
    <col min="10760" max="10760" width="16.85546875" style="3" customWidth="1"/>
    <col min="10761" max="10762" width="13.28515625" style="3" customWidth="1"/>
    <col min="10763" max="11008" width="9.140625" style="3"/>
    <col min="11009" max="11009" width="15.85546875" style="3" customWidth="1"/>
    <col min="11010" max="11010" width="9.140625" style="3"/>
    <col min="11011" max="11011" width="14.5703125" style="3" customWidth="1"/>
    <col min="11012" max="11012" width="13.42578125" style="3" customWidth="1"/>
    <col min="11013" max="11013" width="12.7109375" style="3" customWidth="1"/>
    <col min="11014" max="11014" width="13.5703125" style="3" customWidth="1"/>
    <col min="11015" max="11015" width="13.7109375" style="3" customWidth="1"/>
    <col min="11016" max="11016" width="16.85546875" style="3" customWidth="1"/>
    <col min="11017" max="11018" width="13.28515625" style="3" customWidth="1"/>
    <col min="11019" max="11264" width="9.140625" style="3"/>
    <col min="11265" max="11265" width="15.85546875" style="3" customWidth="1"/>
    <col min="11266" max="11266" width="9.140625" style="3"/>
    <col min="11267" max="11267" width="14.5703125" style="3" customWidth="1"/>
    <col min="11268" max="11268" width="13.42578125" style="3" customWidth="1"/>
    <col min="11269" max="11269" width="12.7109375" style="3" customWidth="1"/>
    <col min="11270" max="11270" width="13.5703125" style="3" customWidth="1"/>
    <col min="11271" max="11271" width="13.7109375" style="3" customWidth="1"/>
    <col min="11272" max="11272" width="16.85546875" style="3" customWidth="1"/>
    <col min="11273" max="11274" width="13.28515625" style="3" customWidth="1"/>
    <col min="11275" max="11520" width="9.140625" style="3"/>
    <col min="11521" max="11521" width="15.85546875" style="3" customWidth="1"/>
    <col min="11522" max="11522" width="9.140625" style="3"/>
    <col min="11523" max="11523" width="14.5703125" style="3" customWidth="1"/>
    <col min="11524" max="11524" width="13.42578125" style="3" customWidth="1"/>
    <col min="11525" max="11525" width="12.7109375" style="3" customWidth="1"/>
    <col min="11526" max="11526" width="13.5703125" style="3" customWidth="1"/>
    <col min="11527" max="11527" width="13.7109375" style="3" customWidth="1"/>
    <col min="11528" max="11528" width="16.85546875" style="3" customWidth="1"/>
    <col min="11529" max="11530" width="13.28515625" style="3" customWidth="1"/>
    <col min="11531" max="11776" width="9.140625" style="3"/>
    <col min="11777" max="11777" width="15.85546875" style="3" customWidth="1"/>
    <col min="11778" max="11778" width="9.140625" style="3"/>
    <col min="11779" max="11779" width="14.5703125" style="3" customWidth="1"/>
    <col min="11780" max="11780" width="13.42578125" style="3" customWidth="1"/>
    <col min="11781" max="11781" width="12.7109375" style="3" customWidth="1"/>
    <col min="11782" max="11782" width="13.5703125" style="3" customWidth="1"/>
    <col min="11783" max="11783" width="13.7109375" style="3" customWidth="1"/>
    <col min="11784" max="11784" width="16.85546875" style="3" customWidth="1"/>
    <col min="11785" max="11786" width="13.28515625" style="3" customWidth="1"/>
    <col min="11787" max="12032" width="9.140625" style="3"/>
    <col min="12033" max="12033" width="15.85546875" style="3" customWidth="1"/>
    <col min="12034" max="12034" width="9.140625" style="3"/>
    <col min="12035" max="12035" width="14.5703125" style="3" customWidth="1"/>
    <col min="12036" max="12036" width="13.42578125" style="3" customWidth="1"/>
    <col min="12037" max="12037" width="12.7109375" style="3" customWidth="1"/>
    <col min="12038" max="12038" width="13.5703125" style="3" customWidth="1"/>
    <col min="12039" max="12039" width="13.7109375" style="3" customWidth="1"/>
    <col min="12040" max="12040" width="16.85546875" style="3" customWidth="1"/>
    <col min="12041" max="12042" width="13.28515625" style="3" customWidth="1"/>
    <col min="12043" max="12288" width="9.140625" style="3"/>
    <col min="12289" max="12289" width="15.85546875" style="3" customWidth="1"/>
    <col min="12290" max="12290" width="9.140625" style="3"/>
    <col min="12291" max="12291" width="14.5703125" style="3" customWidth="1"/>
    <col min="12292" max="12292" width="13.42578125" style="3" customWidth="1"/>
    <col min="12293" max="12293" width="12.7109375" style="3" customWidth="1"/>
    <col min="12294" max="12294" width="13.5703125" style="3" customWidth="1"/>
    <col min="12295" max="12295" width="13.7109375" style="3" customWidth="1"/>
    <col min="12296" max="12296" width="16.85546875" style="3" customWidth="1"/>
    <col min="12297" max="12298" width="13.28515625" style="3" customWidth="1"/>
    <col min="12299" max="12544" width="9.140625" style="3"/>
    <col min="12545" max="12545" width="15.85546875" style="3" customWidth="1"/>
    <col min="12546" max="12546" width="9.140625" style="3"/>
    <col min="12547" max="12547" width="14.5703125" style="3" customWidth="1"/>
    <col min="12548" max="12548" width="13.42578125" style="3" customWidth="1"/>
    <col min="12549" max="12549" width="12.7109375" style="3" customWidth="1"/>
    <col min="12550" max="12550" width="13.5703125" style="3" customWidth="1"/>
    <col min="12551" max="12551" width="13.7109375" style="3" customWidth="1"/>
    <col min="12552" max="12552" width="16.85546875" style="3" customWidth="1"/>
    <col min="12553" max="12554" width="13.28515625" style="3" customWidth="1"/>
    <col min="12555" max="12800" width="9.140625" style="3"/>
    <col min="12801" max="12801" width="15.85546875" style="3" customWidth="1"/>
    <col min="12802" max="12802" width="9.140625" style="3"/>
    <col min="12803" max="12803" width="14.5703125" style="3" customWidth="1"/>
    <col min="12804" max="12804" width="13.42578125" style="3" customWidth="1"/>
    <col min="12805" max="12805" width="12.7109375" style="3" customWidth="1"/>
    <col min="12806" max="12806" width="13.5703125" style="3" customWidth="1"/>
    <col min="12807" max="12807" width="13.7109375" style="3" customWidth="1"/>
    <col min="12808" max="12808" width="16.85546875" style="3" customWidth="1"/>
    <col min="12809" max="12810" width="13.28515625" style="3" customWidth="1"/>
    <col min="12811" max="13056" width="9.140625" style="3"/>
    <col min="13057" max="13057" width="15.85546875" style="3" customWidth="1"/>
    <col min="13058" max="13058" width="9.140625" style="3"/>
    <col min="13059" max="13059" width="14.5703125" style="3" customWidth="1"/>
    <col min="13060" max="13060" width="13.42578125" style="3" customWidth="1"/>
    <col min="13061" max="13061" width="12.7109375" style="3" customWidth="1"/>
    <col min="13062" max="13062" width="13.5703125" style="3" customWidth="1"/>
    <col min="13063" max="13063" width="13.7109375" style="3" customWidth="1"/>
    <col min="13064" max="13064" width="16.85546875" style="3" customWidth="1"/>
    <col min="13065" max="13066" width="13.28515625" style="3" customWidth="1"/>
    <col min="13067" max="13312" width="9.140625" style="3"/>
    <col min="13313" max="13313" width="15.85546875" style="3" customWidth="1"/>
    <col min="13314" max="13314" width="9.140625" style="3"/>
    <col min="13315" max="13315" width="14.5703125" style="3" customWidth="1"/>
    <col min="13316" max="13316" width="13.42578125" style="3" customWidth="1"/>
    <col min="13317" max="13317" width="12.7109375" style="3" customWidth="1"/>
    <col min="13318" max="13318" width="13.5703125" style="3" customWidth="1"/>
    <col min="13319" max="13319" width="13.7109375" style="3" customWidth="1"/>
    <col min="13320" max="13320" width="16.85546875" style="3" customWidth="1"/>
    <col min="13321" max="13322" width="13.28515625" style="3" customWidth="1"/>
    <col min="13323" max="13568" width="9.140625" style="3"/>
    <col min="13569" max="13569" width="15.85546875" style="3" customWidth="1"/>
    <col min="13570" max="13570" width="9.140625" style="3"/>
    <col min="13571" max="13571" width="14.5703125" style="3" customWidth="1"/>
    <col min="13572" max="13572" width="13.42578125" style="3" customWidth="1"/>
    <col min="13573" max="13573" width="12.7109375" style="3" customWidth="1"/>
    <col min="13574" max="13574" width="13.5703125" style="3" customWidth="1"/>
    <col min="13575" max="13575" width="13.7109375" style="3" customWidth="1"/>
    <col min="13576" max="13576" width="16.85546875" style="3" customWidth="1"/>
    <col min="13577" max="13578" width="13.28515625" style="3" customWidth="1"/>
    <col min="13579" max="13824" width="9.140625" style="3"/>
    <col min="13825" max="13825" width="15.85546875" style="3" customWidth="1"/>
    <col min="13826" max="13826" width="9.140625" style="3"/>
    <col min="13827" max="13827" width="14.5703125" style="3" customWidth="1"/>
    <col min="13828" max="13828" width="13.42578125" style="3" customWidth="1"/>
    <col min="13829" max="13829" width="12.7109375" style="3" customWidth="1"/>
    <col min="13830" max="13830" width="13.5703125" style="3" customWidth="1"/>
    <col min="13831" max="13831" width="13.7109375" style="3" customWidth="1"/>
    <col min="13832" max="13832" width="16.85546875" style="3" customWidth="1"/>
    <col min="13833" max="13834" width="13.28515625" style="3" customWidth="1"/>
    <col min="13835" max="14080" width="9.140625" style="3"/>
    <col min="14081" max="14081" width="15.85546875" style="3" customWidth="1"/>
    <col min="14082" max="14082" width="9.140625" style="3"/>
    <col min="14083" max="14083" width="14.5703125" style="3" customWidth="1"/>
    <col min="14084" max="14084" width="13.42578125" style="3" customWidth="1"/>
    <col min="14085" max="14085" width="12.7109375" style="3" customWidth="1"/>
    <col min="14086" max="14086" width="13.5703125" style="3" customWidth="1"/>
    <col min="14087" max="14087" width="13.7109375" style="3" customWidth="1"/>
    <col min="14088" max="14088" width="16.85546875" style="3" customWidth="1"/>
    <col min="14089" max="14090" width="13.28515625" style="3" customWidth="1"/>
    <col min="14091" max="14336" width="9.140625" style="3"/>
    <col min="14337" max="14337" width="15.85546875" style="3" customWidth="1"/>
    <col min="14338" max="14338" width="9.140625" style="3"/>
    <col min="14339" max="14339" width="14.5703125" style="3" customWidth="1"/>
    <col min="14340" max="14340" width="13.42578125" style="3" customWidth="1"/>
    <col min="14341" max="14341" width="12.7109375" style="3" customWidth="1"/>
    <col min="14342" max="14342" width="13.5703125" style="3" customWidth="1"/>
    <col min="14343" max="14343" width="13.7109375" style="3" customWidth="1"/>
    <col min="14344" max="14344" width="16.85546875" style="3" customWidth="1"/>
    <col min="14345" max="14346" width="13.28515625" style="3" customWidth="1"/>
    <col min="14347" max="14592" width="9.140625" style="3"/>
    <col min="14593" max="14593" width="15.85546875" style="3" customWidth="1"/>
    <col min="14594" max="14594" width="9.140625" style="3"/>
    <col min="14595" max="14595" width="14.5703125" style="3" customWidth="1"/>
    <col min="14596" max="14596" width="13.42578125" style="3" customWidth="1"/>
    <col min="14597" max="14597" width="12.7109375" style="3" customWidth="1"/>
    <col min="14598" max="14598" width="13.5703125" style="3" customWidth="1"/>
    <col min="14599" max="14599" width="13.7109375" style="3" customWidth="1"/>
    <col min="14600" max="14600" width="16.85546875" style="3" customWidth="1"/>
    <col min="14601" max="14602" width="13.28515625" style="3" customWidth="1"/>
    <col min="14603" max="14848" width="9.140625" style="3"/>
    <col min="14849" max="14849" width="15.85546875" style="3" customWidth="1"/>
    <col min="14850" max="14850" width="9.140625" style="3"/>
    <col min="14851" max="14851" width="14.5703125" style="3" customWidth="1"/>
    <col min="14852" max="14852" width="13.42578125" style="3" customWidth="1"/>
    <col min="14853" max="14853" width="12.7109375" style="3" customWidth="1"/>
    <col min="14854" max="14854" width="13.5703125" style="3" customWidth="1"/>
    <col min="14855" max="14855" width="13.7109375" style="3" customWidth="1"/>
    <col min="14856" max="14856" width="16.85546875" style="3" customWidth="1"/>
    <col min="14857" max="14858" width="13.28515625" style="3" customWidth="1"/>
    <col min="14859" max="15104" width="9.140625" style="3"/>
    <col min="15105" max="15105" width="15.85546875" style="3" customWidth="1"/>
    <col min="15106" max="15106" width="9.140625" style="3"/>
    <col min="15107" max="15107" width="14.5703125" style="3" customWidth="1"/>
    <col min="15108" max="15108" width="13.42578125" style="3" customWidth="1"/>
    <col min="15109" max="15109" width="12.7109375" style="3" customWidth="1"/>
    <col min="15110" max="15110" width="13.5703125" style="3" customWidth="1"/>
    <col min="15111" max="15111" width="13.7109375" style="3" customWidth="1"/>
    <col min="15112" max="15112" width="16.85546875" style="3" customWidth="1"/>
    <col min="15113" max="15114" width="13.28515625" style="3" customWidth="1"/>
    <col min="15115" max="15360" width="9.140625" style="3"/>
    <col min="15361" max="15361" width="15.85546875" style="3" customWidth="1"/>
    <col min="15362" max="15362" width="9.140625" style="3"/>
    <col min="15363" max="15363" width="14.5703125" style="3" customWidth="1"/>
    <col min="15364" max="15364" width="13.42578125" style="3" customWidth="1"/>
    <col min="15365" max="15365" width="12.7109375" style="3" customWidth="1"/>
    <col min="15366" max="15366" width="13.5703125" style="3" customWidth="1"/>
    <col min="15367" max="15367" width="13.7109375" style="3" customWidth="1"/>
    <col min="15368" max="15368" width="16.85546875" style="3" customWidth="1"/>
    <col min="15369" max="15370" width="13.28515625" style="3" customWidth="1"/>
    <col min="15371" max="15616" width="9.140625" style="3"/>
    <col min="15617" max="15617" width="15.85546875" style="3" customWidth="1"/>
    <col min="15618" max="15618" width="9.140625" style="3"/>
    <col min="15619" max="15619" width="14.5703125" style="3" customWidth="1"/>
    <col min="15620" max="15620" width="13.42578125" style="3" customWidth="1"/>
    <col min="15621" max="15621" width="12.7109375" style="3" customWidth="1"/>
    <col min="15622" max="15622" width="13.5703125" style="3" customWidth="1"/>
    <col min="15623" max="15623" width="13.7109375" style="3" customWidth="1"/>
    <col min="15624" max="15624" width="16.85546875" style="3" customWidth="1"/>
    <col min="15625" max="15626" width="13.28515625" style="3" customWidth="1"/>
    <col min="15627" max="15872" width="9.140625" style="3"/>
    <col min="15873" max="15873" width="15.85546875" style="3" customWidth="1"/>
    <col min="15874" max="15874" width="9.140625" style="3"/>
    <col min="15875" max="15875" width="14.5703125" style="3" customWidth="1"/>
    <col min="15876" max="15876" width="13.42578125" style="3" customWidth="1"/>
    <col min="15877" max="15877" width="12.7109375" style="3" customWidth="1"/>
    <col min="15878" max="15878" width="13.5703125" style="3" customWidth="1"/>
    <col min="15879" max="15879" width="13.7109375" style="3" customWidth="1"/>
    <col min="15880" max="15880" width="16.85546875" style="3" customWidth="1"/>
    <col min="15881" max="15882" width="13.28515625" style="3" customWidth="1"/>
    <col min="15883" max="16128" width="9.140625" style="3"/>
    <col min="16129" max="16129" width="15.85546875" style="3" customWidth="1"/>
    <col min="16130" max="16130" width="9.140625" style="3"/>
    <col min="16131" max="16131" width="14.5703125" style="3" customWidth="1"/>
    <col min="16132" max="16132" width="13.42578125" style="3" customWidth="1"/>
    <col min="16133" max="16133" width="12.7109375" style="3" customWidth="1"/>
    <col min="16134" max="16134" width="13.5703125" style="3" customWidth="1"/>
    <col min="16135" max="16135" width="13.7109375" style="3" customWidth="1"/>
    <col min="16136" max="16136" width="16.85546875" style="3" customWidth="1"/>
    <col min="16137" max="16138" width="13.28515625" style="3" customWidth="1"/>
    <col min="16139" max="16384" width="9.140625" style="3"/>
  </cols>
  <sheetData>
    <row r="1" spans="1:32" ht="48" customHeight="1" thickBot="1" x14ac:dyDescent="0.25">
      <c r="A1" s="487" t="s">
        <v>389</v>
      </c>
      <c r="B1" s="487"/>
      <c r="C1" s="487"/>
      <c r="D1" s="487"/>
      <c r="E1" s="487"/>
      <c r="F1" s="487"/>
      <c r="G1" s="487"/>
      <c r="H1" s="487"/>
      <c r="I1" s="487"/>
      <c r="J1" s="487"/>
      <c r="K1" s="89"/>
      <c r="L1" s="89"/>
      <c r="M1" s="35"/>
    </row>
    <row r="2" spans="1:32" ht="152.25" customHeight="1" thickBot="1" x14ac:dyDescent="0.25">
      <c r="A2" s="21" t="s">
        <v>149</v>
      </c>
      <c r="B2" s="21" t="s">
        <v>328</v>
      </c>
      <c r="C2" s="21" t="s">
        <v>150</v>
      </c>
      <c r="D2" s="21" t="s">
        <v>151</v>
      </c>
      <c r="E2" s="21" t="s">
        <v>152</v>
      </c>
      <c r="F2" s="21" t="s">
        <v>153</v>
      </c>
      <c r="G2" s="21" t="s">
        <v>154</v>
      </c>
      <c r="H2" s="20" t="s">
        <v>155</v>
      </c>
      <c r="I2" s="20" t="s">
        <v>156</v>
      </c>
      <c r="J2" s="20" t="s">
        <v>157</v>
      </c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</row>
    <row r="3" spans="1:32" ht="15.75" customHeight="1" thickTop="1" thickBot="1" x14ac:dyDescent="0.25">
      <c r="A3" s="137">
        <v>1</v>
      </c>
      <c r="B3" s="137">
        <v>2</v>
      </c>
      <c r="C3" s="137">
        <v>3</v>
      </c>
      <c r="D3" s="137">
        <v>4</v>
      </c>
      <c r="E3" s="137">
        <v>5</v>
      </c>
      <c r="F3" s="137">
        <v>6</v>
      </c>
      <c r="G3" s="137">
        <v>7</v>
      </c>
      <c r="H3" s="137">
        <v>8</v>
      </c>
      <c r="I3" s="137">
        <v>9</v>
      </c>
      <c r="J3" s="137">
        <v>10</v>
      </c>
      <c r="L3" s="35"/>
      <c r="M3" s="222"/>
      <c r="N3" s="223"/>
      <c r="O3" s="224"/>
      <c r="P3" s="223"/>
      <c r="Q3" s="223"/>
      <c r="R3" s="223"/>
      <c r="S3" s="223"/>
      <c r="T3" s="223"/>
      <c r="U3" s="223"/>
      <c r="V3" s="223"/>
      <c r="W3" s="35"/>
      <c r="X3" s="35"/>
      <c r="Y3" s="35"/>
      <c r="Z3" s="35"/>
      <c r="AA3" s="35"/>
      <c r="AB3" s="35"/>
      <c r="AC3" s="35"/>
      <c r="AD3" s="35"/>
      <c r="AE3" s="35"/>
      <c r="AF3" s="35"/>
    </row>
    <row r="4" spans="1:32" ht="15" customHeight="1" thickTop="1" x14ac:dyDescent="0.2">
      <c r="A4" s="35" t="s">
        <v>92</v>
      </c>
      <c r="B4" s="225"/>
      <c r="C4" s="225"/>
      <c r="D4" s="225"/>
      <c r="E4" s="225"/>
      <c r="F4" s="225"/>
      <c r="G4" s="225"/>
      <c r="H4" s="226"/>
      <c r="I4" s="226"/>
      <c r="J4" s="226"/>
      <c r="L4" s="227"/>
      <c r="M4" s="228"/>
      <c r="N4" s="229"/>
      <c r="O4" s="228"/>
      <c r="P4" s="228"/>
      <c r="Q4" s="228"/>
      <c r="R4" s="228"/>
      <c r="S4" s="228"/>
      <c r="T4" s="228"/>
      <c r="U4" s="228"/>
      <c r="V4" s="228"/>
      <c r="W4" s="35"/>
      <c r="X4" s="35"/>
      <c r="Y4" s="35"/>
      <c r="Z4" s="35"/>
      <c r="AA4" s="35"/>
      <c r="AB4" s="35"/>
      <c r="AC4" s="35"/>
      <c r="AD4" s="35"/>
      <c r="AE4" s="35"/>
      <c r="AF4" s="35"/>
    </row>
    <row r="5" spans="1:32" ht="15" customHeight="1" x14ac:dyDescent="0.2">
      <c r="A5" s="35" t="s">
        <v>93</v>
      </c>
      <c r="B5" s="230"/>
      <c r="C5" s="230"/>
      <c r="D5" s="230"/>
      <c r="E5" s="230"/>
      <c r="F5" s="230"/>
      <c r="G5" s="230"/>
      <c r="H5" s="231"/>
      <c r="I5" s="231"/>
      <c r="J5" s="231"/>
      <c r="L5" s="227"/>
      <c r="M5" s="228"/>
      <c r="N5" s="229"/>
      <c r="O5" s="228"/>
      <c r="P5" s="228"/>
      <c r="Q5" s="228"/>
      <c r="R5" s="228"/>
      <c r="S5" s="228"/>
      <c r="T5" s="228"/>
      <c r="V5" s="223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ht="15" customHeight="1" x14ac:dyDescent="0.2">
      <c r="A6" s="35" t="s">
        <v>95</v>
      </c>
      <c r="B6" s="430">
        <v>2</v>
      </c>
      <c r="C6" s="41" t="s">
        <v>1768</v>
      </c>
      <c r="D6" s="41" t="s">
        <v>1769</v>
      </c>
      <c r="E6" s="41" t="s">
        <v>1770</v>
      </c>
      <c r="F6" s="41" t="s">
        <v>1771</v>
      </c>
      <c r="G6" s="41" t="s">
        <v>1772</v>
      </c>
      <c r="H6" s="41" t="s">
        <v>1773</v>
      </c>
      <c r="I6" s="41" t="s">
        <v>1774</v>
      </c>
      <c r="J6" s="41" t="s">
        <v>1775</v>
      </c>
      <c r="L6" s="227"/>
      <c r="M6" s="228"/>
      <c r="N6" s="229"/>
      <c r="O6" s="228"/>
      <c r="P6" s="228"/>
      <c r="Q6" s="228"/>
      <c r="R6" s="228"/>
      <c r="S6" s="228"/>
      <c r="T6" s="228"/>
      <c r="U6" s="228"/>
      <c r="V6" s="228"/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 spans="1:32" ht="15" customHeight="1" x14ac:dyDescent="0.2">
      <c r="A7" s="35" t="s">
        <v>96</v>
      </c>
      <c r="B7" s="234"/>
      <c r="C7" s="41"/>
      <c r="D7" s="41"/>
      <c r="E7" s="41"/>
      <c r="F7" s="41"/>
      <c r="G7" s="41"/>
      <c r="H7" s="41"/>
      <c r="I7" s="41"/>
      <c r="J7" s="41"/>
      <c r="L7" s="227"/>
      <c r="M7" s="228"/>
      <c r="N7" s="229"/>
      <c r="O7" s="228"/>
      <c r="P7" s="228"/>
      <c r="Q7" s="228"/>
      <c r="R7" s="228"/>
      <c r="S7" s="228"/>
      <c r="U7" s="228"/>
      <c r="V7" s="233"/>
      <c r="W7" s="35"/>
      <c r="X7" s="35"/>
      <c r="Y7" s="35"/>
      <c r="Z7" s="35"/>
      <c r="AA7" s="35"/>
      <c r="AB7" s="35"/>
      <c r="AC7" s="35"/>
      <c r="AD7" s="35"/>
      <c r="AE7" s="35"/>
      <c r="AF7" s="35"/>
    </row>
    <row r="8" spans="1:32" ht="15" customHeight="1" x14ac:dyDescent="0.2">
      <c r="A8" s="35" t="s">
        <v>97</v>
      </c>
      <c r="B8" s="430">
        <v>4</v>
      </c>
      <c r="C8" s="41" t="s">
        <v>1776</v>
      </c>
      <c r="D8" s="41" t="s">
        <v>1758</v>
      </c>
      <c r="E8" s="41" t="s">
        <v>1777</v>
      </c>
      <c r="F8" s="41" t="s">
        <v>1754</v>
      </c>
      <c r="G8" s="41" t="s">
        <v>1754</v>
      </c>
      <c r="H8" s="41" t="s">
        <v>1778</v>
      </c>
      <c r="I8" s="41" t="s">
        <v>1779</v>
      </c>
      <c r="J8" s="41"/>
      <c r="L8" s="227"/>
      <c r="M8" s="228"/>
      <c r="N8" s="229"/>
      <c r="O8" s="228"/>
      <c r="P8" s="228"/>
      <c r="Q8" s="228"/>
      <c r="R8" s="228"/>
      <c r="S8" s="228"/>
      <c r="T8" s="228"/>
      <c r="U8" s="228"/>
      <c r="V8" s="228"/>
      <c r="W8" s="35"/>
      <c r="X8" s="35"/>
      <c r="Y8" s="35"/>
      <c r="Z8" s="35"/>
      <c r="AA8" s="35"/>
      <c r="AB8" s="35"/>
      <c r="AC8" s="35"/>
      <c r="AD8" s="35"/>
      <c r="AE8" s="35"/>
      <c r="AF8" s="35"/>
    </row>
    <row r="9" spans="1:32" ht="15" customHeight="1" x14ac:dyDescent="0.2">
      <c r="A9" s="35" t="s">
        <v>98</v>
      </c>
      <c r="B9" s="430">
        <v>2</v>
      </c>
      <c r="C9" s="41" t="s">
        <v>1780</v>
      </c>
      <c r="D9" s="41" t="s">
        <v>1761</v>
      </c>
      <c r="E9" s="41" t="s">
        <v>1781</v>
      </c>
      <c r="F9" s="41" t="s">
        <v>1782</v>
      </c>
      <c r="G9" s="41" t="s">
        <v>1782</v>
      </c>
      <c r="H9" s="41" t="s">
        <v>1783</v>
      </c>
      <c r="I9" s="41" t="s">
        <v>1784</v>
      </c>
      <c r="J9" s="41" t="s">
        <v>1785</v>
      </c>
      <c r="L9" s="227"/>
      <c r="M9" s="228"/>
      <c r="N9" s="229"/>
      <c r="O9" s="228"/>
      <c r="P9" s="228"/>
      <c r="Q9" s="228"/>
      <c r="R9" s="228"/>
      <c r="S9" s="228"/>
      <c r="T9" s="228"/>
      <c r="V9" s="223"/>
      <c r="W9" s="35"/>
      <c r="X9" s="35"/>
      <c r="Y9" s="35"/>
      <c r="Z9" s="35"/>
      <c r="AA9" s="35"/>
      <c r="AB9" s="35"/>
      <c r="AC9" s="35"/>
      <c r="AD9" s="35"/>
      <c r="AE9" s="35"/>
      <c r="AF9" s="35"/>
    </row>
    <row r="10" spans="1:32" ht="15" customHeight="1" x14ac:dyDescent="0.2">
      <c r="A10" s="35" t="s">
        <v>99</v>
      </c>
      <c r="B10" s="430">
        <v>3</v>
      </c>
      <c r="C10" s="41" t="s">
        <v>1786</v>
      </c>
      <c r="D10" s="41" t="s">
        <v>1787</v>
      </c>
      <c r="E10" s="41" t="s">
        <v>1788</v>
      </c>
      <c r="F10" s="41" t="s">
        <v>1789</v>
      </c>
      <c r="G10" s="41" t="s">
        <v>1790</v>
      </c>
      <c r="H10" s="41" t="s">
        <v>1791</v>
      </c>
      <c r="I10" s="41" t="s">
        <v>1792</v>
      </c>
      <c r="J10" s="41" t="s">
        <v>1793</v>
      </c>
      <c r="L10" s="227"/>
      <c r="M10" s="228"/>
      <c r="N10" s="229"/>
      <c r="O10" s="228"/>
      <c r="P10" s="228"/>
      <c r="Q10" s="228"/>
      <c r="R10" s="228"/>
      <c r="S10" s="228"/>
      <c r="U10" s="228"/>
      <c r="V10" s="223"/>
      <c r="W10" s="35"/>
      <c r="X10" s="35"/>
      <c r="Y10" s="35"/>
      <c r="Z10" s="35"/>
      <c r="AA10" s="35"/>
      <c r="AB10" s="35"/>
      <c r="AC10" s="35"/>
      <c r="AD10" s="35"/>
      <c r="AE10" s="35"/>
      <c r="AF10" s="35"/>
    </row>
    <row r="11" spans="1:32" ht="15" customHeight="1" x14ac:dyDescent="0.2">
      <c r="A11" s="35" t="s">
        <v>100</v>
      </c>
      <c r="B11" s="430">
        <v>3</v>
      </c>
      <c r="C11" s="41" t="s">
        <v>1794</v>
      </c>
      <c r="D11" s="41" t="s">
        <v>1795</v>
      </c>
      <c r="E11" s="41" t="s">
        <v>1795</v>
      </c>
      <c r="F11" s="41" t="s">
        <v>1796</v>
      </c>
      <c r="G11" s="41" t="s">
        <v>1796</v>
      </c>
      <c r="H11" s="41" t="s">
        <v>1797</v>
      </c>
      <c r="I11" s="41" t="s">
        <v>1785</v>
      </c>
      <c r="J11" s="41" t="s">
        <v>1785</v>
      </c>
      <c r="L11" s="227"/>
      <c r="M11" s="228"/>
      <c r="N11" s="229"/>
      <c r="O11" s="228"/>
      <c r="P11" s="228"/>
      <c r="Q11" s="228"/>
      <c r="R11" s="228"/>
      <c r="S11" s="228"/>
      <c r="T11" s="228"/>
      <c r="U11" s="228"/>
      <c r="V11" s="228"/>
      <c r="W11" s="35"/>
      <c r="X11" s="35"/>
      <c r="Y11" s="35"/>
      <c r="Z11" s="35"/>
      <c r="AA11" s="35"/>
      <c r="AB11" s="35"/>
      <c r="AC11" s="35"/>
      <c r="AD11" s="35"/>
      <c r="AE11" s="35"/>
      <c r="AF11" s="35"/>
    </row>
    <row r="12" spans="1:32" ht="15" customHeight="1" x14ac:dyDescent="0.2">
      <c r="A12" s="35" t="s">
        <v>101</v>
      </c>
      <c r="B12" s="430">
        <v>3</v>
      </c>
      <c r="C12" s="41" t="s">
        <v>1798</v>
      </c>
      <c r="D12" s="41" t="s">
        <v>1763</v>
      </c>
      <c r="E12" s="41" t="s">
        <v>1799</v>
      </c>
      <c r="F12" s="41" t="s">
        <v>1763</v>
      </c>
      <c r="G12" s="41" t="s">
        <v>1754</v>
      </c>
      <c r="H12" s="41" t="s">
        <v>1800</v>
      </c>
      <c r="I12" s="41" t="s">
        <v>1801</v>
      </c>
      <c r="J12" s="41" t="s">
        <v>1762</v>
      </c>
      <c r="L12" s="227"/>
      <c r="M12" s="228"/>
      <c r="N12" s="229"/>
      <c r="O12" s="228"/>
      <c r="P12" s="228"/>
      <c r="Q12" s="228"/>
      <c r="R12" s="228"/>
      <c r="S12" s="228"/>
      <c r="T12" s="228"/>
      <c r="U12" s="228"/>
      <c r="V12" s="228"/>
      <c r="W12" s="35"/>
      <c r="X12" s="35"/>
      <c r="Y12" s="35"/>
      <c r="Z12" s="35"/>
      <c r="AA12" s="35"/>
      <c r="AB12" s="35"/>
      <c r="AC12" s="35"/>
      <c r="AD12" s="35"/>
      <c r="AE12" s="35"/>
      <c r="AF12" s="35"/>
    </row>
    <row r="13" spans="1:32" ht="15" customHeight="1" x14ac:dyDescent="0.2">
      <c r="A13" s="35" t="s">
        <v>102</v>
      </c>
      <c r="B13" s="430">
        <v>3</v>
      </c>
      <c r="C13" s="41" t="s">
        <v>1802</v>
      </c>
      <c r="D13" s="41" t="s">
        <v>1766</v>
      </c>
      <c r="E13" s="41" t="s">
        <v>1803</v>
      </c>
      <c r="F13" s="41" t="s">
        <v>1796</v>
      </c>
      <c r="G13" s="41" t="s">
        <v>1754</v>
      </c>
      <c r="H13" s="41" t="s">
        <v>1804</v>
      </c>
      <c r="I13" s="41" t="s">
        <v>1805</v>
      </c>
      <c r="J13" s="41" t="s">
        <v>1762</v>
      </c>
      <c r="L13" s="227"/>
      <c r="M13" s="228"/>
      <c r="N13" s="229"/>
      <c r="O13" s="228"/>
      <c r="P13" s="228"/>
      <c r="Q13" s="228"/>
      <c r="R13" s="228"/>
      <c r="S13" s="228"/>
      <c r="T13" s="228"/>
      <c r="U13" s="228"/>
      <c r="V13" s="233"/>
      <c r="W13" s="35"/>
      <c r="X13" s="35"/>
      <c r="Y13" s="35"/>
      <c r="Z13" s="35"/>
      <c r="AA13" s="35"/>
      <c r="AB13" s="35"/>
      <c r="AC13" s="35"/>
      <c r="AD13" s="35"/>
      <c r="AE13" s="35"/>
      <c r="AF13" s="35"/>
    </row>
    <row r="14" spans="1:32" ht="15" customHeight="1" x14ac:dyDescent="0.2">
      <c r="A14" s="35" t="s">
        <v>103</v>
      </c>
      <c r="B14" s="430"/>
      <c r="C14" s="41"/>
      <c r="D14" s="41"/>
      <c r="E14" s="41"/>
      <c r="F14" s="41"/>
      <c r="G14" s="41"/>
      <c r="H14" s="41"/>
      <c r="I14" s="41"/>
      <c r="J14" s="41"/>
      <c r="L14" s="227"/>
      <c r="M14" s="228"/>
      <c r="N14" s="229"/>
      <c r="O14" s="228"/>
      <c r="P14" s="228"/>
      <c r="Q14" s="228"/>
      <c r="R14" s="228"/>
      <c r="S14" s="228"/>
      <c r="T14" s="228"/>
      <c r="U14" s="228"/>
      <c r="V14" s="228"/>
      <c r="W14" s="35"/>
      <c r="X14" s="35"/>
      <c r="Y14" s="35"/>
      <c r="Z14" s="35"/>
      <c r="AA14" s="35"/>
      <c r="AB14" s="35"/>
      <c r="AC14" s="35"/>
      <c r="AD14" s="35"/>
      <c r="AE14" s="35"/>
      <c r="AF14" s="35"/>
    </row>
    <row r="15" spans="1:32" ht="15" customHeight="1" x14ac:dyDescent="0.2">
      <c r="A15" s="35" t="s">
        <v>158</v>
      </c>
      <c r="B15" s="430">
        <v>3</v>
      </c>
      <c r="C15" s="41" t="s">
        <v>1806</v>
      </c>
      <c r="D15" s="41" t="s">
        <v>1807</v>
      </c>
      <c r="E15" s="41" t="s">
        <v>1807</v>
      </c>
      <c r="F15" s="41" t="s">
        <v>1808</v>
      </c>
      <c r="G15" s="41" t="s">
        <v>1808</v>
      </c>
      <c r="H15" s="41" t="s">
        <v>1809</v>
      </c>
      <c r="I15" s="41" t="s">
        <v>1785</v>
      </c>
      <c r="J15" s="41" t="s">
        <v>1785</v>
      </c>
      <c r="L15" s="227"/>
      <c r="M15" s="228"/>
      <c r="N15" s="229"/>
      <c r="O15" s="228"/>
      <c r="P15" s="228"/>
      <c r="Q15" s="228"/>
      <c r="R15" s="228"/>
      <c r="S15" s="228"/>
      <c r="T15" s="228"/>
      <c r="U15" s="228"/>
      <c r="V15" s="228"/>
      <c r="W15" s="35"/>
      <c r="X15" s="35"/>
      <c r="Y15" s="35"/>
      <c r="Z15" s="35"/>
      <c r="AA15" s="35"/>
      <c r="AB15" s="35"/>
      <c r="AC15" s="35"/>
      <c r="AD15" s="35"/>
      <c r="AE15" s="35"/>
      <c r="AF15" s="35"/>
    </row>
    <row r="16" spans="1:32" ht="15" customHeight="1" thickBot="1" x14ac:dyDescent="0.25">
      <c r="A16" s="140" t="s">
        <v>106</v>
      </c>
      <c r="B16" s="430">
        <v>1</v>
      </c>
      <c r="C16" s="41" t="s">
        <v>1810</v>
      </c>
      <c r="D16" s="41" t="s">
        <v>1754</v>
      </c>
      <c r="E16" s="41" t="s">
        <v>1754</v>
      </c>
      <c r="F16" s="41" t="s">
        <v>1754</v>
      </c>
      <c r="G16" s="41" t="s">
        <v>1754</v>
      </c>
      <c r="H16" s="41" t="s">
        <v>1811</v>
      </c>
      <c r="I16" s="41"/>
      <c r="J16" s="41"/>
      <c r="L16" s="227"/>
      <c r="M16" s="228"/>
      <c r="N16" s="229"/>
      <c r="O16" s="228"/>
      <c r="P16" s="228"/>
      <c r="Q16" s="228"/>
      <c r="R16" s="228"/>
      <c r="S16" s="228"/>
      <c r="T16" s="228"/>
      <c r="U16" s="228"/>
      <c r="V16" s="233"/>
      <c r="W16" s="35"/>
      <c r="X16" s="35"/>
      <c r="Y16" s="35"/>
      <c r="Z16" s="35"/>
      <c r="AA16" s="35"/>
      <c r="AB16" s="35"/>
      <c r="AC16" s="35"/>
      <c r="AD16" s="35"/>
      <c r="AE16" s="35"/>
      <c r="AF16" s="35"/>
    </row>
    <row r="17" spans="1:32" ht="21" customHeight="1" thickBot="1" x14ac:dyDescent="0.25">
      <c r="A17" s="141" t="s">
        <v>159</v>
      </c>
      <c r="B17" s="142">
        <f t="shared" ref="B17" si="0">SUM(B4:B16)</f>
        <v>24</v>
      </c>
      <c r="C17" s="142">
        <f>C4+C5+C6+C7+C8+C9+C10+C11+C12+C13+C14+C15+C16</f>
        <v>32743</v>
      </c>
      <c r="D17" s="142">
        <f t="shared" ref="D17:G17" si="1">D4+D5+D6+D7+D8+D9+D10+D11+D12+D13+D14+D15+D16</f>
        <v>48192</v>
      </c>
      <c r="E17" s="142">
        <f t="shared" si="1"/>
        <v>15112</v>
      </c>
      <c r="F17" s="142">
        <f t="shared" si="1"/>
        <v>22605</v>
      </c>
      <c r="G17" s="142">
        <f t="shared" si="1"/>
        <v>389</v>
      </c>
      <c r="H17" s="144">
        <f>C17/B17</f>
        <v>1364.2916666666667</v>
      </c>
      <c r="I17" s="145">
        <f>E17/D17*100</f>
        <v>31.357901726427624</v>
      </c>
      <c r="J17" s="145">
        <f>G17/F17*100</f>
        <v>1.7208582172085822</v>
      </c>
      <c r="L17" s="227"/>
      <c r="M17" s="228"/>
      <c r="N17" s="229"/>
      <c r="O17" s="228"/>
      <c r="P17" s="228"/>
      <c r="Q17" s="228"/>
      <c r="R17" s="228"/>
      <c r="S17" s="228"/>
      <c r="T17" s="228"/>
      <c r="U17" s="228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</row>
    <row r="18" spans="1:32" ht="19.5" customHeight="1" thickBot="1" x14ac:dyDescent="0.25">
      <c r="A18" s="146" t="s">
        <v>23</v>
      </c>
      <c r="B18" s="41">
        <v>4</v>
      </c>
      <c r="C18" s="429" t="s">
        <v>1812</v>
      </c>
      <c r="D18" s="41" t="s">
        <v>1767</v>
      </c>
      <c r="E18" s="429" t="s">
        <v>1813</v>
      </c>
      <c r="F18" s="41" t="s">
        <v>1754</v>
      </c>
      <c r="G18" s="429" t="s">
        <v>1754</v>
      </c>
      <c r="H18" s="41" t="s">
        <v>1814</v>
      </c>
      <c r="I18" s="429" t="s">
        <v>1815</v>
      </c>
      <c r="J18" s="41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</row>
    <row r="19" spans="1:32" ht="21" customHeight="1" thickBot="1" x14ac:dyDescent="0.25">
      <c r="A19" s="141" t="s">
        <v>160</v>
      </c>
      <c r="B19" s="241">
        <f t="shared" ref="B19:G19" si="2">B17+B18</f>
        <v>28</v>
      </c>
      <c r="C19" s="143">
        <f t="shared" si="2"/>
        <v>39350</v>
      </c>
      <c r="D19" s="142">
        <f t="shared" si="2"/>
        <v>88192</v>
      </c>
      <c r="E19" s="142">
        <f t="shared" si="2"/>
        <v>23487</v>
      </c>
      <c r="F19" s="142">
        <f t="shared" si="2"/>
        <v>22605</v>
      </c>
      <c r="G19" s="142">
        <f t="shared" si="2"/>
        <v>389</v>
      </c>
      <c r="H19" s="144">
        <f>C19/B19</f>
        <v>1405.3571428571429</v>
      </c>
      <c r="I19" s="145">
        <f>E19/D19*100</f>
        <v>26.631667271407839</v>
      </c>
      <c r="J19" s="145">
        <f>G19/F19*100</f>
        <v>1.7208582172085822</v>
      </c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</row>
    <row r="20" spans="1:32" x14ac:dyDescent="0.2"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</row>
    <row r="21" spans="1:32" x14ac:dyDescent="0.2"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</row>
    <row r="22" spans="1:32" ht="40.5" customHeight="1" thickBot="1" x14ac:dyDescent="0.25">
      <c r="A22" s="488" t="s">
        <v>390</v>
      </c>
      <c r="B22" s="489"/>
      <c r="C22" s="489"/>
      <c r="D22" s="489"/>
      <c r="E22" s="489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</row>
    <row r="23" spans="1:32" ht="134.25" customHeight="1" thickBot="1" x14ac:dyDescent="0.25">
      <c r="A23" s="85" t="s">
        <v>161</v>
      </c>
      <c r="B23" s="85" t="s">
        <v>329</v>
      </c>
      <c r="C23" s="85" t="s">
        <v>162</v>
      </c>
      <c r="D23" s="85" t="s">
        <v>326</v>
      </c>
      <c r="E23" s="85" t="s">
        <v>327</v>
      </c>
      <c r="F23" s="126"/>
    </row>
    <row r="24" spans="1:32" ht="15.75" customHeight="1" thickTop="1" thickBot="1" x14ac:dyDescent="0.25">
      <c r="A24" s="10">
        <v>1</v>
      </c>
      <c r="B24" s="235">
        <v>2</v>
      </c>
      <c r="C24" s="10">
        <v>3</v>
      </c>
      <c r="D24" s="235">
        <v>4</v>
      </c>
      <c r="E24" s="235">
        <v>5</v>
      </c>
      <c r="F24" s="41"/>
      <c r="G24" s="35"/>
      <c r="H24" s="35"/>
      <c r="K24" s="222"/>
      <c r="L24" s="223"/>
      <c r="M24" s="224"/>
      <c r="N24" s="223"/>
      <c r="O24" s="224"/>
    </row>
    <row r="25" spans="1:32" ht="15.75" customHeight="1" thickTop="1" x14ac:dyDescent="0.2">
      <c r="A25" s="147" t="s">
        <v>92</v>
      </c>
      <c r="B25" s="236"/>
      <c r="C25" s="236"/>
      <c r="D25" s="237"/>
      <c r="E25" s="238"/>
      <c r="G25" s="486"/>
      <c r="H25" s="486"/>
      <c r="K25" s="227"/>
      <c r="L25" s="228"/>
      <c r="M25" s="229"/>
      <c r="N25" s="228"/>
      <c r="O25" s="229"/>
    </row>
    <row r="26" spans="1:32" x14ac:dyDescent="0.2">
      <c r="A26" s="35" t="s">
        <v>93</v>
      </c>
      <c r="B26" s="238"/>
      <c r="C26" s="238"/>
      <c r="D26" s="237"/>
      <c r="E26" s="238"/>
      <c r="G26" s="486"/>
      <c r="H26" s="490"/>
      <c r="I26" s="227"/>
      <c r="J26" s="228"/>
      <c r="K26" s="229"/>
      <c r="L26" s="228"/>
      <c r="M26" s="229"/>
      <c r="N26" s="228"/>
      <c r="O26" s="229"/>
    </row>
    <row r="27" spans="1:32" x14ac:dyDescent="0.2">
      <c r="A27" s="35" t="s">
        <v>95</v>
      </c>
      <c r="B27" s="41" t="s">
        <v>1751</v>
      </c>
      <c r="C27" s="41" t="s">
        <v>1752</v>
      </c>
      <c r="D27" s="41" t="s">
        <v>1753</v>
      </c>
      <c r="E27" s="41" t="s">
        <v>1754</v>
      </c>
      <c r="G27" s="486"/>
      <c r="H27" s="486"/>
      <c r="I27" s="227"/>
      <c r="J27" s="228"/>
      <c r="K27" s="229"/>
      <c r="L27" s="228"/>
      <c r="M27" s="229"/>
      <c r="N27" s="228"/>
      <c r="O27" s="229"/>
    </row>
    <row r="28" spans="1:32" x14ac:dyDescent="0.2">
      <c r="A28" s="35" t="s">
        <v>96</v>
      </c>
      <c r="B28" s="41" t="s">
        <v>1755</v>
      </c>
      <c r="C28" s="41" t="s">
        <v>1756</v>
      </c>
      <c r="D28" s="41" t="s">
        <v>1757</v>
      </c>
      <c r="E28" s="41" t="s">
        <v>1754</v>
      </c>
      <c r="G28" s="486"/>
      <c r="H28" s="486"/>
      <c r="I28" s="227"/>
      <c r="J28" s="228"/>
      <c r="K28" s="229"/>
      <c r="L28" s="228"/>
      <c r="M28" s="229"/>
      <c r="N28" s="228"/>
      <c r="O28" s="229"/>
    </row>
    <row r="29" spans="1:32" x14ac:dyDescent="0.2">
      <c r="A29" s="35" t="s">
        <v>97</v>
      </c>
      <c r="B29" s="41" t="s">
        <v>1758</v>
      </c>
      <c r="C29" s="41" t="s">
        <v>1759</v>
      </c>
      <c r="D29" s="41" t="s">
        <v>1760</v>
      </c>
      <c r="E29" s="41" t="s">
        <v>1754</v>
      </c>
      <c r="G29" s="486"/>
      <c r="H29" s="486"/>
      <c r="I29" s="227"/>
      <c r="J29" s="228"/>
      <c r="K29" s="229"/>
      <c r="L29" s="228"/>
      <c r="M29" s="229"/>
      <c r="N29" s="228"/>
      <c r="O29" s="229"/>
    </row>
    <row r="30" spans="1:32" x14ac:dyDescent="0.2">
      <c r="A30" s="35" t="s">
        <v>98</v>
      </c>
      <c r="B30" s="41" t="s">
        <v>1761</v>
      </c>
      <c r="C30" s="41" t="s">
        <v>1754</v>
      </c>
      <c r="D30" s="41" t="s">
        <v>1762</v>
      </c>
      <c r="E30" s="41" t="s">
        <v>1754</v>
      </c>
      <c r="G30" s="486"/>
      <c r="H30" s="486"/>
      <c r="I30" s="227"/>
      <c r="J30" s="228"/>
      <c r="K30" s="229"/>
      <c r="L30" s="228"/>
      <c r="M30" s="229"/>
      <c r="N30" s="228"/>
      <c r="O30" s="229"/>
    </row>
    <row r="31" spans="1:32" x14ac:dyDescent="0.2">
      <c r="A31" s="35" t="s">
        <v>99</v>
      </c>
      <c r="B31" s="239"/>
      <c r="C31" s="238"/>
      <c r="D31" s="237"/>
      <c r="E31" s="238"/>
      <c r="G31" s="148"/>
      <c r="H31" s="148"/>
      <c r="I31" s="227"/>
      <c r="J31" s="228"/>
      <c r="K31" s="229"/>
      <c r="L31" s="228"/>
      <c r="M31" s="229"/>
      <c r="N31" s="228"/>
      <c r="O31" s="229"/>
    </row>
    <row r="32" spans="1:32" x14ac:dyDescent="0.2">
      <c r="A32" s="35" t="s">
        <v>100</v>
      </c>
      <c r="B32" s="230"/>
      <c r="C32" s="232"/>
      <c r="D32" s="231"/>
      <c r="E32" s="232"/>
      <c r="G32" s="148"/>
      <c r="H32" s="148"/>
      <c r="I32" s="227"/>
      <c r="J32" s="228"/>
      <c r="K32" s="229"/>
      <c r="L32" s="228"/>
      <c r="M32" s="229"/>
      <c r="N32" s="228"/>
      <c r="O32" s="229"/>
    </row>
    <row r="33" spans="1:15" x14ac:dyDescent="0.2">
      <c r="A33" s="428" t="s">
        <v>101</v>
      </c>
      <c r="B33" s="41" t="s">
        <v>1763</v>
      </c>
      <c r="C33" s="41" t="s">
        <v>1764</v>
      </c>
      <c r="D33" s="41" t="s">
        <v>1765</v>
      </c>
      <c r="E33" s="41" t="s">
        <v>1754</v>
      </c>
      <c r="G33" s="486"/>
      <c r="H33" s="486"/>
      <c r="I33" s="227"/>
      <c r="J33" s="228"/>
      <c r="K33" s="229"/>
      <c r="L33" s="228"/>
      <c r="M33" s="229"/>
      <c r="N33" s="228"/>
      <c r="O33" s="229"/>
    </row>
    <row r="34" spans="1:15" x14ac:dyDescent="0.2">
      <c r="A34" s="35" t="s">
        <v>102</v>
      </c>
      <c r="B34" s="41" t="s">
        <v>1766</v>
      </c>
      <c r="C34" s="41" t="s">
        <v>1754</v>
      </c>
      <c r="D34" s="41" t="s">
        <v>1762</v>
      </c>
      <c r="E34" s="41" t="s">
        <v>1754</v>
      </c>
      <c r="G34" s="486"/>
      <c r="H34" s="486"/>
      <c r="I34" s="227"/>
      <c r="J34" s="228"/>
      <c r="K34" s="229"/>
      <c r="L34" s="228"/>
      <c r="M34" s="229"/>
      <c r="N34" s="233"/>
      <c r="O34" s="233"/>
    </row>
    <row r="35" spans="1:15" ht="12.75" thickBot="1" x14ac:dyDescent="0.25">
      <c r="A35" s="35" t="s">
        <v>158</v>
      </c>
      <c r="B35" s="225"/>
      <c r="C35" s="240"/>
      <c r="D35" s="226"/>
      <c r="E35" s="240"/>
      <c r="G35" s="148"/>
      <c r="H35" s="148"/>
      <c r="I35" s="227"/>
      <c r="J35" s="228"/>
      <c r="K35" s="229"/>
      <c r="L35" s="228"/>
      <c r="M35" s="229"/>
      <c r="N35" s="35"/>
      <c r="O35" s="35"/>
    </row>
    <row r="36" spans="1:15" ht="21" customHeight="1" thickBot="1" x14ac:dyDescent="0.25">
      <c r="A36" s="149" t="s">
        <v>159</v>
      </c>
      <c r="B36" s="241">
        <f>B25+B26+B27+B28+B29+B30+B31+B32+B33+B34+B35</f>
        <v>41955</v>
      </c>
      <c r="C36" s="241">
        <f>C25+C26+C27+C28+C29+C30+C31+C32+C33+C34+C35</f>
        <v>839</v>
      </c>
      <c r="D36" s="242">
        <f>C36/B36*100</f>
        <v>1.9997616493862471</v>
      </c>
      <c r="E36" s="243">
        <f>SUM(E25:E34)</f>
        <v>0</v>
      </c>
      <c r="I36" s="227"/>
      <c r="J36" s="228"/>
      <c r="K36" s="229"/>
      <c r="L36" s="228"/>
      <c r="M36" s="229"/>
    </row>
    <row r="37" spans="1:15" ht="12.75" thickBot="1" x14ac:dyDescent="0.25">
      <c r="A37" s="150" t="s">
        <v>23</v>
      </c>
      <c r="B37" s="429" t="s">
        <v>1767</v>
      </c>
      <c r="C37" s="41" t="s">
        <v>1754</v>
      </c>
      <c r="D37" s="429" t="s">
        <v>1762</v>
      </c>
      <c r="E37" s="41" t="s">
        <v>1754</v>
      </c>
      <c r="I37" s="227"/>
      <c r="J37" s="228"/>
      <c r="K37" s="229"/>
      <c r="L37" s="228"/>
      <c r="M37" s="229"/>
    </row>
    <row r="38" spans="1:15" ht="21" customHeight="1" thickBot="1" x14ac:dyDescent="0.25">
      <c r="A38" s="149" t="s">
        <v>160</v>
      </c>
      <c r="B38" s="241">
        <f>B36+B37</f>
        <v>81955</v>
      </c>
      <c r="C38" s="243">
        <f>C36+C37</f>
        <v>839</v>
      </c>
      <c r="D38" s="242">
        <f>C38/B38*100</f>
        <v>1.0237325361478862</v>
      </c>
      <c r="E38" s="243">
        <f>E36+E37</f>
        <v>0</v>
      </c>
    </row>
    <row r="39" spans="1:15" x14ac:dyDescent="0.2">
      <c r="B39" s="238"/>
      <c r="C39" s="238"/>
      <c r="D39" s="238"/>
      <c r="E39" s="238"/>
    </row>
    <row r="40" spans="1:15" x14ac:dyDescent="0.2">
      <c r="E40" s="35"/>
    </row>
    <row r="41" spans="1:15" x14ac:dyDescent="0.2">
      <c r="G41" s="35"/>
      <c r="K41" s="35"/>
      <c r="L41" s="35"/>
      <c r="M41" s="35"/>
      <c r="N41" s="244"/>
    </row>
    <row r="42" spans="1:15" x14ac:dyDescent="0.2">
      <c r="N42" s="244"/>
    </row>
    <row r="43" spans="1:15" x14ac:dyDescent="0.2">
      <c r="N43" s="244"/>
    </row>
    <row r="44" spans="1:15" x14ac:dyDescent="0.2">
      <c r="N44" s="244"/>
    </row>
    <row r="45" spans="1:15" x14ac:dyDescent="0.2">
      <c r="N45" s="244"/>
    </row>
    <row r="46" spans="1:15" x14ac:dyDescent="0.2">
      <c r="N46" s="244"/>
    </row>
    <row r="47" spans="1:15" x14ac:dyDescent="0.2">
      <c r="N47" s="244"/>
    </row>
    <row r="48" spans="1:15" x14ac:dyDescent="0.2">
      <c r="N48" s="244"/>
    </row>
    <row r="49" spans="14:14" x14ac:dyDescent="0.2">
      <c r="N49" s="244"/>
    </row>
  </sheetData>
  <sortState ref="J26:O35">
    <sortCondition ref="J26:J35"/>
  </sortState>
  <mergeCells count="10">
    <mergeCell ref="A1:J1"/>
    <mergeCell ref="A22:E22"/>
    <mergeCell ref="G26:H26"/>
    <mergeCell ref="G25:H25"/>
    <mergeCell ref="G27:H27"/>
    <mergeCell ref="G28:H28"/>
    <mergeCell ref="G29:H29"/>
    <mergeCell ref="G30:H30"/>
    <mergeCell ref="G33:H33"/>
    <mergeCell ref="G34:H34"/>
  </mergeCells>
  <pageMargins left="0.45" right="0.45" top="0.75" bottom="0.25" header="0.3" footer="0.3"/>
  <pageSetup paperSize="9" scale="87" orientation="landscape" r:id="rId1"/>
  <rowBreaks count="1" manualBreakCount="1">
    <brk id="21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6"/>
  <sheetViews>
    <sheetView zoomScaleNormal="100" workbookViewId="0">
      <selection activeCell="H16" sqref="H16"/>
    </sheetView>
  </sheetViews>
  <sheetFormatPr defaultColWidth="9.140625" defaultRowHeight="15" x14ac:dyDescent="0.25"/>
  <cols>
    <col min="1" max="1" width="14" style="48" customWidth="1"/>
    <col min="2" max="2" width="13.85546875" style="48" customWidth="1"/>
    <col min="3" max="3" width="17.85546875" style="48" customWidth="1"/>
    <col min="4" max="4" width="18.85546875" style="48" customWidth="1"/>
    <col min="5" max="5" width="19.85546875" style="48" customWidth="1"/>
    <col min="6" max="6" width="18.42578125" style="48" customWidth="1"/>
    <col min="7" max="7" width="19.5703125" style="48" customWidth="1"/>
    <col min="8" max="16384" width="9.140625" style="48"/>
  </cols>
  <sheetData>
    <row r="1" spans="1:7" ht="33" customHeight="1" thickBot="1" x14ac:dyDescent="0.3">
      <c r="A1" s="474" t="s">
        <v>391</v>
      </c>
      <c r="B1" s="475"/>
      <c r="C1" s="475"/>
      <c r="D1" s="475"/>
      <c r="E1" s="475"/>
      <c r="F1" s="475"/>
      <c r="G1" s="475"/>
    </row>
    <row r="2" spans="1:7" ht="87" customHeight="1" thickBot="1" x14ac:dyDescent="0.3">
      <c r="A2" s="8" t="s">
        <v>169</v>
      </c>
      <c r="B2" s="8" t="s">
        <v>168</v>
      </c>
      <c r="C2" s="8" t="s">
        <v>167</v>
      </c>
      <c r="D2" s="8" t="s">
        <v>166</v>
      </c>
      <c r="E2" s="2" t="s">
        <v>165</v>
      </c>
      <c r="F2" s="57" t="s">
        <v>164</v>
      </c>
      <c r="G2" s="2" t="s">
        <v>163</v>
      </c>
    </row>
    <row r="3" spans="1:7" ht="12.75" customHeight="1" thickTop="1" thickBot="1" x14ac:dyDescent="0.3">
      <c r="A3" s="137">
        <v>1</v>
      </c>
      <c r="B3" s="137">
        <v>2</v>
      </c>
      <c r="C3" s="137">
        <v>3</v>
      </c>
      <c r="D3" s="137">
        <v>4</v>
      </c>
      <c r="E3" s="137">
        <v>5</v>
      </c>
      <c r="F3" s="137">
        <v>6</v>
      </c>
      <c r="G3" s="137">
        <v>7</v>
      </c>
    </row>
    <row r="4" spans="1:7" ht="39" customHeight="1" thickTop="1" thickBot="1" x14ac:dyDescent="0.3">
      <c r="A4" s="99">
        <v>857</v>
      </c>
      <c r="B4" s="99">
        <v>7163</v>
      </c>
      <c r="C4" s="99">
        <v>103</v>
      </c>
      <c r="D4" s="99">
        <v>103</v>
      </c>
      <c r="E4" s="99">
        <v>15</v>
      </c>
      <c r="F4" s="100">
        <v>8.36</v>
      </c>
      <c r="G4" s="100">
        <f>D4/C4*100</f>
        <v>100</v>
      </c>
    </row>
    <row r="6" spans="1:7" x14ac:dyDescent="0.25">
      <c r="D6" s="48" t="s">
        <v>269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"/>
  <sheetViews>
    <sheetView zoomScaleNormal="100" workbookViewId="0">
      <selection activeCell="D15" sqref="D15"/>
    </sheetView>
  </sheetViews>
  <sheetFormatPr defaultColWidth="9.140625" defaultRowHeight="15" x14ac:dyDescent="0.25"/>
  <cols>
    <col min="1" max="1" width="14" style="48" customWidth="1"/>
    <col min="2" max="2" width="9.140625" style="48"/>
    <col min="3" max="3" width="11" style="48" customWidth="1"/>
    <col min="4" max="4" width="13.85546875" style="48" customWidth="1"/>
    <col min="5" max="5" width="14.7109375" style="48" customWidth="1"/>
    <col min="6" max="6" width="12.5703125" style="48" customWidth="1"/>
    <col min="7" max="7" width="13" style="48" customWidth="1"/>
    <col min="8" max="8" width="14" style="48" customWidth="1"/>
    <col min="9" max="9" width="17.42578125" style="48" customWidth="1"/>
    <col min="10" max="16384" width="9.140625" style="48"/>
  </cols>
  <sheetData>
    <row r="1" spans="1:9" ht="31.5" customHeight="1" thickBot="1" x14ac:dyDescent="0.3">
      <c r="A1" s="491" t="s">
        <v>392</v>
      </c>
      <c r="B1" s="492"/>
      <c r="C1" s="492"/>
      <c r="D1" s="492"/>
      <c r="E1" s="492"/>
      <c r="F1" s="492"/>
      <c r="G1" s="492"/>
      <c r="H1" s="492"/>
      <c r="I1" s="492"/>
    </row>
    <row r="2" spans="1:9" ht="55.5" customHeight="1" x14ac:dyDescent="0.25">
      <c r="A2" s="494" t="s">
        <v>297</v>
      </c>
      <c r="B2" s="493" t="s">
        <v>296</v>
      </c>
      <c r="C2" s="493"/>
      <c r="D2" s="496" t="s">
        <v>295</v>
      </c>
      <c r="E2" s="493"/>
      <c r="F2" s="496" t="s">
        <v>294</v>
      </c>
      <c r="G2" s="493"/>
      <c r="H2" s="496" t="s">
        <v>293</v>
      </c>
      <c r="I2" s="496"/>
    </row>
    <row r="3" spans="1:9" ht="27" customHeight="1" thickBot="1" x14ac:dyDescent="0.3">
      <c r="A3" s="495"/>
      <c r="B3" s="23" t="s">
        <v>205</v>
      </c>
      <c r="C3" s="23" t="s">
        <v>292</v>
      </c>
      <c r="D3" s="23" t="s">
        <v>205</v>
      </c>
      <c r="E3" s="23" t="s">
        <v>291</v>
      </c>
      <c r="F3" s="23" t="s">
        <v>205</v>
      </c>
      <c r="G3" s="23" t="s">
        <v>291</v>
      </c>
      <c r="H3" s="23" t="s">
        <v>205</v>
      </c>
      <c r="I3" s="23" t="s">
        <v>291</v>
      </c>
    </row>
    <row r="4" spans="1:9" ht="12" customHeight="1" thickTop="1" thickBot="1" x14ac:dyDescent="0.3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  <c r="I4" s="24">
        <v>9</v>
      </c>
    </row>
    <row r="5" spans="1:9" ht="46.5" customHeight="1" thickTop="1" thickBot="1" x14ac:dyDescent="0.3">
      <c r="A5" s="36"/>
      <c r="B5" s="132"/>
      <c r="C5" s="134"/>
      <c r="D5" s="132"/>
      <c r="E5" s="134"/>
      <c r="F5" s="132"/>
      <c r="G5" s="134"/>
      <c r="H5" s="132"/>
      <c r="I5" s="134"/>
    </row>
  </sheetData>
  <mergeCells count="6">
    <mergeCell ref="A1:I1"/>
    <mergeCell ref="B2:C2"/>
    <mergeCell ref="A2:A3"/>
    <mergeCell ref="D2:E2"/>
    <mergeCell ref="F2:G2"/>
    <mergeCell ref="H2:I2"/>
  </mergeCells>
  <pageMargins left="0.7" right="0.7" top="0.75" bottom="0.75" header="0.3" footer="0.3"/>
  <pageSetup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5"/>
  <sheetViews>
    <sheetView zoomScaleNormal="100" workbookViewId="0">
      <selection activeCell="E15" sqref="E15"/>
    </sheetView>
  </sheetViews>
  <sheetFormatPr defaultColWidth="9.140625" defaultRowHeight="15" x14ac:dyDescent="0.25"/>
  <cols>
    <col min="1" max="1" width="10.85546875" style="48" customWidth="1"/>
    <col min="2" max="2" width="11.42578125" style="48" customWidth="1"/>
    <col min="3" max="3" width="12.85546875" style="48" customWidth="1"/>
    <col min="4" max="4" width="10.7109375" style="48" customWidth="1"/>
    <col min="5" max="5" width="12.140625" style="48" customWidth="1"/>
    <col min="6" max="6" width="12.5703125" style="48" customWidth="1"/>
    <col min="7" max="7" width="14.140625" style="48" customWidth="1"/>
    <col min="8" max="8" width="15.85546875" style="48" customWidth="1"/>
    <col min="9" max="9" width="15.28515625" style="48" customWidth="1"/>
    <col min="10" max="16384" width="9.140625" style="48"/>
  </cols>
  <sheetData>
    <row r="1" spans="1:18" ht="33" customHeight="1" thickBot="1" x14ac:dyDescent="0.3">
      <c r="A1" s="499" t="s">
        <v>393</v>
      </c>
      <c r="B1" s="500"/>
      <c r="C1" s="500"/>
      <c r="D1" s="500"/>
      <c r="E1" s="500"/>
      <c r="F1" s="500"/>
      <c r="G1" s="500"/>
      <c r="H1" s="500"/>
      <c r="I1" s="500"/>
      <c r="J1" s="1"/>
      <c r="K1" s="1"/>
      <c r="L1" s="1"/>
      <c r="M1" s="1"/>
      <c r="N1" s="1"/>
      <c r="O1" s="1"/>
      <c r="P1" s="1"/>
      <c r="Q1" s="1"/>
      <c r="R1" s="1"/>
    </row>
    <row r="2" spans="1:18" ht="51" customHeight="1" thickBot="1" x14ac:dyDescent="0.3">
      <c r="A2" s="497" t="s">
        <v>278</v>
      </c>
      <c r="B2" s="498"/>
      <c r="C2" s="498"/>
      <c r="D2" s="497" t="s">
        <v>277</v>
      </c>
      <c r="E2" s="498"/>
      <c r="F2" s="498"/>
      <c r="G2" s="497" t="s">
        <v>276</v>
      </c>
      <c r="H2" s="498"/>
      <c r="I2" s="498"/>
      <c r="J2" s="1"/>
      <c r="K2" s="1"/>
      <c r="L2" s="1"/>
      <c r="M2" s="1"/>
      <c r="N2" s="1"/>
      <c r="O2" s="1"/>
      <c r="P2" s="1"/>
      <c r="Q2" s="1"/>
      <c r="R2" s="1"/>
    </row>
    <row r="3" spans="1:18" ht="117" customHeight="1" thickBot="1" x14ac:dyDescent="0.3">
      <c r="A3" s="8" t="s">
        <v>275</v>
      </c>
      <c r="B3" s="8" t="s">
        <v>274</v>
      </c>
      <c r="C3" s="2" t="s">
        <v>273</v>
      </c>
      <c r="D3" s="8" t="s">
        <v>275</v>
      </c>
      <c r="E3" s="8" t="s">
        <v>274</v>
      </c>
      <c r="F3" s="2" t="s">
        <v>273</v>
      </c>
      <c r="G3" s="8" t="s">
        <v>272</v>
      </c>
      <c r="H3" s="8" t="s">
        <v>271</v>
      </c>
      <c r="I3" s="2" t="s">
        <v>270</v>
      </c>
      <c r="J3" s="1"/>
      <c r="K3" s="1"/>
      <c r="L3" s="1"/>
      <c r="M3" s="1"/>
      <c r="N3" s="1"/>
      <c r="O3" s="1"/>
      <c r="P3" s="1"/>
      <c r="Q3" s="1"/>
      <c r="R3" s="1"/>
    </row>
    <row r="4" spans="1:18" ht="12.75" customHeight="1" thickTop="1" thickBot="1" x14ac:dyDescent="0.3">
      <c r="A4" s="31">
        <v>1</v>
      </c>
      <c r="B4" s="31">
        <v>2</v>
      </c>
      <c r="C4" s="31">
        <v>3</v>
      </c>
      <c r="D4" s="31">
        <v>4</v>
      </c>
      <c r="E4" s="31">
        <v>5</v>
      </c>
      <c r="F4" s="31">
        <v>6</v>
      </c>
      <c r="G4" s="31">
        <v>7</v>
      </c>
      <c r="H4" s="31">
        <v>8</v>
      </c>
      <c r="I4" s="31">
        <v>9</v>
      </c>
      <c r="J4" s="1"/>
      <c r="K4" s="1"/>
      <c r="L4" s="1"/>
      <c r="M4" s="1"/>
      <c r="N4" s="1"/>
      <c r="O4" s="1"/>
      <c r="P4" s="1"/>
      <c r="Q4" s="1"/>
      <c r="R4" s="1"/>
    </row>
    <row r="5" spans="1:18" ht="36" customHeight="1" thickTop="1" thickBot="1" x14ac:dyDescent="0.3">
      <c r="A5" s="132"/>
      <c r="B5" s="132"/>
      <c r="C5" s="134"/>
      <c r="D5" s="132"/>
      <c r="E5" s="132"/>
      <c r="F5" s="134"/>
      <c r="G5" s="132"/>
      <c r="H5" s="132"/>
      <c r="I5" s="134"/>
      <c r="J5" s="1"/>
      <c r="K5" s="1"/>
      <c r="L5" s="1"/>
      <c r="M5" s="1"/>
      <c r="N5" s="1"/>
      <c r="O5" s="1"/>
      <c r="P5" s="1"/>
      <c r="Q5" s="1"/>
      <c r="R5" s="1"/>
    </row>
  </sheetData>
  <mergeCells count="4">
    <mergeCell ref="A2:C2"/>
    <mergeCell ref="D2:F2"/>
    <mergeCell ref="G2:I2"/>
    <mergeCell ref="A1:I1"/>
  </mergeCells>
  <pageMargins left="0.7" right="0.7" top="0.75" bottom="0.75" header="0.3" footer="0.3"/>
  <pageSetup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"/>
  <sheetViews>
    <sheetView zoomScaleNormal="100" workbookViewId="0">
      <selection activeCell="A2" sqref="A2:C2"/>
    </sheetView>
  </sheetViews>
  <sheetFormatPr defaultColWidth="9.140625" defaultRowHeight="15" x14ac:dyDescent="0.25"/>
  <cols>
    <col min="1" max="1" width="10.28515625" style="48" customWidth="1"/>
    <col min="2" max="2" width="11.7109375" style="48" customWidth="1"/>
    <col min="3" max="3" width="12.140625" style="48" customWidth="1"/>
    <col min="4" max="4" width="14" style="48" customWidth="1"/>
    <col min="5" max="5" width="14.28515625" style="48" customWidth="1"/>
    <col min="6" max="6" width="13.7109375" style="48" customWidth="1"/>
    <col min="7" max="7" width="15.28515625" style="48" customWidth="1"/>
    <col min="8" max="9" width="15.42578125" style="48" customWidth="1"/>
    <col min="10" max="16384" width="9.140625" style="48"/>
  </cols>
  <sheetData>
    <row r="1" spans="1:9" ht="33.75" customHeight="1" thickBot="1" x14ac:dyDescent="0.3">
      <c r="A1" s="499" t="s">
        <v>394</v>
      </c>
      <c r="B1" s="500"/>
      <c r="C1" s="500"/>
      <c r="D1" s="500"/>
      <c r="E1" s="500"/>
      <c r="F1" s="500"/>
      <c r="G1" s="500"/>
      <c r="H1" s="500"/>
      <c r="I1" s="500"/>
    </row>
    <row r="2" spans="1:9" ht="45" customHeight="1" thickBot="1" x14ac:dyDescent="0.3">
      <c r="A2" s="497" t="s">
        <v>290</v>
      </c>
      <c r="B2" s="498"/>
      <c r="C2" s="498"/>
      <c r="D2" s="497" t="s">
        <v>289</v>
      </c>
      <c r="E2" s="498"/>
      <c r="F2" s="498"/>
      <c r="G2" s="497" t="s">
        <v>288</v>
      </c>
      <c r="H2" s="498"/>
      <c r="I2" s="498"/>
    </row>
    <row r="3" spans="1:9" ht="190.5" customHeight="1" thickBot="1" x14ac:dyDescent="0.3">
      <c r="A3" s="21" t="s">
        <v>287</v>
      </c>
      <c r="B3" s="21" t="s">
        <v>286</v>
      </c>
      <c r="C3" s="20" t="s">
        <v>285</v>
      </c>
      <c r="D3" s="21" t="s">
        <v>284</v>
      </c>
      <c r="E3" s="21" t="s">
        <v>283</v>
      </c>
      <c r="F3" s="20" t="s">
        <v>282</v>
      </c>
      <c r="G3" s="21" t="s">
        <v>281</v>
      </c>
      <c r="H3" s="21" t="s">
        <v>280</v>
      </c>
      <c r="I3" s="20" t="s">
        <v>279</v>
      </c>
    </row>
    <row r="4" spans="1:9" ht="13.5" customHeight="1" thickTop="1" thickBot="1" x14ac:dyDescent="0.3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</row>
    <row r="5" spans="1:9" ht="38.25" customHeight="1" thickTop="1" thickBot="1" x14ac:dyDescent="0.3">
      <c r="A5" s="135"/>
      <c r="B5" s="135"/>
      <c r="C5" s="136"/>
      <c r="D5" s="135"/>
      <c r="E5" s="135"/>
      <c r="F5" s="136"/>
      <c r="G5" s="135"/>
      <c r="H5" s="135"/>
      <c r="I5" s="135"/>
    </row>
  </sheetData>
  <mergeCells count="4">
    <mergeCell ref="A1:I1"/>
    <mergeCell ref="A2:C2"/>
    <mergeCell ref="D2:F2"/>
    <mergeCell ref="G2:I2"/>
  </mergeCells>
  <pageMargins left="0.7" right="0.7" top="0.75" bottom="0.75" header="0.3" footer="0.3"/>
  <pageSetup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1"/>
  <sheetViews>
    <sheetView topLeftCell="A4" zoomScaleNormal="100" workbookViewId="0">
      <selection activeCell="I10" sqref="I10"/>
    </sheetView>
  </sheetViews>
  <sheetFormatPr defaultColWidth="9.140625" defaultRowHeight="44.25" customHeight="1" x14ac:dyDescent="0.25"/>
  <cols>
    <col min="1" max="1" width="17.5703125" style="48" customWidth="1"/>
    <col min="2" max="2" width="14.42578125" style="48" customWidth="1"/>
    <col min="3" max="3" width="14.140625" style="48" customWidth="1"/>
    <col min="4" max="4" width="16.7109375" style="48" customWidth="1"/>
    <col min="5" max="5" width="15" style="48" customWidth="1"/>
    <col min="6" max="6" width="15.5703125" style="48" customWidth="1"/>
    <col min="7" max="7" width="16.5703125" style="48" customWidth="1"/>
    <col min="8" max="8" width="14.85546875" style="48" customWidth="1"/>
    <col min="9" max="10" width="9.5703125" style="48" bestFit="1" customWidth="1"/>
    <col min="11" max="16384" width="9.140625" style="48"/>
  </cols>
  <sheetData>
    <row r="1" spans="1:16" ht="44.25" customHeight="1" thickBot="1" x14ac:dyDescent="0.3">
      <c r="A1" s="474" t="s">
        <v>395</v>
      </c>
      <c r="B1" s="474"/>
      <c r="C1" s="474"/>
      <c r="D1" s="474"/>
      <c r="E1" s="474"/>
      <c r="F1" s="474"/>
      <c r="G1" s="474"/>
      <c r="H1" s="474"/>
    </row>
    <row r="2" spans="1:16" ht="91.5" customHeight="1" thickBot="1" x14ac:dyDescent="0.3">
      <c r="A2" s="130" t="s">
        <v>183</v>
      </c>
      <c r="B2" s="130" t="s">
        <v>182</v>
      </c>
      <c r="C2" s="130" t="s">
        <v>181</v>
      </c>
      <c r="D2" s="130" t="s">
        <v>1827</v>
      </c>
      <c r="E2" s="130" t="s">
        <v>180</v>
      </c>
      <c r="F2" s="130" t="s">
        <v>179</v>
      </c>
      <c r="G2" s="8" t="s">
        <v>178</v>
      </c>
      <c r="H2" s="8" t="s">
        <v>177</v>
      </c>
    </row>
    <row r="3" spans="1:16" ht="12" customHeight="1" thickTop="1" thickBot="1" x14ac:dyDescent="0.3">
      <c r="A3" s="131">
        <v>1</v>
      </c>
      <c r="B3" s="131">
        <v>2</v>
      </c>
      <c r="C3" s="131">
        <v>3</v>
      </c>
      <c r="D3" s="131">
        <v>4</v>
      </c>
      <c r="E3" s="131">
        <v>5</v>
      </c>
      <c r="F3" s="131">
        <v>6</v>
      </c>
      <c r="G3" s="10">
        <v>7</v>
      </c>
      <c r="H3" s="10">
        <v>8</v>
      </c>
    </row>
    <row r="4" spans="1:16" ht="44.25" customHeight="1" thickTop="1" thickBot="1" x14ac:dyDescent="0.3">
      <c r="A4" s="99">
        <v>65862</v>
      </c>
      <c r="B4" s="99">
        <v>9753</v>
      </c>
      <c r="C4" s="99">
        <v>4019</v>
      </c>
      <c r="D4" s="99">
        <v>335</v>
      </c>
      <c r="E4" s="99">
        <v>3001</v>
      </c>
      <c r="F4" s="99">
        <v>218</v>
      </c>
      <c r="G4" s="99">
        <v>1776</v>
      </c>
      <c r="H4" s="99">
        <v>1763</v>
      </c>
    </row>
    <row r="5" spans="1:16" ht="20.25" customHeight="1" x14ac:dyDescent="0.25"/>
    <row r="6" spans="1:16" ht="27" customHeight="1" thickBot="1" x14ac:dyDescent="0.3"/>
    <row r="7" spans="1:16" ht="107.25" customHeight="1" thickBot="1" x14ac:dyDescent="0.3">
      <c r="A7" s="8" t="s">
        <v>176</v>
      </c>
      <c r="B7" s="8" t="s">
        <v>175</v>
      </c>
      <c r="C7" s="133" t="s">
        <v>174</v>
      </c>
      <c r="D7" s="133" t="s">
        <v>173</v>
      </c>
      <c r="E7" s="133" t="s">
        <v>172</v>
      </c>
      <c r="F7" s="2" t="s">
        <v>171</v>
      </c>
      <c r="G7" s="2" t="s">
        <v>170</v>
      </c>
    </row>
    <row r="8" spans="1:16" ht="13.5" customHeight="1" thickTop="1" thickBot="1" x14ac:dyDescent="0.3">
      <c r="A8" s="10">
        <v>1</v>
      </c>
      <c r="B8" s="10">
        <v>2</v>
      </c>
      <c r="C8" s="131">
        <v>3</v>
      </c>
      <c r="D8" s="131">
        <v>4</v>
      </c>
      <c r="E8" s="131">
        <v>5</v>
      </c>
      <c r="F8" s="10">
        <v>6</v>
      </c>
      <c r="G8" s="10">
        <v>7</v>
      </c>
    </row>
    <row r="9" spans="1:16" ht="44.25" customHeight="1" thickTop="1" thickBot="1" x14ac:dyDescent="0.3">
      <c r="A9" s="99">
        <v>6979</v>
      </c>
      <c r="B9" s="99">
        <v>1431</v>
      </c>
      <c r="C9" s="100">
        <v>14.81</v>
      </c>
      <c r="D9" s="100">
        <v>74.67</v>
      </c>
      <c r="E9" s="100">
        <v>65.069999999999993</v>
      </c>
      <c r="F9" s="100">
        <v>99.27</v>
      </c>
      <c r="G9" s="100">
        <v>20.5</v>
      </c>
    </row>
    <row r="11" spans="1:16" ht="44.25" customHeight="1" x14ac:dyDescent="0.25">
      <c r="A11" s="71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3"/>
      <c r="M11" s="73"/>
      <c r="N11" s="73"/>
      <c r="O11" s="73"/>
      <c r="P11" s="73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2"/>
  <sheetViews>
    <sheetView zoomScaleNormal="100" workbookViewId="0">
      <selection activeCell="B7" sqref="B7"/>
    </sheetView>
  </sheetViews>
  <sheetFormatPr defaultColWidth="9.140625" defaultRowHeight="15" x14ac:dyDescent="0.25"/>
  <cols>
    <col min="1" max="1" width="17" style="48" customWidth="1"/>
    <col min="2" max="2" width="21.28515625" style="48" customWidth="1"/>
    <col min="3" max="3" width="13.140625" style="48" customWidth="1"/>
    <col min="4" max="4" width="13.85546875" style="48" customWidth="1"/>
    <col min="5" max="5" width="12.5703125" style="48" customWidth="1"/>
    <col min="6" max="6" width="15.28515625" style="48" customWidth="1"/>
    <col min="7" max="7" width="14.5703125" style="48" customWidth="1"/>
    <col min="8" max="8" width="17" style="48" customWidth="1"/>
    <col min="9" max="9" width="12.5703125" style="48" customWidth="1"/>
    <col min="10" max="16384" width="9.140625" style="48"/>
  </cols>
  <sheetData>
    <row r="1" spans="1:9" ht="22.5" customHeight="1" thickBot="1" x14ac:dyDescent="0.3">
      <c r="A1" s="475" t="s">
        <v>396</v>
      </c>
      <c r="B1" s="475"/>
      <c r="C1" s="475"/>
      <c r="D1" s="475"/>
      <c r="E1" s="475"/>
      <c r="F1" s="475"/>
      <c r="G1" s="475"/>
      <c r="H1" s="475"/>
    </row>
    <row r="2" spans="1:9" ht="106.5" customHeight="1" thickBot="1" x14ac:dyDescent="0.3">
      <c r="A2" s="8" t="s">
        <v>149</v>
      </c>
      <c r="B2" s="8" t="s">
        <v>191</v>
      </c>
      <c r="C2" s="8" t="s">
        <v>190</v>
      </c>
      <c r="D2" s="8" t="s">
        <v>189</v>
      </c>
      <c r="E2" s="8" t="s">
        <v>188</v>
      </c>
      <c r="F2" s="2" t="s">
        <v>187</v>
      </c>
      <c r="G2" s="2" t="s">
        <v>186</v>
      </c>
      <c r="H2" s="2" t="s">
        <v>185</v>
      </c>
    </row>
    <row r="3" spans="1:9" ht="12.75" customHeight="1" thickTop="1" thickBot="1" x14ac:dyDescent="0.3">
      <c r="A3" s="127">
        <v>1</v>
      </c>
      <c r="B3" s="127">
        <v>2</v>
      </c>
      <c r="C3" s="127">
        <v>3</v>
      </c>
      <c r="D3" s="127">
        <v>4</v>
      </c>
      <c r="E3" s="127">
        <v>5</v>
      </c>
      <c r="F3" s="127">
        <v>6</v>
      </c>
      <c r="G3" s="127">
        <v>7</v>
      </c>
      <c r="H3" s="127">
        <v>8</v>
      </c>
    </row>
    <row r="4" spans="1:9" ht="15.75" thickTop="1" x14ac:dyDescent="0.25">
      <c r="A4" s="7" t="s">
        <v>91</v>
      </c>
      <c r="B4" s="245" t="s">
        <v>1828</v>
      </c>
      <c r="C4" s="245" t="s">
        <v>1300</v>
      </c>
      <c r="D4" s="245" t="s">
        <v>1829</v>
      </c>
      <c r="E4" s="245" t="s">
        <v>1830</v>
      </c>
      <c r="F4" s="246">
        <v>1.1200000000000001</v>
      </c>
      <c r="G4" s="246">
        <v>9.08</v>
      </c>
      <c r="H4" s="246">
        <v>24.57</v>
      </c>
    </row>
    <row r="5" spans="1:9" x14ac:dyDescent="0.25">
      <c r="A5" s="7" t="s">
        <v>94</v>
      </c>
      <c r="B5" s="245" t="s">
        <v>1831</v>
      </c>
      <c r="C5" s="245" t="s">
        <v>410</v>
      </c>
      <c r="D5" s="245" t="s">
        <v>1832</v>
      </c>
      <c r="E5" s="245" t="s">
        <v>1833</v>
      </c>
      <c r="F5" s="246">
        <v>0</v>
      </c>
      <c r="G5" s="246">
        <v>8.1</v>
      </c>
      <c r="H5" s="246">
        <v>27.06</v>
      </c>
    </row>
    <row r="6" spans="1:9" x14ac:dyDescent="0.25">
      <c r="A6" s="7" t="s">
        <v>97</v>
      </c>
      <c r="B6" s="245" t="s">
        <v>1834</v>
      </c>
      <c r="C6" s="245" t="s">
        <v>1834</v>
      </c>
      <c r="D6" s="245" t="s">
        <v>1835</v>
      </c>
      <c r="E6" s="245" t="s">
        <v>1834</v>
      </c>
      <c r="F6" s="246">
        <v>1</v>
      </c>
      <c r="G6" s="246">
        <v>4.0199999999999996</v>
      </c>
      <c r="H6" s="246">
        <v>1</v>
      </c>
    </row>
    <row r="7" spans="1:9" x14ac:dyDescent="0.25">
      <c r="A7" s="7" t="s">
        <v>98</v>
      </c>
      <c r="B7" s="245"/>
      <c r="C7" s="245"/>
      <c r="D7" s="245"/>
      <c r="E7" s="245"/>
      <c r="F7" s="246"/>
      <c r="G7" s="246"/>
      <c r="H7" s="246"/>
    </row>
    <row r="8" spans="1:9" x14ac:dyDescent="0.25">
      <c r="A8" s="7" t="s">
        <v>100</v>
      </c>
      <c r="B8" s="245" t="s">
        <v>1836</v>
      </c>
      <c r="C8" s="245" t="s">
        <v>1837</v>
      </c>
      <c r="D8" s="245" t="s">
        <v>1838</v>
      </c>
      <c r="E8" s="245" t="s">
        <v>1839</v>
      </c>
      <c r="F8" s="246">
        <v>1.08</v>
      </c>
      <c r="G8" s="246">
        <v>9.85</v>
      </c>
      <c r="H8" s="246">
        <v>12.03</v>
      </c>
    </row>
    <row r="9" spans="1:9" x14ac:dyDescent="0.25">
      <c r="A9" s="7" t="s">
        <v>104</v>
      </c>
      <c r="B9" s="245" t="s">
        <v>1840</v>
      </c>
      <c r="C9" s="245" t="s">
        <v>410</v>
      </c>
      <c r="D9" s="245" t="s">
        <v>1841</v>
      </c>
      <c r="E9" s="245" t="s">
        <v>1842</v>
      </c>
      <c r="F9" s="246">
        <v>0</v>
      </c>
      <c r="G9" s="246">
        <v>9.3800000000000008</v>
      </c>
      <c r="H9" s="246">
        <v>36.47</v>
      </c>
    </row>
    <row r="10" spans="1:9" ht="15.75" thickBot="1" x14ac:dyDescent="0.3">
      <c r="A10" s="7" t="s">
        <v>184</v>
      </c>
      <c r="B10" s="245" t="s">
        <v>1843</v>
      </c>
      <c r="C10" s="245" t="s">
        <v>1844</v>
      </c>
      <c r="D10" s="245" t="s">
        <v>1845</v>
      </c>
      <c r="E10" s="245" t="s">
        <v>1846</v>
      </c>
      <c r="F10" s="246">
        <v>1.29</v>
      </c>
      <c r="G10" s="246">
        <v>7.94</v>
      </c>
      <c r="H10" s="246">
        <v>28.6</v>
      </c>
    </row>
    <row r="11" spans="1:9" s="18" customFormat="1" ht="19.5" customHeight="1" thickBot="1" x14ac:dyDescent="0.3">
      <c r="A11" s="13" t="s">
        <v>160</v>
      </c>
      <c r="B11" s="128">
        <f>B4+B5+B6+B7+B8+B9+B10</f>
        <v>11247</v>
      </c>
      <c r="C11" s="128">
        <f t="shared" ref="C11:E11" si="0">C4+C5+C6+C7+C8+C9+C10</f>
        <v>11866</v>
      </c>
      <c r="D11" s="128">
        <f t="shared" si="0"/>
        <v>89876</v>
      </c>
      <c r="E11" s="128">
        <f t="shared" si="0"/>
        <v>255362</v>
      </c>
      <c r="F11" s="129">
        <f>AVERAGE(F4:F10)</f>
        <v>0.74833333333333341</v>
      </c>
      <c r="G11" s="129">
        <f t="shared" ref="G11:H11" si="1">AVERAGE(G4:G10)</f>
        <v>8.0616666666666656</v>
      </c>
      <c r="H11" s="129">
        <f t="shared" si="1"/>
        <v>21.621666666666666</v>
      </c>
    </row>
    <row r="12" spans="1:9" x14ac:dyDescent="0.25">
      <c r="F12" s="80"/>
    </row>
    <row r="16" spans="1:9" x14ac:dyDescent="0.25">
      <c r="E16" s="72"/>
      <c r="F16" s="71"/>
      <c r="G16" s="71"/>
      <c r="H16" s="72"/>
      <c r="I16" s="71"/>
    </row>
    <row r="17" spans="5:9" x14ac:dyDescent="0.25">
      <c r="E17" s="72"/>
      <c r="F17" s="71"/>
      <c r="G17" s="71"/>
      <c r="H17" s="72"/>
      <c r="I17" s="71"/>
    </row>
    <row r="18" spans="5:9" x14ac:dyDescent="0.25">
      <c r="E18" s="72"/>
      <c r="F18" s="71"/>
      <c r="G18" s="71"/>
      <c r="H18" s="72"/>
      <c r="I18" s="71"/>
    </row>
    <row r="19" spans="5:9" x14ac:dyDescent="0.25">
      <c r="E19" s="72"/>
      <c r="F19" s="71"/>
      <c r="G19" s="71"/>
      <c r="H19" s="72"/>
      <c r="I19" s="71"/>
    </row>
    <row r="20" spans="5:9" x14ac:dyDescent="0.25">
      <c r="E20" s="72"/>
      <c r="F20" s="71"/>
      <c r="G20" s="71"/>
      <c r="H20" s="72"/>
      <c r="I20" s="71"/>
    </row>
    <row r="21" spans="5:9" x14ac:dyDescent="0.25">
      <c r="E21" s="72"/>
      <c r="F21" s="71"/>
      <c r="G21" s="71"/>
      <c r="H21" s="72"/>
      <c r="I21" s="71"/>
    </row>
    <row r="22" spans="5:9" x14ac:dyDescent="0.25">
      <c r="E22" s="72"/>
      <c r="F22" s="71"/>
      <c r="G22" s="71"/>
      <c r="H22" s="72"/>
      <c r="I22" s="71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1"/>
  <sheetViews>
    <sheetView zoomScaleNormal="100" workbookViewId="0">
      <selection activeCell="J14" sqref="J14"/>
    </sheetView>
  </sheetViews>
  <sheetFormatPr defaultColWidth="9.140625" defaultRowHeight="15" x14ac:dyDescent="0.25"/>
  <cols>
    <col min="1" max="1" width="15.28515625" style="48" customWidth="1"/>
    <col min="2" max="2" width="9.42578125" style="48" customWidth="1"/>
    <col min="3" max="3" width="6.7109375" style="48" customWidth="1"/>
    <col min="4" max="4" width="9.85546875" style="48" customWidth="1"/>
    <col min="5" max="5" width="10.28515625" style="48" customWidth="1"/>
    <col min="6" max="6" width="9.28515625" style="48" customWidth="1"/>
    <col min="7" max="7" width="10.28515625" style="48" customWidth="1"/>
    <col min="8" max="8" width="12.5703125" style="48" customWidth="1"/>
    <col min="9" max="10" width="10.5703125" style="48" customWidth="1"/>
    <col min="11" max="11" width="11" style="48" customWidth="1"/>
    <col min="12" max="12" width="12.42578125" style="48" customWidth="1"/>
    <col min="13" max="13" width="13.28515625" style="48" customWidth="1"/>
    <col min="14" max="16384" width="9.140625" style="48"/>
  </cols>
  <sheetData>
    <row r="1" spans="1:14" ht="32.25" customHeight="1" thickBot="1" x14ac:dyDescent="0.3">
      <c r="A1" s="501" t="s">
        <v>397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</row>
    <row r="2" spans="1:14" ht="189" customHeight="1" thickBot="1" x14ac:dyDescent="0.3">
      <c r="A2" s="124" t="s">
        <v>0</v>
      </c>
      <c r="B2" s="124" t="s">
        <v>309</v>
      </c>
      <c r="C2" s="124" t="s">
        <v>308</v>
      </c>
      <c r="D2" s="125" t="s">
        <v>307</v>
      </c>
      <c r="E2" s="124" t="s">
        <v>306</v>
      </c>
      <c r="F2" s="124" t="s">
        <v>305</v>
      </c>
      <c r="G2" s="124" t="s">
        <v>304</v>
      </c>
      <c r="H2" s="125" t="s">
        <v>303</v>
      </c>
      <c r="I2" s="124" t="s">
        <v>302</v>
      </c>
      <c r="J2" s="124" t="s">
        <v>301</v>
      </c>
      <c r="K2" s="124" t="s">
        <v>300</v>
      </c>
      <c r="L2" s="125" t="s">
        <v>299</v>
      </c>
      <c r="M2" s="22"/>
      <c r="N2" s="18"/>
    </row>
    <row r="3" spans="1:14" ht="14.25" customHeight="1" thickTop="1" thickBot="1" x14ac:dyDescent="0.3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26"/>
      <c r="N3" s="126"/>
    </row>
    <row r="4" spans="1:14" ht="15.75" thickTop="1" x14ac:dyDescent="0.25">
      <c r="A4" s="50" t="s">
        <v>91</v>
      </c>
      <c r="B4" s="248" t="s">
        <v>1847</v>
      </c>
      <c r="C4" s="248" t="s">
        <v>1312</v>
      </c>
      <c r="D4" s="249" t="s">
        <v>1848</v>
      </c>
      <c r="E4" s="248" t="s">
        <v>1349</v>
      </c>
      <c r="F4" s="248" t="s">
        <v>1297</v>
      </c>
      <c r="G4" s="248" t="s">
        <v>1321</v>
      </c>
      <c r="H4" s="249" t="s">
        <v>1849</v>
      </c>
      <c r="I4" s="248" t="s">
        <v>416</v>
      </c>
      <c r="J4" s="248" t="s">
        <v>416</v>
      </c>
      <c r="K4" s="248" t="s">
        <v>755</v>
      </c>
      <c r="L4" s="249" t="s">
        <v>1850</v>
      </c>
    </row>
    <row r="5" spans="1:14" x14ac:dyDescent="0.25">
      <c r="A5" s="50" t="s">
        <v>94</v>
      </c>
      <c r="B5" s="248" t="s">
        <v>1352</v>
      </c>
      <c r="C5" s="248" t="s">
        <v>1352</v>
      </c>
      <c r="D5" s="249" t="s">
        <v>1291</v>
      </c>
      <c r="E5" s="248" t="s">
        <v>1826</v>
      </c>
      <c r="F5" s="248" t="s">
        <v>1826</v>
      </c>
      <c r="G5" s="248" t="s">
        <v>410</v>
      </c>
      <c r="H5" s="249" t="s">
        <v>1428</v>
      </c>
      <c r="I5" s="248" t="s">
        <v>416</v>
      </c>
      <c r="J5" s="248" t="s">
        <v>416</v>
      </c>
      <c r="K5" s="248" t="s">
        <v>1321</v>
      </c>
      <c r="L5" s="249" t="s">
        <v>1851</v>
      </c>
    </row>
    <row r="6" spans="1:14" x14ac:dyDescent="0.25">
      <c r="A6" s="50" t="s">
        <v>97</v>
      </c>
      <c r="B6" s="248">
        <v>120</v>
      </c>
      <c r="C6" s="248">
        <v>100</v>
      </c>
      <c r="D6" s="249">
        <v>83.33</v>
      </c>
      <c r="E6" s="248">
        <v>98</v>
      </c>
      <c r="F6" s="248">
        <v>78</v>
      </c>
      <c r="G6" s="248">
        <v>21</v>
      </c>
      <c r="H6" s="246" t="s">
        <v>2356</v>
      </c>
      <c r="I6" s="248">
        <v>22</v>
      </c>
      <c r="J6" s="248">
        <v>22</v>
      </c>
      <c r="K6" s="248">
        <v>15</v>
      </c>
      <c r="L6" s="246" t="s">
        <v>2355</v>
      </c>
    </row>
    <row r="7" spans="1:14" x14ac:dyDescent="0.25">
      <c r="A7" s="7" t="s">
        <v>98</v>
      </c>
      <c r="B7" s="248"/>
      <c r="C7" s="248"/>
      <c r="D7" s="249"/>
      <c r="E7" s="248"/>
      <c r="F7" s="248"/>
      <c r="G7" s="248"/>
      <c r="H7" s="249"/>
      <c r="I7" s="248"/>
      <c r="J7" s="248"/>
      <c r="K7" s="248"/>
      <c r="L7" s="249"/>
    </row>
    <row r="8" spans="1:14" ht="14.25" customHeight="1" x14ac:dyDescent="0.25">
      <c r="A8" s="50" t="s">
        <v>100</v>
      </c>
      <c r="B8" s="248" t="s">
        <v>1351</v>
      </c>
      <c r="C8" s="248" t="s">
        <v>1852</v>
      </c>
      <c r="D8" s="249" t="s">
        <v>1853</v>
      </c>
      <c r="E8" s="248" t="s">
        <v>1854</v>
      </c>
      <c r="F8" s="248" t="s">
        <v>1452</v>
      </c>
      <c r="G8" s="248" t="s">
        <v>1431</v>
      </c>
      <c r="H8" s="249" t="s">
        <v>1443</v>
      </c>
      <c r="I8" s="248" t="s">
        <v>411</v>
      </c>
      <c r="J8" s="248" t="s">
        <v>411</v>
      </c>
      <c r="K8" s="248" t="s">
        <v>411</v>
      </c>
      <c r="L8" s="249" t="s">
        <v>1291</v>
      </c>
    </row>
    <row r="9" spans="1:14" x14ac:dyDescent="0.25">
      <c r="A9" s="50" t="s">
        <v>104</v>
      </c>
      <c r="B9" s="248" t="s">
        <v>1823</v>
      </c>
      <c r="C9" s="248" t="s">
        <v>1823</v>
      </c>
      <c r="D9" s="249" t="s">
        <v>1291</v>
      </c>
      <c r="E9" s="248" t="s">
        <v>1442</v>
      </c>
      <c r="F9" s="248" t="s">
        <v>1442</v>
      </c>
      <c r="G9" s="248" t="s">
        <v>411</v>
      </c>
      <c r="H9" s="249" t="s">
        <v>1855</v>
      </c>
      <c r="I9" s="248" t="s">
        <v>417</v>
      </c>
      <c r="J9" s="248" t="s">
        <v>417</v>
      </c>
      <c r="K9" s="248" t="s">
        <v>412</v>
      </c>
      <c r="L9" s="249" t="s">
        <v>1449</v>
      </c>
    </row>
    <row r="10" spans="1:14" ht="15.75" thickBot="1" x14ac:dyDescent="0.3">
      <c r="A10" s="50" t="s">
        <v>184</v>
      </c>
      <c r="B10" s="435" t="s">
        <v>1856</v>
      </c>
      <c r="C10" s="435" t="s">
        <v>1856</v>
      </c>
      <c r="D10" s="436" t="s">
        <v>1291</v>
      </c>
      <c r="E10" s="435" t="s">
        <v>1857</v>
      </c>
      <c r="F10" s="435" t="s">
        <v>1857</v>
      </c>
      <c r="G10" s="435" t="s">
        <v>1852</v>
      </c>
      <c r="H10" s="436" t="s">
        <v>1858</v>
      </c>
      <c r="I10" s="435" t="s">
        <v>1859</v>
      </c>
      <c r="J10" s="435" t="s">
        <v>1859</v>
      </c>
      <c r="K10" s="435" t="s">
        <v>1452</v>
      </c>
      <c r="L10" s="436" t="s">
        <v>1860</v>
      </c>
    </row>
    <row r="11" spans="1:14" ht="18" customHeight="1" thickBot="1" x14ac:dyDescent="0.3">
      <c r="A11" s="13" t="s">
        <v>160</v>
      </c>
      <c r="B11" s="437">
        <f>B4+B5+B6+B7+B8+B9+B10</f>
        <v>984</v>
      </c>
      <c r="C11" s="437">
        <f>C4+C5+C6+C7+C8+C9+C10</f>
        <v>951</v>
      </c>
      <c r="D11" s="438">
        <f>C11/B11*100</f>
        <v>96.646341463414629</v>
      </c>
      <c r="E11" s="437">
        <f t="shared" ref="E11:G11" si="0">E4+E5+E6+E7+E8+E9+E10</f>
        <v>810</v>
      </c>
      <c r="F11" s="437">
        <f t="shared" si="0"/>
        <v>777</v>
      </c>
      <c r="G11" s="437">
        <f t="shared" si="0"/>
        <v>84</v>
      </c>
      <c r="H11" s="438">
        <f>G11/F11*100</f>
        <v>10.810810810810811</v>
      </c>
      <c r="I11" s="437">
        <f t="shared" ref="I11:K11" si="1">I4+I5+I6+I7+I8+I9+I10</f>
        <v>174</v>
      </c>
      <c r="J11" s="437">
        <f t="shared" si="1"/>
        <v>174</v>
      </c>
      <c r="K11" s="437">
        <f t="shared" si="1"/>
        <v>64</v>
      </c>
      <c r="L11" s="438">
        <f>K11/J11*100</f>
        <v>36.781609195402297</v>
      </c>
    </row>
  </sheetData>
  <mergeCells count="1">
    <mergeCell ref="A1:M1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19"/>
  <sheetViews>
    <sheetView zoomScaleNormal="100" workbookViewId="0">
      <selection activeCell="L11" sqref="L11"/>
    </sheetView>
  </sheetViews>
  <sheetFormatPr defaultColWidth="9.140625" defaultRowHeight="15" x14ac:dyDescent="0.25"/>
  <cols>
    <col min="1" max="1" width="16.5703125" style="48" customWidth="1"/>
    <col min="2" max="2" width="10.140625" style="48" customWidth="1"/>
    <col min="3" max="3" width="10.5703125" style="48" customWidth="1"/>
    <col min="4" max="4" width="10.7109375" style="48" customWidth="1"/>
    <col min="5" max="5" width="11.7109375" style="48" customWidth="1"/>
    <col min="6" max="6" width="10.85546875" style="48" customWidth="1"/>
    <col min="7" max="7" width="11.140625" style="48" customWidth="1"/>
    <col min="8" max="8" width="12" style="48" customWidth="1"/>
    <col min="9" max="9" width="11.5703125" style="48" customWidth="1"/>
    <col min="10" max="10" width="16.7109375" style="48" customWidth="1"/>
    <col min="11" max="16384" width="9.140625" style="48"/>
  </cols>
  <sheetData>
    <row r="1" spans="1:31" ht="33.75" customHeight="1" thickBot="1" x14ac:dyDescent="0.3">
      <c r="A1" s="502" t="s">
        <v>398</v>
      </c>
      <c r="B1" s="502"/>
      <c r="C1" s="502"/>
      <c r="D1" s="502"/>
      <c r="E1" s="502"/>
      <c r="F1" s="502"/>
      <c r="G1" s="502"/>
      <c r="H1" s="502"/>
      <c r="I1" s="502"/>
      <c r="J1" s="502"/>
    </row>
    <row r="2" spans="1:31" ht="135.75" customHeight="1" thickBot="1" x14ac:dyDescent="0.3">
      <c r="A2" s="8" t="s">
        <v>0</v>
      </c>
      <c r="B2" s="8" t="s">
        <v>198</v>
      </c>
      <c r="C2" s="8" t="s">
        <v>197</v>
      </c>
      <c r="D2" s="8" t="s">
        <v>196</v>
      </c>
      <c r="E2" s="8" t="s">
        <v>195</v>
      </c>
      <c r="F2" s="8" t="s">
        <v>194</v>
      </c>
      <c r="G2" s="8" t="s">
        <v>298</v>
      </c>
      <c r="H2" s="2" t="s">
        <v>193</v>
      </c>
      <c r="I2" s="2" t="s">
        <v>192</v>
      </c>
      <c r="J2" s="2" t="s">
        <v>325</v>
      </c>
    </row>
    <row r="3" spans="1:31" ht="12.75" customHeight="1" thickTop="1" x14ac:dyDescent="0.25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26">
        <v>6</v>
      </c>
      <c r="G3" s="26">
        <v>7</v>
      </c>
      <c r="H3" s="26">
        <v>8</v>
      </c>
      <c r="I3" s="26">
        <v>9</v>
      </c>
      <c r="J3" s="34">
        <v>10</v>
      </c>
    </row>
    <row r="4" spans="1:31" x14ac:dyDescent="0.25">
      <c r="A4" s="50" t="s">
        <v>91</v>
      </c>
      <c r="B4" s="248" t="s">
        <v>1861</v>
      </c>
      <c r="C4" s="248" t="s">
        <v>1862</v>
      </c>
      <c r="D4" s="248" t="s">
        <v>1863</v>
      </c>
      <c r="E4" s="248" t="s">
        <v>1864</v>
      </c>
      <c r="F4" s="248" t="s">
        <v>1865</v>
      </c>
      <c r="G4" s="248" t="s">
        <v>1865</v>
      </c>
      <c r="H4" s="249" t="s">
        <v>1866</v>
      </c>
      <c r="I4" s="249" t="s">
        <v>1867</v>
      </c>
      <c r="J4" s="249" t="s">
        <v>1291</v>
      </c>
      <c r="K4" s="248"/>
      <c r="L4" s="248"/>
      <c r="M4" s="248"/>
      <c r="N4" s="248"/>
      <c r="O4" s="249"/>
      <c r="P4" s="249"/>
      <c r="Q4" s="249"/>
      <c r="R4" s="60"/>
      <c r="S4" s="61"/>
      <c r="T4" s="61"/>
      <c r="U4" s="61"/>
    </row>
    <row r="5" spans="1:31" x14ac:dyDescent="0.25">
      <c r="A5" s="50" t="s">
        <v>94</v>
      </c>
      <c r="B5" s="248" t="s">
        <v>1868</v>
      </c>
      <c r="C5" s="248" t="s">
        <v>1869</v>
      </c>
      <c r="D5" s="248" t="s">
        <v>1870</v>
      </c>
      <c r="E5" s="248" t="s">
        <v>1871</v>
      </c>
      <c r="F5" s="248" t="s">
        <v>1532</v>
      </c>
      <c r="G5" s="248" t="s">
        <v>1532</v>
      </c>
      <c r="H5" s="249" t="s">
        <v>1872</v>
      </c>
      <c r="I5" s="249" t="s">
        <v>1873</v>
      </c>
      <c r="J5" s="249" t="s">
        <v>1291</v>
      </c>
      <c r="K5" s="248"/>
      <c r="L5" s="248"/>
      <c r="M5" s="248"/>
      <c r="N5" s="248"/>
      <c r="O5" s="249"/>
      <c r="P5" s="249"/>
      <c r="Q5" s="249"/>
      <c r="U5" s="61"/>
    </row>
    <row r="6" spans="1:31" x14ac:dyDescent="0.25">
      <c r="A6" s="50" t="s">
        <v>97</v>
      </c>
      <c r="B6" s="248">
        <v>1786</v>
      </c>
      <c r="C6" s="248">
        <v>9784</v>
      </c>
      <c r="D6" s="248">
        <v>1786</v>
      </c>
      <c r="E6" s="248">
        <v>9784</v>
      </c>
      <c r="F6" s="248">
        <v>241</v>
      </c>
      <c r="G6" s="248">
        <v>241</v>
      </c>
      <c r="H6" s="246" t="s">
        <v>1291</v>
      </c>
      <c r="I6" s="246" t="s">
        <v>1291</v>
      </c>
      <c r="J6" s="246" t="s">
        <v>1291</v>
      </c>
      <c r="K6" s="248"/>
      <c r="L6" s="248"/>
      <c r="M6" s="248"/>
      <c r="N6" s="248"/>
      <c r="O6" s="249"/>
      <c r="P6" s="249"/>
      <c r="Q6" s="249"/>
      <c r="U6" s="61"/>
    </row>
    <row r="7" spans="1:31" x14ac:dyDescent="0.25">
      <c r="A7" s="7" t="s">
        <v>98</v>
      </c>
      <c r="B7" s="248" t="s">
        <v>1874</v>
      </c>
      <c r="C7" s="248" t="s">
        <v>1875</v>
      </c>
      <c r="D7" s="248" t="s">
        <v>410</v>
      </c>
      <c r="E7" s="248" t="s">
        <v>410</v>
      </c>
      <c r="F7" s="248" t="s">
        <v>410</v>
      </c>
      <c r="G7" s="248" t="s">
        <v>410</v>
      </c>
      <c r="H7" s="249" t="s">
        <v>1428</v>
      </c>
      <c r="I7" s="249" t="s">
        <v>1428</v>
      </c>
      <c r="J7" s="246" t="s">
        <v>1428</v>
      </c>
      <c r="K7" s="248"/>
      <c r="L7" s="248"/>
      <c r="M7" s="248"/>
      <c r="N7" s="248"/>
      <c r="O7" s="249"/>
      <c r="P7" s="249"/>
      <c r="Q7" s="249"/>
      <c r="U7" s="61"/>
    </row>
    <row r="8" spans="1:31" x14ac:dyDescent="0.25">
      <c r="A8" s="50" t="s">
        <v>100</v>
      </c>
      <c r="B8" s="248" t="s">
        <v>1876</v>
      </c>
      <c r="C8" s="248" t="s">
        <v>1877</v>
      </c>
      <c r="D8" s="248" t="s">
        <v>1878</v>
      </c>
      <c r="E8" s="248" t="s">
        <v>1879</v>
      </c>
      <c r="F8" s="248" t="s">
        <v>1393</v>
      </c>
      <c r="G8" s="248" t="s">
        <v>1393</v>
      </c>
      <c r="H8" s="249" t="s">
        <v>1880</v>
      </c>
      <c r="I8" s="249" t="s">
        <v>1881</v>
      </c>
      <c r="J8" s="249" t="s">
        <v>1291</v>
      </c>
      <c r="K8" s="248"/>
      <c r="L8" s="248"/>
      <c r="M8" s="248"/>
      <c r="N8" s="248"/>
      <c r="O8" s="249"/>
      <c r="P8" s="249"/>
      <c r="Q8" s="249"/>
      <c r="U8" s="61"/>
    </row>
    <row r="9" spans="1:31" x14ac:dyDescent="0.25">
      <c r="A9" s="50" t="s">
        <v>104</v>
      </c>
      <c r="B9" s="248" t="s">
        <v>1882</v>
      </c>
      <c r="C9" s="248" t="s">
        <v>1883</v>
      </c>
      <c r="D9" s="248" t="s">
        <v>1884</v>
      </c>
      <c r="E9" s="248" t="s">
        <v>1885</v>
      </c>
      <c r="F9" s="248" t="s">
        <v>1886</v>
      </c>
      <c r="G9" s="248" t="s">
        <v>1886</v>
      </c>
      <c r="H9" s="249" t="s">
        <v>1887</v>
      </c>
      <c r="I9" s="249" t="s">
        <v>1888</v>
      </c>
      <c r="J9" s="249" t="s">
        <v>1291</v>
      </c>
      <c r="K9" s="248"/>
      <c r="L9" s="248"/>
      <c r="M9" s="248"/>
      <c r="N9" s="248"/>
      <c r="O9" s="249"/>
      <c r="P9" s="249"/>
      <c r="Q9" s="249"/>
      <c r="U9" s="61"/>
    </row>
    <row r="10" spans="1:31" x14ac:dyDescent="0.25">
      <c r="A10" s="50" t="s">
        <v>184</v>
      </c>
      <c r="B10" s="248" t="s">
        <v>1889</v>
      </c>
      <c r="C10" s="248" t="s">
        <v>1890</v>
      </c>
      <c r="D10" s="248" t="s">
        <v>1891</v>
      </c>
      <c r="E10" s="248" t="s">
        <v>1892</v>
      </c>
      <c r="F10" s="248" t="s">
        <v>1893</v>
      </c>
      <c r="G10" s="248" t="s">
        <v>1893</v>
      </c>
      <c r="H10" s="249" t="s">
        <v>1894</v>
      </c>
      <c r="I10" s="249" t="s">
        <v>1895</v>
      </c>
      <c r="J10" s="249" t="s">
        <v>1291</v>
      </c>
      <c r="K10" s="248"/>
      <c r="L10" s="248"/>
      <c r="M10" s="248"/>
      <c r="N10" s="248"/>
      <c r="O10" s="249"/>
      <c r="P10" s="249"/>
      <c r="Q10" s="249"/>
      <c r="U10" s="61"/>
    </row>
    <row r="11" spans="1:31" ht="18.75" customHeight="1" thickBot="1" x14ac:dyDescent="0.3">
      <c r="A11" s="123" t="s">
        <v>160</v>
      </c>
      <c r="B11" s="55">
        <f>B4+B5+B6+B7+B8+B9+B10</f>
        <v>95408</v>
      </c>
      <c r="C11" s="55">
        <f t="shared" ref="C11:G11" si="0">C4+C5+C6+C7+C8+C9+C10</f>
        <v>67868</v>
      </c>
      <c r="D11" s="55">
        <f t="shared" si="0"/>
        <v>56850</v>
      </c>
      <c r="E11" s="55">
        <f t="shared" si="0"/>
        <v>52897</v>
      </c>
      <c r="F11" s="55">
        <f t="shared" si="0"/>
        <v>897</v>
      </c>
      <c r="G11" s="55">
        <f t="shared" si="0"/>
        <v>897</v>
      </c>
      <c r="H11" s="58">
        <f>D11/B11*100</f>
        <v>59.586198222371287</v>
      </c>
      <c r="I11" s="58">
        <f>E11/C11*100</f>
        <v>77.941003123710729</v>
      </c>
      <c r="J11" s="58">
        <f>G11/F11*100</f>
        <v>100</v>
      </c>
    </row>
    <row r="12" spans="1:31" x14ac:dyDescent="0.25">
      <c r="L12" s="53"/>
      <c r="M12" s="68"/>
      <c r="N12" s="6"/>
      <c r="O12" s="6"/>
      <c r="P12" s="68"/>
      <c r="Q12" s="68"/>
      <c r="R12" s="68"/>
      <c r="S12" s="68"/>
      <c r="T12" s="68"/>
      <c r="U12" s="68"/>
      <c r="V12" s="69"/>
      <c r="W12" s="69"/>
      <c r="X12" s="69"/>
      <c r="Y12" s="68"/>
      <c r="Z12" s="68"/>
      <c r="AA12" s="68"/>
      <c r="AB12" s="68"/>
      <c r="AC12" s="69"/>
      <c r="AD12" s="69"/>
      <c r="AE12" s="69"/>
    </row>
    <row r="13" spans="1:31" x14ac:dyDescent="0.25">
      <c r="L13" s="53"/>
      <c r="M13" s="72"/>
      <c r="N13" s="71"/>
      <c r="O13" s="71"/>
      <c r="P13" s="72"/>
      <c r="Q13" s="72"/>
      <c r="R13" s="72"/>
      <c r="S13" s="72"/>
      <c r="T13" s="72"/>
      <c r="U13" s="72"/>
      <c r="V13" s="73"/>
      <c r="W13" s="73"/>
      <c r="X13" s="73"/>
      <c r="Y13" s="72"/>
      <c r="Z13" s="72"/>
      <c r="AA13" s="72"/>
      <c r="AB13" s="72"/>
      <c r="AC13" s="73"/>
      <c r="AD13" s="73"/>
      <c r="AE13" s="73"/>
    </row>
    <row r="14" spans="1:31" x14ac:dyDescent="0.25">
      <c r="L14" s="53"/>
      <c r="M14" s="72"/>
      <c r="N14" s="71"/>
      <c r="O14" s="71"/>
      <c r="P14" s="72"/>
      <c r="Q14" s="72"/>
      <c r="R14" s="72"/>
      <c r="S14" s="72"/>
      <c r="T14" s="72"/>
      <c r="U14" s="72"/>
      <c r="V14" s="73"/>
      <c r="W14" s="73"/>
      <c r="X14" s="73"/>
      <c r="Y14" s="72"/>
      <c r="Z14" s="72"/>
      <c r="AA14" s="72"/>
      <c r="AB14" s="72"/>
      <c r="AC14" s="73"/>
      <c r="AD14" s="73"/>
      <c r="AE14" s="73"/>
    </row>
    <row r="15" spans="1:31" x14ac:dyDescent="0.25">
      <c r="M15" s="72"/>
      <c r="N15" s="71"/>
      <c r="O15" s="71"/>
      <c r="P15" s="72"/>
      <c r="Q15" s="72"/>
      <c r="R15" s="72"/>
      <c r="S15" s="72"/>
      <c r="T15" s="72"/>
      <c r="U15" s="72"/>
      <c r="V15" s="73"/>
      <c r="W15" s="73"/>
      <c r="X15" s="73"/>
      <c r="Y15" s="72"/>
      <c r="Z15" s="72"/>
      <c r="AA15" s="72"/>
      <c r="AB15" s="72"/>
      <c r="AC15" s="73"/>
      <c r="AD15" s="73"/>
      <c r="AE15" s="73"/>
    </row>
    <row r="16" spans="1:31" x14ac:dyDescent="0.25">
      <c r="M16" s="72"/>
      <c r="N16" s="71"/>
      <c r="O16" s="71"/>
      <c r="P16" s="72"/>
      <c r="Q16" s="72"/>
      <c r="R16" s="72"/>
      <c r="S16" s="72"/>
      <c r="T16" s="72"/>
      <c r="U16" s="72"/>
      <c r="V16" s="73"/>
      <c r="W16" s="73"/>
      <c r="X16" s="73"/>
      <c r="Y16" s="72"/>
      <c r="Z16" s="72"/>
      <c r="AA16" s="72"/>
      <c r="AB16" s="72"/>
      <c r="AC16" s="73"/>
      <c r="AD16" s="73"/>
      <c r="AE16" s="73"/>
    </row>
    <row r="17" spans="13:31" x14ac:dyDescent="0.25">
      <c r="M17" s="72"/>
      <c r="N17" s="71"/>
      <c r="O17" s="71"/>
      <c r="P17" s="72"/>
      <c r="Q17" s="72"/>
      <c r="R17" s="72"/>
      <c r="S17" s="72"/>
      <c r="T17" s="72"/>
      <c r="U17" s="72"/>
      <c r="V17" s="73"/>
      <c r="W17" s="73"/>
      <c r="X17" s="73"/>
      <c r="Y17" s="72"/>
      <c r="Z17" s="72"/>
      <c r="AA17" s="72"/>
      <c r="AB17" s="72"/>
      <c r="AC17" s="73"/>
      <c r="AD17" s="73"/>
      <c r="AE17" s="73"/>
    </row>
    <row r="18" spans="13:31" x14ac:dyDescent="0.25"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</row>
    <row r="19" spans="13:31" x14ac:dyDescent="0.25"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</row>
  </sheetData>
  <sortState ref="L11:AE17">
    <sortCondition ref="L11:L17"/>
  </sortState>
  <mergeCells count="1">
    <mergeCell ref="A1:J1"/>
  </mergeCell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15"/>
  <sheetViews>
    <sheetView topLeftCell="A70" zoomScaleNormal="100" workbookViewId="0">
      <selection activeCell="J70" sqref="J70"/>
    </sheetView>
  </sheetViews>
  <sheetFormatPr defaultColWidth="9.140625" defaultRowHeight="15" x14ac:dyDescent="0.25"/>
  <cols>
    <col min="1" max="1" width="23.42578125" style="275" customWidth="1"/>
    <col min="2" max="2" width="23" style="275" customWidth="1"/>
    <col min="3" max="3" width="14.85546875" style="275" customWidth="1"/>
    <col min="4" max="4" width="19.85546875" style="288" customWidth="1"/>
    <col min="5" max="5" width="26.28515625" style="266" customWidth="1"/>
    <col min="6" max="6" width="16.140625" style="266" customWidth="1"/>
    <col min="7" max="7" width="20.85546875" style="293" customWidth="1"/>
    <col min="8" max="9" width="9.140625" style="266"/>
    <col min="10" max="10" width="23.140625" style="266" customWidth="1"/>
    <col min="11" max="11" width="9.140625" style="266"/>
    <col min="12" max="12" width="16.85546875" style="266" customWidth="1"/>
    <col min="13" max="16384" width="9.140625" style="266"/>
  </cols>
  <sheetData>
    <row r="1" spans="1:7" ht="36.75" customHeight="1" thickBot="1" x14ac:dyDescent="0.3">
      <c r="A1" s="473" t="s">
        <v>374</v>
      </c>
      <c r="B1" s="473"/>
      <c r="C1" s="473"/>
      <c r="D1" s="473"/>
      <c r="E1" s="473"/>
      <c r="F1" s="473"/>
      <c r="G1" s="473"/>
    </row>
    <row r="2" spans="1:7" ht="96.75" customHeight="1" thickBot="1" x14ac:dyDescent="0.3">
      <c r="A2" s="281" t="s">
        <v>0</v>
      </c>
      <c r="B2" s="281" t="s">
        <v>64</v>
      </c>
      <c r="C2" s="281" t="s">
        <v>2</v>
      </c>
      <c r="D2" s="282" t="s">
        <v>63</v>
      </c>
      <c r="E2" s="281" t="s">
        <v>314</v>
      </c>
      <c r="F2" s="281" t="s">
        <v>4</v>
      </c>
      <c r="G2" s="283" t="s">
        <v>5</v>
      </c>
    </row>
    <row r="3" spans="1:7" ht="12.75" customHeight="1" thickTop="1" x14ac:dyDescent="0.25">
      <c r="A3" s="299">
        <v>1</v>
      </c>
      <c r="B3" s="299">
        <v>2</v>
      </c>
      <c r="C3" s="299">
        <v>3</v>
      </c>
      <c r="D3" s="300">
        <v>4</v>
      </c>
      <c r="E3" s="299">
        <v>5</v>
      </c>
      <c r="F3" s="299">
        <v>6</v>
      </c>
      <c r="G3" s="299">
        <v>7</v>
      </c>
    </row>
    <row r="4" spans="1:7" x14ac:dyDescent="0.25">
      <c r="A4" s="284" t="s">
        <v>6</v>
      </c>
      <c r="B4" s="363" t="s">
        <v>856</v>
      </c>
      <c r="C4" s="363" t="s">
        <v>857</v>
      </c>
      <c r="D4" s="391" t="s">
        <v>858</v>
      </c>
      <c r="E4" s="363" t="s">
        <v>859</v>
      </c>
      <c r="F4" s="363" t="s">
        <v>860</v>
      </c>
      <c r="G4" s="364" t="s">
        <v>752</v>
      </c>
    </row>
    <row r="5" spans="1:7" x14ac:dyDescent="0.25">
      <c r="A5" s="284" t="s">
        <v>7</v>
      </c>
      <c r="B5" s="363" t="s">
        <v>861</v>
      </c>
      <c r="C5" s="363" t="s">
        <v>862</v>
      </c>
      <c r="D5" s="389" t="s">
        <v>863</v>
      </c>
      <c r="E5" s="363" t="s">
        <v>864</v>
      </c>
      <c r="F5" s="363" t="s">
        <v>865</v>
      </c>
      <c r="G5" s="364" t="s">
        <v>752</v>
      </c>
    </row>
    <row r="6" spans="1:7" x14ac:dyDescent="0.25">
      <c r="A6" s="284" t="s">
        <v>8</v>
      </c>
      <c r="B6" s="363"/>
      <c r="C6" s="363"/>
      <c r="D6" s="392"/>
      <c r="E6" s="363"/>
      <c r="F6" s="363"/>
      <c r="G6" s="364"/>
    </row>
    <row r="7" spans="1:7" x14ac:dyDescent="0.25">
      <c r="A7" s="284" t="s">
        <v>9</v>
      </c>
      <c r="B7" s="363" t="s">
        <v>866</v>
      </c>
      <c r="C7" s="363" t="s">
        <v>867</v>
      </c>
      <c r="D7" s="393" t="s">
        <v>868</v>
      </c>
      <c r="E7" s="363" t="s">
        <v>869</v>
      </c>
      <c r="F7" s="363" t="s">
        <v>870</v>
      </c>
      <c r="G7" s="364" t="s">
        <v>752</v>
      </c>
    </row>
    <row r="8" spans="1:7" x14ac:dyDescent="0.25">
      <c r="A8" s="284" t="s">
        <v>10</v>
      </c>
      <c r="B8" s="363" t="s">
        <v>871</v>
      </c>
      <c r="C8" s="363" t="s">
        <v>872</v>
      </c>
      <c r="D8" s="367" t="s">
        <v>873</v>
      </c>
      <c r="E8" s="363" t="s">
        <v>874</v>
      </c>
      <c r="F8" s="363" t="s">
        <v>619</v>
      </c>
      <c r="G8" s="364" t="s">
        <v>875</v>
      </c>
    </row>
    <row r="9" spans="1:7" x14ac:dyDescent="0.25">
      <c r="A9" s="284" t="s">
        <v>11</v>
      </c>
      <c r="B9" s="363" t="s">
        <v>876</v>
      </c>
      <c r="C9" s="363" t="s">
        <v>877</v>
      </c>
      <c r="D9" s="364" t="s">
        <v>878</v>
      </c>
      <c r="E9" s="363" t="s">
        <v>879</v>
      </c>
      <c r="F9" s="363" t="s">
        <v>880</v>
      </c>
      <c r="G9" s="364" t="s">
        <v>812</v>
      </c>
    </row>
    <row r="10" spans="1:7" x14ac:dyDescent="0.25">
      <c r="A10" s="284" t="s">
        <v>12</v>
      </c>
      <c r="B10" s="363" t="s">
        <v>881</v>
      </c>
      <c r="C10" s="363" t="s">
        <v>882</v>
      </c>
      <c r="D10" s="393" t="s">
        <v>883</v>
      </c>
      <c r="E10" s="363" t="s">
        <v>884</v>
      </c>
      <c r="F10" s="363" t="s">
        <v>885</v>
      </c>
      <c r="G10" s="364" t="s">
        <v>886</v>
      </c>
    </row>
    <row r="11" spans="1:7" x14ac:dyDescent="0.25">
      <c r="A11" s="284" t="s">
        <v>13</v>
      </c>
      <c r="B11" s="394"/>
      <c r="C11" s="394"/>
      <c r="D11" s="395"/>
      <c r="E11" s="396" t="s">
        <v>887</v>
      </c>
      <c r="F11" s="396" t="s">
        <v>888</v>
      </c>
      <c r="G11" s="397" t="s">
        <v>812</v>
      </c>
    </row>
    <row r="12" spans="1:7" x14ac:dyDescent="0.25">
      <c r="A12" s="284" t="s">
        <v>14</v>
      </c>
      <c r="B12" s="374" t="s">
        <v>889</v>
      </c>
      <c r="C12" s="374" t="s">
        <v>890</v>
      </c>
      <c r="D12" s="393" t="s">
        <v>891</v>
      </c>
      <c r="E12" s="363" t="s">
        <v>892</v>
      </c>
      <c r="F12" s="363" t="s">
        <v>893</v>
      </c>
      <c r="G12" s="364" t="s">
        <v>794</v>
      </c>
    </row>
    <row r="13" spans="1:7" x14ac:dyDescent="0.25">
      <c r="A13" s="284" t="s">
        <v>15</v>
      </c>
      <c r="B13" s="363" t="s">
        <v>894</v>
      </c>
      <c r="C13" s="363" t="s">
        <v>895</v>
      </c>
      <c r="D13" s="389" t="s">
        <v>896</v>
      </c>
      <c r="E13" s="363" t="s">
        <v>897</v>
      </c>
      <c r="F13" s="363" t="s">
        <v>898</v>
      </c>
      <c r="G13" s="364" t="s">
        <v>899</v>
      </c>
    </row>
    <row r="14" spans="1:7" x14ac:dyDescent="0.25">
      <c r="A14" s="284" t="s">
        <v>16</v>
      </c>
      <c r="B14" s="363" t="s">
        <v>900</v>
      </c>
      <c r="C14" s="363" t="s">
        <v>901</v>
      </c>
      <c r="D14" s="389" t="s">
        <v>902</v>
      </c>
      <c r="E14" s="363" t="s">
        <v>903</v>
      </c>
      <c r="F14" s="363" t="s">
        <v>904</v>
      </c>
      <c r="G14" s="364" t="s">
        <v>905</v>
      </c>
    </row>
    <row r="15" spans="1:7" x14ac:dyDescent="0.25">
      <c r="A15" s="284" t="s">
        <v>17</v>
      </c>
      <c r="B15" s="363" t="s">
        <v>906</v>
      </c>
      <c r="C15" s="363" t="s">
        <v>907</v>
      </c>
      <c r="D15" s="389" t="s">
        <v>868</v>
      </c>
      <c r="E15" s="363" t="s">
        <v>908</v>
      </c>
      <c r="F15" s="363" t="s">
        <v>909</v>
      </c>
      <c r="G15" s="364" t="s">
        <v>812</v>
      </c>
    </row>
    <row r="16" spans="1:7" x14ac:dyDescent="0.25">
      <c r="A16" s="284" t="s">
        <v>18</v>
      </c>
      <c r="B16" s="363"/>
      <c r="C16" s="363"/>
      <c r="D16" s="367"/>
      <c r="E16" s="363"/>
      <c r="F16" s="363"/>
      <c r="G16" s="364"/>
    </row>
    <row r="17" spans="1:8" x14ac:dyDescent="0.25">
      <c r="A17" s="284" t="s">
        <v>19</v>
      </c>
      <c r="B17" s="363" t="s">
        <v>910</v>
      </c>
      <c r="C17" s="363" t="s">
        <v>911</v>
      </c>
      <c r="D17" s="364" t="s">
        <v>912</v>
      </c>
      <c r="E17" s="363" t="s">
        <v>913</v>
      </c>
      <c r="F17" s="363" t="s">
        <v>914</v>
      </c>
      <c r="G17" s="364" t="s">
        <v>915</v>
      </c>
    </row>
    <row r="18" spans="1:8" x14ac:dyDescent="0.25">
      <c r="A18" s="284" t="s">
        <v>20</v>
      </c>
      <c r="B18" s="363" t="s">
        <v>916</v>
      </c>
      <c r="C18" s="363" t="s">
        <v>916</v>
      </c>
      <c r="D18" s="393" t="s">
        <v>703</v>
      </c>
      <c r="E18" s="363" t="s">
        <v>917</v>
      </c>
      <c r="F18" s="363" t="s">
        <v>918</v>
      </c>
      <c r="G18" s="364" t="s">
        <v>752</v>
      </c>
    </row>
    <row r="19" spans="1:8" x14ac:dyDescent="0.25">
      <c r="A19" s="301" t="s">
        <v>21</v>
      </c>
      <c r="B19" s="363" t="s">
        <v>919</v>
      </c>
      <c r="C19" s="363" t="s">
        <v>920</v>
      </c>
      <c r="D19" s="398" t="s">
        <v>883</v>
      </c>
      <c r="E19" s="363" t="s">
        <v>921</v>
      </c>
      <c r="F19" s="363" t="s">
        <v>922</v>
      </c>
      <c r="G19" s="364" t="s">
        <v>752</v>
      </c>
    </row>
    <row r="20" spans="1:8" ht="16.5" customHeight="1" x14ac:dyDescent="0.25">
      <c r="A20" s="368" t="s">
        <v>22</v>
      </c>
      <c r="B20" s="369">
        <f>B4+B5+B6+B7+B8+B9+B10+B11+B12+B13+B14+B15+B16+B17+B18+B19</f>
        <v>241572</v>
      </c>
      <c r="C20" s="369">
        <f>C4+C5+C6+C7+C8+C9+C10+C11+C12+C13+C14+C15+C16+C17+C18+C19</f>
        <v>386804</v>
      </c>
      <c r="D20" s="377">
        <f>B20*100/C20</f>
        <v>62.453335539446336</v>
      </c>
      <c r="E20" s="369">
        <f>E4+E5+E6+E7+E8+E9+E10+E11+E12+E13+E14+E15+E16+E17+E18+E19</f>
        <v>272791</v>
      </c>
      <c r="F20" s="369">
        <f>F4+F5+F6+F7+F8+F9+F10+F11+F12+F13+F14+F15+F16+F17+F18+F19</f>
        <v>458773</v>
      </c>
      <c r="G20" s="370">
        <f>E20/F20</f>
        <v>0.59460997050829056</v>
      </c>
    </row>
    <row r="21" spans="1:8" x14ac:dyDescent="0.25">
      <c r="A21" s="375" t="s">
        <v>24</v>
      </c>
      <c r="B21" s="399" t="s">
        <v>923</v>
      </c>
      <c r="C21" s="399" t="s">
        <v>924</v>
      </c>
      <c r="D21" s="399" t="s">
        <v>925</v>
      </c>
      <c r="E21" s="399" t="s">
        <v>926</v>
      </c>
      <c r="F21" s="399" t="s">
        <v>927</v>
      </c>
      <c r="G21" s="399" t="s">
        <v>928</v>
      </c>
    </row>
    <row r="22" spans="1:8" ht="22.5" customHeight="1" thickBot="1" x14ac:dyDescent="0.3">
      <c r="A22" s="352" t="s">
        <v>26</v>
      </c>
      <c r="B22" s="340">
        <f>B20+B21</f>
        <v>242911</v>
      </c>
      <c r="C22" s="340">
        <f>C20+C21</f>
        <v>388260</v>
      </c>
      <c r="D22" s="342">
        <f>B22*100/C22</f>
        <v>62.564003502807395</v>
      </c>
      <c r="E22" s="340">
        <f>E20+E21</f>
        <v>273049</v>
      </c>
      <c r="F22" s="340">
        <f>F20+F21</f>
        <v>459539</v>
      </c>
      <c r="G22" s="354">
        <f>E22/F22</f>
        <v>0.59418025455946066</v>
      </c>
    </row>
    <row r="24" spans="1:8" ht="33" customHeight="1" thickBot="1" x14ac:dyDescent="0.3">
      <c r="A24" s="471" t="s">
        <v>377</v>
      </c>
      <c r="B24" s="471"/>
      <c r="C24" s="471"/>
      <c r="D24" s="471"/>
      <c r="E24" s="471"/>
      <c r="F24" s="471"/>
      <c r="G24" s="471"/>
      <c r="H24" s="302"/>
    </row>
    <row r="25" spans="1:8" ht="100.5" customHeight="1" thickBot="1" x14ac:dyDescent="0.3">
      <c r="A25" s="281" t="s">
        <v>0</v>
      </c>
      <c r="B25" s="281" t="s">
        <v>27</v>
      </c>
      <c r="C25" s="281" t="s">
        <v>60</v>
      </c>
      <c r="D25" s="282" t="s">
        <v>62</v>
      </c>
      <c r="E25" s="281" t="s">
        <v>61</v>
      </c>
      <c r="F25" s="281" t="s">
        <v>60</v>
      </c>
      <c r="G25" s="283" t="s">
        <v>31</v>
      </c>
    </row>
    <row r="26" spans="1:8" ht="12.75" customHeight="1" thickTop="1" x14ac:dyDescent="0.25">
      <c r="A26" s="299">
        <v>1</v>
      </c>
      <c r="B26" s="299">
        <v>2</v>
      </c>
      <c r="C26" s="299">
        <v>3</v>
      </c>
      <c r="D26" s="300">
        <v>4</v>
      </c>
      <c r="E26" s="299">
        <v>5</v>
      </c>
      <c r="F26" s="299">
        <v>6</v>
      </c>
      <c r="G26" s="299">
        <v>7</v>
      </c>
    </row>
    <row r="27" spans="1:8" x14ac:dyDescent="0.25">
      <c r="A27" s="284" t="s">
        <v>6</v>
      </c>
      <c r="B27" s="363" t="s">
        <v>929</v>
      </c>
      <c r="C27" s="363" t="s">
        <v>930</v>
      </c>
      <c r="D27" s="364" t="s">
        <v>931</v>
      </c>
      <c r="E27" s="363" t="s">
        <v>932</v>
      </c>
      <c r="F27" s="363" t="s">
        <v>930</v>
      </c>
      <c r="G27" s="364" t="s">
        <v>933</v>
      </c>
    </row>
    <row r="28" spans="1:8" x14ac:dyDescent="0.25">
      <c r="A28" s="284" t="s">
        <v>7</v>
      </c>
      <c r="B28" s="363" t="s">
        <v>934</v>
      </c>
      <c r="C28" s="363" t="s">
        <v>935</v>
      </c>
      <c r="D28" s="364" t="s">
        <v>936</v>
      </c>
      <c r="E28" s="363" t="s">
        <v>937</v>
      </c>
      <c r="F28" s="363" t="s">
        <v>935</v>
      </c>
      <c r="G28" s="364" t="s">
        <v>938</v>
      </c>
    </row>
    <row r="29" spans="1:8" x14ac:dyDescent="0.25">
      <c r="A29" s="284" t="s">
        <v>8</v>
      </c>
      <c r="B29" s="363"/>
      <c r="C29" s="363"/>
      <c r="D29" s="364"/>
      <c r="E29" s="363"/>
      <c r="F29" s="363"/>
      <c r="G29" s="364"/>
    </row>
    <row r="30" spans="1:8" x14ac:dyDescent="0.25">
      <c r="A30" s="284" t="s">
        <v>9</v>
      </c>
      <c r="B30" s="363" t="s">
        <v>939</v>
      </c>
      <c r="C30" s="363" t="s">
        <v>940</v>
      </c>
      <c r="D30" s="364" t="s">
        <v>744</v>
      </c>
      <c r="E30" s="363" t="s">
        <v>941</v>
      </c>
      <c r="F30" s="363" t="s">
        <v>940</v>
      </c>
      <c r="G30" s="364" t="s">
        <v>942</v>
      </c>
    </row>
    <row r="31" spans="1:8" x14ac:dyDescent="0.25">
      <c r="A31" s="284" t="s">
        <v>10</v>
      </c>
      <c r="B31" s="363" t="s">
        <v>943</v>
      </c>
      <c r="C31" s="363" t="s">
        <v>944</v>
      </c>
      <c r="D31" s="364" t="s">
        <v>686</v>
      </c>
      <c r="E31" s="363" t="s">
        <v>945</v>
      </c>
      <c r="F31" s="363" t="s">
        <v>946</v>
      </c>
      <c r="G31" s="364" t="s">
        <v>947</v>
      </c>
    </row>
    <row r="32" spans="1:8" x14ac:dyDescent="0.25">
      <c r="A32" s="284" t="s">
        <v>11</v>
      </c>
      <c r="B32" s="363" t="s">
        <v>948</v>
      </c>
      <c r="C32" s="363" t="s">
        <v>949</v>
      </c>
      <c r="D32" s="364" t="s">
        <v>950</v>
      </c>
      <c r="E32" s="363" t="s">
        <v>951</v>
      </c>
      <c r="F32" s="363" t="s">
        <v>949</v>
      </c>
      <c r="G32" s="364" t="s">
        <v>952</v>
      </c>
    </row>
    <row r="33" spans="1:7" x14ac:dyDescent="0.25">
      <c r="A33" s="284" t="s">
        <v>12</v>
      </c>
      <c r="B33" s="363" t="s">
        <v>953</v>
      </c>
      <c r="C33" s="363" t="s">
        <v>954</v>
      </c>
      <c r="D33" s="364" t="s">
        <v>699</v>
      </c>
      <c r="E33" s="363" t="s">
        <v>955</v>
      </c>
      <c r="F33" s="363" t="s">
        <v>954</v>
      </c>
      <c r="G33" s="364" t="s">
        <v>952</v>
      </c>
    </row>
    <row r="34" spans="1:7" x14ac:dyDescent="0.25">
      <c r="A34" s="284" t="s">
        <v>13</v>
      </c>
      <c r="B34" s="396" t="s">
        <v>956</v>
      </c>
      <c r="C34" s="396" t="s">
        <v>957</v>
      </c>
      <c r="D34" s="397" t="s">
        <v>958</v>
      </c>
      <c r="E34" s="396" t="s">
        <v>959</v>
      </c>
      <c r="F34" s="396" t="s">
        <v>957</v>
      </c>
      <c r="G34" s="397" t="s">
        <v>960</v>
      </c>
    </row>
    <row r="35" spans="1:7" x14ac:dyDescent="0.25">
      <c r="A35" s="284" t="s">
        <v>14</v>
      </c>
      <c r="B35" s="363" t="s">
        <v>961</v>
      </c>
      <c r="C35" s="363" t="s">
        <v>962</v>
      </c>
      <c r="D35" s="364" t="s">
        <v>963</v>
      </c>
      <c r="E35" s="363" t="s">
        <v>964</v>
      </c>
      <c r="F35" s="363" t="s">
        <v>962</v>
      </c>
      <c r="G35" s="364" t="s">
        <v>965</v>
      </c>
    </row>
    <row r="36" spans="1:7" x14ac:dyDescent="0.25">
      <c r="A36" s="284" t="s">
        <v>15</v>
      </c>
      <c r="B36" s="363" t="s">
        <v>966</v>
      </c>
      <c r="C36" s="363" t="s">
        <v>967</v>
      </c>
      <c r="D36" s="364" t="s">
        <v>696</v>
      </c>
      <c r="E36" s="363" t="s">
        <v>968</v>
      </c>
      <c r="F36" s="363" t="s">
        <v>967</v>
      </c>
      <c r="G36" s="364" t="s">
        <v>796</v>
      </c>
    </row>
    <row r="37" spans="1:7" x14ac:dyDescent="0.25">
      <c r="A37" s="284" t="s">
        <v>16</v>
      </c>
      <c r="B37" s="363" t="s">
        <v>969</v>
      </c>
      <c r="C37" s="363" t="s">
        <v>970</v>
      </c>
      <c r="D37" s="364" t="s">
        <v>971</v>
      </c>
      <c r="E37" s="363" t="s">
        <v>972</v>
      </c>
      <c r="F37" s="363" t="s">
        <v>970</v>
      </c>
      <c r="G37" s="364" t="s">
        <v>973</v>
      </c>
    </row>
    <row r="38" spans="1:7" x14ac:dyDescent="0.25">
      <c r="A38" s="284" t="s">
        <v>17</v>
      </c>
      <c r="B38" s="363" t="s">
        <v>974</v>
      </c>
      <c r="C38" s="363" t="s">
        <v>975</v>
      </c>
      <c r="D38" s="364" t="s">
        <v>976</v>
      </c>
      <c r="E38" s="363" t="s">
        <v>977</v>
      </c>
      <c r="F38" s="363" t="s">
        <v>975</v>
      </c>
      <c r="G38" s="364" t="s">
        <v>978</v>
      </c>
    </row>
    <row r="39" spans="1:7" x14ac:dyDescent="0.25">
      <c r="A39" s="284" t="s">
        <v>18</v>
      </c>
      <c r="B39" s="363"/>
      <c r="C39" s="363"/>
      <c r="D39" s="364"/>
      <c r="E39" s="363"/>
      <c r="F39" s="363"/>
      <c r="G39" s="364"/>
    </row>
    <row r="40" spans="1:7" x14ac:dyDescent="0.25">
      <c r="A40" s="284" t="s">
        <v>19</v>
      </c>
      <c r="B40" s="363" t="s">
        <v>979</v>
      </c>
      <c r="C40" s="363" t="s">
        <v>980</v>
      </c>
      <c r="D40" s="364" t="s">
        <v>981</v>
      </c>
      <c r="E40" s="363" t="s">
        <v>982</v>
      </c>
      <c r="F40" s="363" t="s">
        <v>980</v>
      </c>
      <c r="G40" s="364" t="s">
        <v>983</v>
      </c>
    </row>
    <row r="41" spans="1:7" x14ac:dyDescent="0.25">
      <c r="A41" s="284" t="s">
        <v>20</v>
      </c>
      <c r="B41" s="363" t="s">
        <v>984</v>
      </c>
      <c r="C41" s="363" t="s">
        <v>985</v>
      </c>
      <c r="D41" s="364" t="s">
        <v>986</v>
      </c>
      <c r="E41" s="363" t="s">
        <v>987</v>
      </c>
      <c r="F41" s="363" t="s">
        <v>985</v>
      </c>
      <c r="G41" s="364" t="s">
        <v>988</v>
      </c>
    </row>
    <row r="42" spans="1:7" x14ac:dyDescent="0.25">
      <c r="A42" s="284" t="s">
        <v>21</v>
      </c>
      <c r="B42" s="363" t="s">
        <v>989</v>
      </c>
      <c r="C42" s="363" t="s">
        <v>990</v>
      </c>
      <c r="D42" s="364" t="s">
        <v>991</v>
      </c>
      <c r="E42" s="363" t="s">
        <v>992</v>
      </c>
      <c r="F42" s="363" t="s">
        <v>990</v>
      </c>
      <c r="G42" s="364" t="s">
        <v>768</v>
      </c>
    </row>
    <row r="43" spans="1:7" ht="16.5" customHeight="1" thickBot="1" x14ac:dyDescent="0.3">
      <c r="A43" s="287" t="s">
        <v>22</v>
      </c>
      <c r="B43" s="341">
        <f>B27+B28+B29+B30+B31+B32+B33+B34+B35+B36+B37+B38+B39+B40+B41+B42</f>
        <v>103624</v>
      </c>
      <c r="C43" s="341">
        <f>C27+C28+C29+C30+C31+C32+C33+C34+C35+C36+C37+C38+C39+C40+C41+C42</f>
        <v>1195000</v>
      </c>
      <c r="D43" s="362">
        <f>B43*100/C43</f>
        <v>8.6714644351464436</v>
      </c>
      <c r="E43" s="341">
        <f t="shared" ref="E43:F43" si="0">E27+E28+E29+E30+E31+E32+E33+E34+E35+E36+E37+E38+E39+E40+E41+E42</f>
        <v>325929</v>
      </c>
      <c r="F43" s="341">
        <f t="shared" si="0"/>
        <v>1159376</v>
      </c>
      <c r="G43" s="362">
        <f>E43*100/F43</f>
        <v>28.112450145595563</v>
      </c>
    </row>
    <row r="44" spans="1:7" x14ac:dyDescent="0.25">
      <c r="A44" s="284" t="s">
        <v>24</v>
      </c>
      <c r="B44" s="427">
        <v>41</v>
      </c>
      <c r="C44" s="400">
        <v>1320</v>
      </c>
      <c r="D44" s="426">
        <f>B44*100/C44</f>
        <v>3.106060606060606</v>
      </c>
      <c r="E44" s="427">
        <v>121</v>
      </c>
      <c r="F44" s="400">
        <v>1320</v>
      </c>
      <c r="G44" s="426">
        <f>E44*100/F44</f>
        <v>9.1666666666666661</v>
      </c>
    </row>
    <row r="45" spans="1:7" ht="22.5" customHeight="1" thickBot="1" x14ac:dyDescent="0.3">
      <c r="A45" s="287" t="s">
        <v>26</v>
      </c>
      <c r="B45" s="340">
        <f>B43+B44</f>
        <v>103665</v>
      </c>
      <c r="C45" s="340">
        <f>C43+C44</f>
        <v>1196320</v>
      </c>
      <c r="D45" s="354">
        <f>B45*100/C45</f>
        <v>8.6653236592216132</v>
      </c>
      <c r="E45" s="340">
        <f>E43+E44</f>
        <v>326050</v>
      </c>
      <c r="F45" s="340">
        <f>F43+F44</f>
        <v>1160696</v>
      </c>
      <c r="G45" s="354">
        <f>E45*100/F45</f>
        <v>28.090904078242708</v>
      </c>
    </row>
    <row r="47" spans="1:7" ht="49.5" customHeight="1" thickBot="1" x14ac:dyDescent="0.3">
      <c r="A47" s="471" t="s">
        <v>378</v>
      </c>
      <c r="B47" s="471"/>
      <c r="C47" s="471"/>
      <c r="D47" s="471"/>
      <c r="E47" s="471"/>
      <c r="F47" s="471"/>
      <c r="G47" s="471"/>
    </row>
    <row r="48" spans="1:7" ht="114" customHeight="1" thickBot="1" x14ac:dyDescent="0.3">
      <c r="A48" s="281" t="s">
        <v>0</v>
      </c>
      <c r="B48" s="281" t="s">
        <v>59</v>
      </c>
      <c r="C48" s="281" t="s">
        <v>267</v>
      </c>
      <c r="D48" s="282" t="s">
        <v>58</v>
      </c>
      <c r="E48" s="281" t="s">
        <v>57</v>
      </c>
      <c r="F48" s="281" t="s">
        <v>83</v>
      </c>
      <c r="G48" s="283" t="s">
        <v>56</v>
      </c>
    </row>
    <row r="49" spans="1:7" ht="12.75" customHeight="1" thickTop="1" x14ac:dyDescent="0.25">
      <c r="A49" s="299">
        <v>1</v>
      </c>
      <c r="B49" s="299">
        <v>2</v>
      </c>
      <c r="C49" s="299">
        <v>3</v>
      </c>
      <c r="D49" s="300">
        <v>4</v>
      </c>
      <c r="E49" s="299">
        <v>5</v>
      </c>
      <c r="F49" s="299">
        <v>6</v>
      </c>
      <c r="G49" s="299">
        <v>7</v>
      </c>
    </row>
    <row r="50" spans="1:7" x14ac:dyDescent="0.25">
      <c r="A50" s="284" t="s">
        <v>6</v>
      </c>
      <c r="B50" s="421">
        <v>1446</v>
      </c>
      <c r="C50" s="421">
        <v>2935</v>
      </c>
      <c r="D50" s="364" t="s">
        <v>1683</v>
      </c>
      <c r="E50" s="421">
        <v>64</v>
      </c>
      <c r="F50" s="421">
        <v>2758</v>
      </c>
      <c r="G50" s="364" t="s">
        <v>722</v>
      </c>
    </row>
    <row r="51" spans="1:7" x14ac:dyDescent="0.25">
      <c r="A51" s="284" t="s">
        <v>7</v>
      </c>
      <c r="B51" s="421">
        <v>4152</v>
      </c>
      <c r="C51" s="421">
        <v>27739</v>
      </c>
      <c r="D51" s="364" t="s">
        <v>1684</v>
      </c>
      <c r="E51" s="421">
        <v>73</v>
      </c>
      <c r="F51" s="421">
        <v>7703</v>
      </c>
      <c r="G51" s="364" t="s">
        <v>1685</v>
      </c>
    </row>
    <row r="52" spans="1:7" x14ac:dyDescent="0.25">
      <c r="A52" s="284" t="s">
        <v>8</v>
      </c>
      <c r="B52" s="421"/>
      <c r="C52" s="421"/>
      <c r="D52" s="364"/>
      <c r="E52" s="421"/>
      <c r="F52" s="421"/>
      <c r="G52" s="364"/>
    </row>
    <row r="53" spans="1:7" x14ac:dyDescent="0.25">
      <c r="A53" s="284" t="s">
        <v>9</v>
      </c>
      <c r="B53" s="421">
        <v>8183</v>
      </c>
      <c r="C53" s="421">
        <v>11222</v>
      </c>
      <c r="D53" s="364" t="s">
        <v>1686</v>
      </c>
      <c r="E53" s="421">
        <v>232</v>
      </c>
      <c r="F53" s="421">
        <v>7605</v>
      </c>
      <c r="G53" s="364" t="s">
        <v>1687</v>
      </c>
    </row>
    <row r="54" spans="1:7" x14ac:dyDescent="0.25">
      <c r="A54" s="284" t="s">
        <v>10</v>
      </c>
      <c r="B54" s="421">
        <v>72</v>
      </c>
      <c r="C54" s="421">
        <v>5953</v>
      </c>
      <c r="D54" s="364" t="s">
        <v>613</v>
      </c>
      <c r="E54" s="421">
        <v>72</v>
      </c>
      <c r="F54" s="421">
        <v>5953</v>
      </c>
      <c r="G54" s="364" t="s">
        <v>613</v>
      </c>
    </row>
    <row r="55" spans="1:7" x14ac:dyDescent="0.25">
      <c r="A55" s="284" t="s">
        <v>11</v>
      </c>
      <c r="B55" s="421">
        <v>1809</v>
      </c>
      <c r="C55" s="421">
        <v>19902</v>
      </c>
      <c r="D55" s="364" t="s">
        <v>1748</v>
      </c>
      <c r="E55" s="421">
        <v>514</v>
      </c>
      <c r="F55" s="421">
        <v>2450</v>
      </c>
      <c r="G55" s="364" t="s">
        <v>1749</v>
      </c>
    </row>
    <row r="56" spans="1:7" x14ac:dyDescent="0.25">
      <c r="A56" s="284" t="s">
        <v>12</v>
      </c>
      <c r="B56" s="421">
        <v>6401</v>
      </c>
      <c r="C56" s="421">
        <v>11901</v>
      </c>
      <c r="D56" s="364" t="s">
        <v>1688</v>
      </c>
      <c r="E56" s="421">
        <v>5100</v>
      </c>
      <c r="F56" s="421">
        <v>31640</v>
      </c>
      <c r="G56" s="364" t="s">
        <v>1689</v>
      </c>
    </row>
    <row r="57" spans="1:7" x14ac:dyDescent="0.25">
      <c r="A57" s="284" t="s">
        <v>13</v>
      </c>
      <c r="B57" s="422"/>
      <c r="C57" s="422"/>
      <c r="D57" s="397"/>
      <c r="E57" s="423"/>
      <c r="F57" s="423"/>
      <c r="G57" s="395"/>
    </row>
    <row r="58" spans="1:7" x14ac:dyDescent="0.25">
      <c r="A58" s="284" t="s">
        <v>14</v>
      </c>
      <c r="B58" s="421">
        <v>4636</v>
      </c>
      <c r="C58" s="421">
        <v>23253</v>
      </c>
      <c r="D58" s="364" t="s">
        <v>1690</v>
      </c>
      <c r="E58" s="424">
        <v>4</v>
      </c>
      <c r="F58" s="424">
        <v>7821</v>
      </c>
      <c r="G58" s="367" t="s">
        <v>1691</v>
      </c>
    </row>
    <row r="59" spans="1:7" x14ac:dyDescent="0.25">
      <c r="A59" s="284" t="s">
        <v>15</v>
      </c>
      <c r="B59" s="421">
        <v>3018</v>
      </c>
      <c r="C59" s="421">
        <v>8227</v>
      </c>
      <c r="D59" s="364" t="s">
        <v>1692</v>
      </c>
      <c r="E59" s="421">
        <v>29</v>
      </c>
      <c r="F59" s="421">
        <v>8705</v>
      </c>
      <c r="G59" s="364" t="s">
        <v>812</v>
      </c>
    </row>
    <row r="60" spans="1:7" x14ac:dyDescent="0.25">
      <c r="A60" s="284" t="s">
        <v>16</v>
      </c>
      <c r="B60" s="421">
        <v>10502</v>
      </c>
      <c r="C60" s="421">
        <v>47384</v>
      </c>
      <c r="D60" s="364" t="s">
        <v>1693</v>
      </c>
      <c r="E60" s="421">
        <v>110</v>
      </c>
      <c r="F60" s="421">
        <v>14100</v>
      </c>
      <c r="G60" s="364" t="s">
        <v>766</v>
      </c>
    </row>
    <row r="61" spans="1:7" x14ac:dyDescent="0.25">
      <c r="A61" s="284" t="s">
        <v>17</v>
      </c>
      <c r="B61" s="421">
        <v>4937</v>
      </c>
      <c r="C61" s="421">
        <v>25757</v>
      </c>
      <c r="D61" s="364" t="s">
        <v>621</v>
      </c>
      <c r="E61" s="421">
        <v>12</v>
      </c>
      <c r="F61" s="421">
        <v>7554</v>
      </c>
      <c r="G61" s="364" t="s">
        <v>905</v>
      </c>
    </row>
    <row r="62" spans="1:7" x14ac:dyDescent="0.25">
      <c r="A62" s="284" t="s">
        <v>18</v>
      </c>
      <c r="B62" s="421"/>
      <c r="C62" s="421"/>
      <c r="D62" s="364"/>
      <c r="E62" s="421"/>
      <c r="F62" s="421"/>
      <c r="G62" s="364"/>
    </row>
    <row r="63" spans="1:7" x14ac:dyDescent="0.25">
      <c r="A63" s="284" t="s">
        <v>19</v>
      </c>
      <c r="B63" s="421">
        <v>386</v>
      </c>
      <c r="C63" s="421">
        <v>4298</v>
      </c>
      <c r="D63" s="364" t="s">
        <v>1694</v>
      </c>
      <c r="E63" s="421">
        <v>68</v>
      </c>
      <c r="F63" s="421">
        <v>2156</v>
      </c>
      <c r="G63" s="364" t="s">
        <v>1695</v>
      </c>
    </row>
    <row r="64" spans="1:7" x14ac:dyDescent="0.25">
      <c r="A64" s="284" t="s">
        <v>20</v>
      </c>
      <c r="B64" s="421">
        <v>1420</v>
      </c>
      <c r="C64" s="421">
        <v>5456</v>
      </c>
      <c r="D64" s="364" t="s">
        <v>965</v>
      </c>
      <c r="E64" s="421">
        <v>15</v>
      </c>
      <c r="F64" s="421">
        <v>2670</v>
      </c>
      <c r="G64" s="364" t="s">
        <v>899</v>
      </c>
    </row>
    <row r="65" spans="1:7" s="293" customFormat="1" ht="16.5" customHeight="1" x14ac:dyDescent="0.25">
      <c r="A65" s="284" t="s">
        <v>21</v>
      </c>
      <c r="B65" s="421">
        <v>252</v>
      </c>
      <c r="C65" s="421">
        <v>13606</v>
      </c>
      <c r="D65" s="364" t="s">
        <v>875</v>
      </c>
      <c r="E65" s="421">
        <v>1</v>
      </c>
      <c r="F65" s="421">
        <v>19</v>
      </c>
      <c r="G65" s="364" t="s">
        <v>1696</v>
      </c>
    </row>
    <row r="66" spans="1:7" ht="15.75" thickBot="1" x14ac:dyDescent="0.3">
      <c r="A66" s="287" t="s">
        <v>22</v>
      </c>
      <c r="B66" s="341">
        <f>B50+B51+B52+B53+B54+B55+B56+B57+B58+B59+B60+B61+B62+B63+B64+B65</f>
        <v>47214</v>
      </c>
      <c r="C66" s="341">
        <f>C50+C51+C52+C53+C54+C55+C56+C57+C58+C59+C60+C61+C62+C63+C64+C65</f>
        <v>207633</v>
      </c>
      <c r="D66" s="362">
        <f>B66*100/C66</f>
        <v>22.739159960121945</v>
      </c>
      <c r="E66" s="341">
        <f>E50+E51+E52+E53+E54+E55+E56+E57+E58+E59+E60+E61+E62+E63+E64+E65</f>
        <v>6294</v>
      </c>
      <c r="F66" s="341">
        <f>F50+F51+F52+F53+F54+F55+F56+F57+F58+F59+F60+F61+F62+F63+F64+F65</f>
        <v>101134</v>
      </c>
      <c r="G66" s="362">
        <f>E66*100/F66</f>
        <v>6.2234263452449223</v>
      </c>
    </row>
    <row r="67" spans="1:7" s="293" customFormat="1" ht="16.5" customHeight="1" x14ac:dyDescent="0.25">
      <c r="A67" s="284" t="s">
        <v>24</v>
      </c>
      <c r="B67" s="403" t="s">
        <v>1390</v>
      </c>
      <c r="C67" s="403" t="s">
        <v>1697</v>
      </c>
      <c r="D67" s="403" t="s">
        <v>1176</v>
      </c>
      <c r="E67" s="403" t="s">
        <v>1390</v>
      </c>
      <c r="F67" s="403" t="s">
        <v>1698</v>
      </c>
      <c r="G67" s="403" t="s">
        <v>1176</v>
      </c>
    </row>
    <row r="68" spans="1:7" ht="15" customHeight="1" thickBot="1" x14ac:dyDescent="0.3">
      <c r="A68" s="287" t="s">
        <v>26</v>
      </c>
      <c r="B68" s="341">
        <f>B66+B67</f>
        <v>47214</v>
      </c>
      <c r="C68" s="341">
        <f>C66+C67</f>
        <v>207867</v>
      </c>
      <c r="D68" s="362">
        <f>B68*100/C68</f>
        <v>22.713562037264211</v>
      </c>
      <c r="E68" s="341">
        <f>E66+E67</f>
        <v>6294</v>
      </c>
      <c r="F68" s="341">
        <f>F66+F67</f>
        <v>101649</v>
      </c>
      <c r="G68" s="362">
        <f>E68*100/F68</f>
        <v>6.1918956408818584</v>
      </c>
    </row>
    <row r="70" spans="1:7" ht="31.5" customHeight="1" x14ac:dyDescent="0.25"/>
    <row r="71" spans="1:7" ht="51.75" customHeight="1" thickBot="1" x14ac:dyDescent="0.3">
      <c r="A71" s="470" t="s">
        <v>379</v>
      </c>
      <c r="B71" s="470"/>
      <c r="C71" s="470"/>
      <c r="D71" s="470"/>
      <c r="E71" s="470"/>
      <c r="F71" s="470"/>
      <c r="G71" s="470"/>
    </row>
    <row r="72" spans="1:7" ht="108.6" customHeight="1" thickBot="1" x14ac:dyDescent="0.3">
      <c r="A72" s="281" t="s">
        <v>0</v>
      </c>
      <c r="B72" s="281" t="s">
        <v>55</v>
      </c>
      <c r="C72" s="281" t="s">
        <v>54</v>
      </c>
      <c r="D72" s="282" t="s">
        <v>53</v>
      </c>
      <c r="E72" s="281" t="s">
        <v>52</v>
      </c>
      <c r="F72" s="281" t="s">
        <v>51</v>
      </c>
      <c r="G72" s="283" t="s">
        <v>50</v>
      </c>
    </row>
    <row r="73" spans="1:7" ht="12.75" customHeight="1" thickTop="1" x14ac:dyDescent="0.25">
      <c r="A73" s="299">
        <v>1</v>
      </c>
      <c r="B73" s="299">
        <v>2</v>
      </c>
      <c r="C73" s="299">
        <v>3</v>
      </c>
      <c r="D73" s="300">
        <v>4</v>
      </c>
      <c r="E73" s="299">
        <v>5</v>
      </c>
      <c r="F73" s="299">
        <v>6</v>
      </c>
      <c r="G73" s="299">
        <v>7</v>
      </c>
    </row>
    <row r="74" spans="1:7" x14ac:dyDescent="0.25">
      <c r="A74" s="284" t="s">
        <v>6</v>
      </c>
      <c r="B74" s="376" t="s">
        <v>1244</v>
      </c>
      <c r="C74" s="376" t="s">
        <v>1244</v>
      </c>
      <c r="D74" s="376" t="s">
        <v>1699</v>
      </c>
      <c r="E74" s="376" t="s">
        <v>1700</v>
      </c>
      <c r="F74" s="376" t="s">
        <v>1701</v>
      </c>
      <c r="G74" s="376" t="s">
        <v>1702</v>
      </c>
    </row>
    <row r="75" spans="1:7" x14ac:dyDescent="0.25">
      <c r="A75" s="284" t="s">
        <v>7</v>
      </c>
      <c r="B75" s="376" t="s">
        <v>1703</v>
      </c>
      <c r="C75" s="376" t="s">
        <v>1703</v>
      </c>
      <c r="D75" s="376" t="s">
        <v>1699</v>
      </c>
      <c r="E75" s="376" t="s">
        <v>1704</v>
      </c>
      <c r="F75" s="376" t="s">
        <v>1705</v>
      </c>
      <c r="G75" s="376" t="s">
        <v>1706</v>
      </c>
    </row>
    <row r="76" spans="1:7" x14ac:dyDescent="0.25">
      <c r="A76" s="284" t="s">
        <v>8</v>
      </c>
      <c r="B76" s="376"/>
      <c r="C76" s="376"/>
      <c r="D76" s="376"/>
      <c r="E76" s="376"/>
      <c r="F76" s="376"/>
      <c r="G76" s="376"/>
    </row>
    <row r="77" spans="1:7" x14ac:dyDescent="0.25">
      <c r="A77" s="284" t="s">
        <v>9</v>
      </c>
      <c r="B77" s="376" t="s">
        <v>1212</v>
      </c>
      <c r="C77" s="376" t="s">
        <v>1707</v>
      </c>
      <c r="D77" s="376" t="s">
        <v>1708</v>
      </c>
      <c r="E77" s="376" t="s">
        <v>1709</v>
      </c>
      <c r="F77" s="376" t="s">
        <v>1710</v>
      </c>
      <c r="G77" s="376" t="s">
        <v>1711</v>
      </c>
    </row>
    <row r="78" spans="1:7" x14ac:dyDescent="0.25">
      <c r="A78" s="284" t="s">
        <v>10</v>
      </c>
      <c r="B78" s="376"/>
      <c r="C78" s="376"/>
      <c r="D78" s="376"/>
      <c r="E78" s="376" t="s">
        <v>1712</v>
      </c>
      <c r="F78" s="376" t="s">
        <v>1713</v>
      </c>
      <c r="G78" s="376" t="s">
        <v>1714</v>
      </c>
    </row>
    <row r="79" spans="1:7" x14ac:dyDescent="0.25">
      <c r="A79" s="284" t="s">
        <v>11</v>
      </c>
      <c r="B79" s="376">
        <v>189</v>
      </c>
      <c r="C79" s="376">
        <v>189</v>
      </c>
      <c r="D79" s="376" t="s">
        <v>703</v>
      </c>
      <c r="E79" s="376">
        <v>1872</v>
      </c>
      <c r="F79" s="376">
        <v>2098</v>
      </c>
      <c r="G79" s="376" t="s">
        <v>1750</v>
      </c>
    </row>
    <row r="80" spans="1:7" x14ac:dyDescent="0.25">
      <c r="A80" s="284" t="s">
        <v>12</v>
      </c>
      <c r="B80" s="376" t="s">
        <v>1715</v>
      </c>
      <c r="C80" s="376" t="s">
        <v>1715</v>
      </c>
      <c r="D80" s="376" t="s">
        <v>1699</v>
      </c>
      <c r="E80" s="376" t="s">
        <v>1716</v>
      </c>
      <c r="F80" s="376" t="s">
        <v>1716</v>
      </c>
      <c r="G80" s="376" t="s">
        <v>1699</v>
      </c>
    </row>
    <row r="81" spans="1:7" x14ac:dyDescent="0.25">
      <c r="A81" s="284" t="s">
        <v>13</v>
      </c>
      <c r="B81" s="376" t="s">
        <v>1717</v>
      </c>
      <c r="C81" s="376" t="s">
        <v>1717</v>
      </c>
      <c r="D81" s="376" t="s">
        <v>1699</v>
      </c>
      <c r="E81" s="376" t="s">
        <v>1718</v>
      </c>
      <c r="F81" s="376" t="s">
        <v>1257</v>
      </c>
      <c r="G81" s="376" t="s">
        <v>1719</v>
      </c>
    </row>
    <row r="82" spans="1:7" x14ac:dyDescent="0.25">
      <c r="A82" s="319" t="s">
        <v>14</v>
      </c>
      <c r="B82" s="376"/>
      <c r="C82" s="376"/>
      <c r="D82" s="376"/>
      <c r="E82" s="376" t="s">
        <v>1720</v>
      </c>
      <c r="F82" s="376" t="s">
        <v>1250</v>
      </c>
      <c r="G82" s="376" t="s">
        <v>1714</v>
      </c>
    </row>
    <row r="83" spans="1:7" x14ac:dyDescent="0.25">
      <c r="A83" s="284" t="s">
        <v>15</v>
      </c>
      <c r="B83" s="376" t="s">
        <v>1721</v>
      </c>
      <c r="C83" s="376" t="s">
        <v>1721</v>
      </c>
      <c r="D83" s="376" t="s">
        <v>1699</v>
      </c>
      <c r="E83" s="376" t="s">
        <v>1722</v>
      </c>
      <c r="F83" s="376" t="s">
        <v>1722</v>
      </c>
      <c r="G83" s="376" t="s">
        <v>1699</v>
      </c>
    </row>
    <row r="84" spans="1:7" x14ac:dyDescent="0.25">
      <c r="A84" s="284" t="s">
        <v>16</v>
      </c>
      <c r="B84" s="376" t="s">
        <v>1723</v>
      </c>
      <c r="C84" s="376" t="s">
        <v>1724</v>
      </c>
      <c r="D84" s="376" t="s">
        <v>1725</v>
      </c>
      <c r="E84" s="376" t="s">
        <v>1726</v>
      </c>
      <c r="F84" s="376" t="s">
        <v>1727</v>
      </c>
      <c r="G84" s="376" t="s">
        <v>1728</v>
      </c>
    </row>
    <row r="85" spans="1:7" x14ac:dyDescent="0.25">
      <c r="A85" s="284" t="s">
        <v>17</v>
      </c>
      <c r="B85" s="376" t="s">
        <v>1161</v>
      </c>
      <c r="C85" s="376" t="s">
        <v>1729</v>
      </c>
      <c r="D85" s="376" t="s">
        <v>1730</v>
      </c>
      <c r="E85" s="376" t="s">
        <v>1731</v>
      </c>
      <c r="F85" s="376" t="s">
        <v>1732</v>
      </c>
      <c r="G85" s="376" t="s">
        <v>1733</v>
      </c>
    </row>
    <row r="86" spans="1:7" x14ac:dyDescent="0.25">
      <c r="A86" s="284" t="s">
        <v>18</v>
      </c>
      <c r="B86" s="376"/>
      <c r="C86" s="376"/>
      <c r="D86" s="376"/>
      <c r="E86" s="376"/>
      <c r="F86" s="376"/>
      <c r="G86" s="376"/>
    </row>
    <row r="87" spans="1:7" x14ac:dyDescent="0.25">
      <c r="A87" s="284" t="s">
        <v>19</v>
      </c>
      <c r="B87" s="376" t="s">
        <v>1734</v>
      </c>
      <c r="C87" s="376" t="s">
        <v>1734</v>
      </c>
      <c r="D87" s="376" t="s">
        <v>1699</v>
      </c>
      <c r="E87" s="376" t="s">
        <v>1735</v>
      </c>
      <c r="F87" s="376" t="s">
        <v>1735</v>
      </c>
      <c r="G87" s="376" t="s">
        <v>1699</v>
      </c>
    </row>
    <row r="88" spans="1:7" x14ac:dyDescent="0.25">
      <c r="A88" s="284" t="s">
        <v>20</v>
      </c>
      <c r="B88" s="376" t="s">
        <v>1736</v>
      </c>
      <c r="C88" s="376" t="s">
        <v>1737</v>
      </c>
      <c r="D88" s="376" t="s">
        <v>1738</v>
      </c>
      <c r="E88" s="376" t="s">
        <v>1739</v>
      </c>
      <c r="F88" s="376" t="s">
        <v>1740</v>
      </c>
      <c r="G88" s="376" t="s">
        <v>1741</v>
      </c>
    </row>
    <row r="89" spans="1:7" ht="16.5" customHeight="1" x14ac:dyDescent="0.25">
      <c r="A89" s="284" t="s">
        <v>21</v>
      </c>
      <c r="B89" s="376" t="s">
        <v>1742</v>
      </c>
      <c r="C89" s="376" t="s">
        <v>1743</v>
      </c>
      <c r="D89" s="376" t="s">
        <v>1744</v>
      </c>
      <c r="E89" s="376" t="s">
        <v>1745</v>
      </c>
      <c r="F89" s="376" t="s">
        <v>1746</v>
      </c>
      <c r="G89" s="376" t="s">
        <v>1747</v>
      </c>
    </row>
    <row r="90" spans="1:7" ht="15.75" thickBot="1" x14ac:dyDescent="0.3">
      <c r="A90" s="287" t="s">
        <v>22</v>
      </c>
      <c r="B90" s="341">
        <f>B74+B75+B76+B77+B78+B79+B80+B81+B82+B83+B84+B85+B86+B87+B88+B89</f>
        <v>3813</v>
      </c>
      <c r="C90" s="341">
        <f>C74+C75+C76+C77+C78+C79+C80+C81+C82+C83+C84+C85+C86+C87+C88+C89</f>
        <v>4253</v>
      </c>
      <c r="D90" s="362">
        <f>B90*100/C90</f>
        <v>89.654361627086757</v>
      </c>
      <c r="E90" s="341">
        <f t="shared" ref="E90:F90" si="1">E74+E75+E76+E77+E78+E79+E80+E81+E82+E83+E84+E85+E86+E87+E88+E89</f>
        <v>12443</v>
      </c>
      <c r="F90" s="341">
        <f t="shared" si="1"/>
        <v>14878</v>
      </c>
      <c r="G90" s="362">
        <f>E90*100/F90</f>
        <v>83.633552896894741</v>
      </c>
    </row>
    <row r="91" spans="1:7" ht="17.25" customHeight="1" x14ac:dyDescent="0.25">
      <c r="A91" s="284" t="s">
        <v>24</v>
      </c>
      <c r="B91" s="271"/>
      <c r="C91" s="271"/>
      <c r="D91" s="272"/>
      <c r="E91" s="271"/>
      <c r="F91" s="425">
        <v>2</v>
      </c>
      <c r="G91" s="272"/>
    </row>
    <row r="92" spans="1:7" ht="15.75" customHeight="1" thickBot="1" x14ac:dyDescent="0.3">
      <c r="A92" s="287" t="s">
        <v>26</v>
      </c>
      <c r="B92" s="341">
        <f>B90+B91</f>
        <v>3813</v>
      </c>
      <c r="C92" s="341">
        <f>C90+C91</f>
        <v>4253</v>
      </c>
      <c r="D92" s="362">
        <f>B92*100/C92</f>
        <v>89.654361627086757</v>
      </c>
      <c r="E92" s="341">
        <f t="shared" ref="E92:F92" si="2">E90+E91</f>
        <v>12443</v>
      </c>
      <c r="F92" s="341">
        <f t="shared" si="2"/>
        <v>14880</v>
      </c>
      <c r="G92" s="362">
        <f>E92*100/F92</f>
        <v>83.622311827956992</v>
      </c>
    </row>
    <row r="94" spans="1:7" ht="15" customHeight="1" x14ac:dyDescent="0.25"/>
    <row r="95" spans="1:7" x14ac:dyDescent="0.25">
      <c r="A95" s="266"/>
      <c r="B95" s="266"/>
      <c r="C95" s="266"/>
      <c r="D95" s="293"/>
    </row>
    <row r="96" spans="1:7" x14ac:dyDescent="0.25">
      <c r="A96" s="266"/>
      <c r="B96" s="266"/>
      <c r="C96" s="266"/>
      <c r="D96" s="293"/>
    </row>
    <row r="97" spans="4:7" s="266" customFormat="1" x14ac:dyDescent="0.25">
      <c r="D97" s="293"/>
      <c r="G97" s="293"/>
    </row>
    <row r="98" spans="4:7" s="266" customFormat="1" x14ac:dyDescent="0.25">
      <c r="D98" s="293"/>
      <c r="G98" s="293"/>
    </row>
    <row r="99" spans="4:7" s="266" customFormat="1" x14ac:dyDescent="0.25">
      <c r="D99" s="293"/>
      <c r="G99" s="293"/>
    </row>
    <row r="100" spans="4:7" s="266" customFormat="1" x14ac:dyDescent="0.25">
      <c r="D100" s="293"/>
      <c r="G100" s="293"/>
    </row>
    <row r="101" spans="4:7" s="266" customFormat="1" x14ac:dyDescent="0.25">
      <c r="D101" s="293"/>
      <c r="G101" s="293"/>
    </row>
    <row r="102" spans="4:7" s="266" customFormat="1" x14ac:dyDescent="0.25">
      <c r="D102" s="293"/>
      <c r="G102" s="293"/>
    </row>
    <row r="103" spans="4:7" s="266" customFormat="1" x14ac:dyDescent="0.25">
      <c r="D103" s="293"/>
      <c r="G103" s="293"/>
    </row>
    <row r="104" spans="4:7" s="266" customFormat="1" x14ac:dyDescent="0.25">
      <c r="D104" s="293"/>
    </row>
    <row r="105" spans="4:7" s="266" customFormat="1" x14ac:dyDescent="0.25">
      <c r="D105" s="293"/>
    </row>
    <row r="106" spans="4:7" s="266" customFormat="1" x14ac:dyDescent="0.25">
      <c r="D106" s="293"/>
    </row>
    <row r="107" spans="4:7" s="266" customFormat="1" x14ac:dyDescent="0.25">
      <c r="D107" s="293"/>
    </row>
    <row r="108" spans="4:7" s="266" customFormat="1" x14ac:dyDescent="0.25">
      <c r="D108" s="293"/>
    </row>
    <row r="109" spans="4:7" s="266" customFormat="1" x14ac:dyDescent="0.25">
      <c r="D109" s="293"/>
    </row>
    <row r="110" spans="4:7" s="266" customFormat="1" x14ac:dyDescent="0.25">
      <c r="D110" s="293"/>
    </row>
    <row r="111" spans="4:7" s="266" customFormat="1" x14ac:dyDescent="0.25">
      <c r="D111" s="293"/>
    </row>
    <row r="112" spans="4:7" s="266" customFormat="1" x14ac:dyDescent="0.25">
      <c r="D112" s="293"/>
    </row>
    <row r="113" spans="4:4" s="266" customFormat="1" x14ac:dyDescent="0.25">
      <c r="D113" s="293"/>
    </row>
    <row r="114" spans="4:4" s="266" customFormat="1" x14ac:dyDescent="0.25">
      <c r="D114" s="293"/>
    </row>
    <row r="115" spans="4:4" s="266" customFormat="1" x14ac:dyDescent="0.25">
      <c r="D115" s="293"/>
    </row>
  </sheetData>
  <mergeCells count="4">
    <mergeCell ref="A1:G1"/>
    <mergeCell ref="A24:G24"/>
    <mergeCell ref="A47:G47"/>
    <mergeCell ref="A71:G71"/>
  </mergeCells>
  <pageMargins left="0.7" right="0.7" top="0.75" bottom="0.75" header="0.3" footer="0.3"/>
  <pageSetup paperSize="9" scale="87" orientation="landscape" r:id="rId1"/>
  <rowBreaks count="3" manualBreakCount="3">
    <brk id="23" max="16383" man="1"/>
    <brk id="46" max="16383" man="1"/>
    <brk id="6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21"/>
  <sheetViews>
    <sheetView zoomScaleNormal="100" workbookViewId="0">
      <selection activeCell="F7" sqref="F7"/>
    </sheetView>
  </sheetViews>
  <sheetFormatPr defaultColWidth="9.140625" defaultRowHeight="15" x14ac:dyDescent="0.25"/>
  <cols>
    <col min="1" max="1" width="16.28515625" style="48" customWidth="1"/>
    <col min="2" max="2" width="11.140625" style="48" customWidth="1"/>
    <col min="3" max="3" width="12.85546875" style="48" customWidth="1"/>
    <col min="4" max="4" width="17" style="48" customWidth="1"/>
    <col min="5" max="5" width="20.140625" style="48" customWidth="1"/>
    <col min="6" max="6" width="17.140625" style="48" customWidth="1"/>
    <col min="7" max="7" width="30.42578125" style="48" customWidth="1"/>
    <col min="8" max="8" width="30.5703125" style="48" customWidth="1"/>
    <col min="9" max="9" width="9.140625" style="48"/>
    <col min="10" max="10" width="39.85546875" style="48" customWidth="1"/>
    <col min="11" max="16384" width="9.140625" style="48"/>
  </cols>
  <sheetData>
    <row r="1" spans="1:20" ht="49.5" customHeight="1" thickBot="1" x14ac:dyDescent="0.3">
      <c r="A1" s="499" t="s">
        <v>399</v>
      </c>
      <c r="B1" s="503"/>
      <c r="C1" s="503"/>
      <c r="D1" s="503"/>
      <c r="E1" s="503"/>
      <c r="F1" s="503"/>
      <c r="G1" s="503"/>
      <c r="H1" s="503"/>
    </row>
    <row r="2" spans="1:20" ht="258" customHeight="1" thickBot="1" x14ac:dyDescent="0.3">
      <c r="A2" s="21" t="s">
        <v>0</v>
      </c>
      <c r="B2" s="21" t="s">
        <v>203</v>
      </c>
      <c r="C2" s="85" t="s">
        <v>202</v>
      </c>
      <c r="D2" s="21" t="s">
        <v>311</v>
      </c>
      <c r="E2" s="21" t="s">
        <v>201</v>
      </c>
      <c r="F2" s="20" t="s">
        <v>200</v>
      </c>
      <c r="G2" s="20" t="s">
        <v>310</v>
      </c>
      <c r="H2" s="20" t="s">
        <v>199</v>
      </c>
      <c r="I2" s="53"/>
      <c r="K2" s="53"/>
    </row>
    <row r="3" spans="1:20" ht="12.75" customHeight="1" thickTop="1" x14ac:dyDescent="0.25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26">
        <v>6</v>
      </c>
      <c r="G3" s="26">
        <v>7</v>
      </c>
      <c r="H3" s="26">
        <v>8</v>
      </c>
    </row>
    <row r="4" spans="1:20" x14ac:dyDescent="0.25">
      <c r="A4" s="50" t="s">
        <v>91</v>
      </c>
      <c r="B4" s="248" t="s">
        <v>1532</v>
      </c>
      <c r="C4" s="248" t="s">
        <v>1896</v>
      </c>
      <c r="D4" s="248" t="s">
        <v>1897</v>
      </c>
      <c r="E4" s="248" t="s">
        <v>410</v>
      </c>
      <c r="F4" s="249" t="s">
        <v>1898</v>
      </c>
      <c r="G4" s="249" t="s">
        <v>1899</v>
      </c>
      <c r="H4" s="249"/>
      <c r="J4" s="59"/>
      <c r="P4" s="61"/>
      <c r="Q4" s="61"/>
    </row>
    <row r="5" spans="1:20" x14ac:dyDescent="0.25">
      <c r="A5" s="50" t="s">
        <v>94</v>
      </c>
      <c r="B5" s="248" t="s">
        <v>1900</v>
      </c>
      <c r="C5" s="248" t="s">
        <v>1900</v>
      </c>
      <c r="D5" s="248" t="s">
        <v>1900</v>
      </c>
      <c r="E5" s="248" t="s">
        <v>1900</v>
      </c>
      <c r="F5" s="249" t="s">
        <v>1291</v>
      </c>
      <c r="G5" s="249" t="s">
        <v>1291</v>
      </c>
      <c r="H5" s="249" t="s">
        <v>1291</v>
      </c>
      <c r="J5" s="59"/>
      <c r="P5" s="61"/>
      <c r="Q5" s="61"/>
    </row>
    <row r="6" spans="1:20" x14ac:dyDescent="0.25">
      <c r="A6" s="50" t="s">
        <v>97</v>
      </c>
      <c r="B6" s="248">
        <v>204</v>
      </c>
      <c r="C6" s="248">
        <v>204</v>
      </c>
      <c r="D6" s="248">
        <v>204</v>
      </c>
      <c r="E6" s="248">
        <v>189</v>
      </c>
      <c r="F6" s="246" t="s">
        <v>1291</v>
      </c>
      <c r="G6" s="246" t="s">
        <v>1291</v>
      </c>
      <c r="H6" s="246" t="s">
        <v>2357</v>
      </c>
      <c r="J6" s="59"/>
      <c r="P6" s="61"/>
      <c r="Q6" s="61"/>
    </row>
    <row r="7" spans="1:20" x14ac:dyDescent="0.25">
      <c r="A7" s="7" t="s">
        <v>98</v>
      </c>
      <c r="B7" s="248" t="s">
        <v>411</v>
      </c>
      <c r="C7" s="248" t="s">
        <v>410</v>
      </c>
      <c r="D7" s="248" t="s">
        <v>410</v>
      </c>
      <c r="E7" s="248" t="s">
        <v>410</v>
      </c>
      <c r="F7" s="249"/>
      <c r="G7" s="249"/>
      <c r="H7" s="249"/>
      <c r="J7" s="59"/>
      <c r="P7" s="61"/>
      <c r="Q7" s="61"/>
    </row>
    <row r="8" spans="1:20" x14ac:dyDescent="0.25">
      <c r="A8" s="50" t="s">
        <v>100</v>
      </c>
      <c r="B8" s="248" t="s">
        <v>1896</v>
      </c>
      <c r="C8" s="248" t="s">
        <v>1896</v>
      </c>
      <c r="D8" s="248" t="s">
        <v>1900</v>
      </c>
      <c r="E8" s="248" t="s">
        <v>410</v>
      </c>
      <c r="F8" s="249" t="s">
        <v>1291</v>
      </c>
      <c r="G8" s="249" t="s">
        <v>1901</v>
      </c>
      <c r="H8" s="249"/>
      <c r="J8" s="59"/>
      <c r="K8" s="60"/>
      <c r="L8" s="60"/>
      <c r="M8" s="60"/>
      <c r="N8" s="60"/>
      <c r="O8" s="61"/>
      <c r="P8" s="61"/>
      <c r="Q8" s="61"/>
    </row>
    <row r="9" spans="1:20" x14ac:dyDescent="0.25">
      <c r="A9" s="50" t="s">
        <v>104</v>
      </c>
      <c r="B9" s="248" t="s">
        <v>1902</v>
      </c>
      <c r="C9" s="248" t="s">
        <v>1902</v>
      </c>
      <c r="D9" s="248" t="s">
        <v>1902</v>
      </c>
      <c r="E9" s="248" t="s">
        <v>410</v>
      </c>
      <c r="F9" s="249" t="s">
        <v>1291</v>
      </c>
      <c r="G9" s="249" t="s">
        <v>1291</v>
      </c>
      <c r="H9" s="249"/>
    </row>
    <row r="10" spans="1:20" x14ac:dyDescent="0.25">
      <c r="A10" s="50" t="s">
        <v>184</v>
      </c>
      <c r="B10" s="248" t="s">
        <v>1903</v>
      </c>
      <c r="C10" s="248" t="s">
        <v>788</v>
      </c>
      <c r="D10" s="248" t="s">
        <v>1904</v>
      </c>
      <c r="E10" s="248" t="s">
        <v>410</v>
      </c>
      <c r="F10" s="249" t="s">
        <v>1905</v>
      </c>
      <c r="G10" s="249" t="s">
        <v>1906</v>
      </c>
      <c r="H10" s="249"/>
    </row>
    <row r="11" spans="1:20" ht="31.5" customHeight="1" thickBot="1" x14ac:dyDescent="0.3">
      <c r="A11" s="54" t="s">
        <v>160</v>
      </c>
      <c r="B11" s="55">
        <f>B4+B5+B6+B7+B8+B9+B10</f>
        <v>1745</v>
      </c>
      <c r="C11" s="55">
        <f t="shared" ref="C11:E11" si="0">C4+C5+C6+C7+C8+C9+C10</f>
        <v>1186</v>
      </c>
      <c r="D11" s="55">
        <f t="shared" si="0"/>
        <v>916</v>
      </c>
      <c r="E11" s="55">
        <f t="shared" si="0"/>
        <v>240</v>
      </c>
      <c r="F11" s="58">
        <f>C11/B11*100</f>
        <v>67.965616045845266</v>
      </c>
      <c r="G11" s="58">
        <f>D11/B11*100</f>
        <v>52.49283667621777</v>
      </c>
      <c r="H11" s="58">
        <f>E11/B11*100</f>
        <v>13.753581661891118</v>
      </c>
    </row>
    <row r="13" spans="1:20" ht="34.5" customHeight="1" x14ac:dyDescent="0.25"/>
    <row r="14" spans="1:20" ht="14.25" customHeight="1" x14ac:dyDescent="0.25"/>
    <row r="15" spans="1:20" ht="15" customHeight="1" x14ac:dyDescent="0.25">
      <c r="I15" s="53"/>
      <c r="J15" s="6"/>
      <c r="K15" s="68"/>
      <c r="L15" s="6"/>
      <c r="M15" s="6"/>
      <c r="N15" s="68"/>
      <c r="O15" s="68"/>
      <c r="P15" s="68"/>
      <c r="Q15" s="68"/>
      <c r="R15" s="69"/>
      <c r="S15" s="69"/>
      <c r="T15" s="69"/>
    </row>
    <row r="16" spans="1:20" x14ac:dyDescent="0.25">
      <c r="J16" s="71"/>
      <c r="K16" s="72"/>
      <c r="L16" s="71"/>
      <c r="M16" s="71"/>
      <c r="N16" s="72"/>
      <c r="O16" s="72"/>
      <c r="P16" s="72"/>
      <c r="Q16" s="72"/>
      <c r="R16" s="73"/>
      <c r="S16" s="73"/>
      <c r="T16" s="73"/>
    </row>
    <row r="17" spans="9:20" x14ac:dyDescent="0.25">
      <c r="I17" s="53"/>
      <c r="J17" s="71"/>
      <c r="K17" s="72"/>
      <c r="L17" s="71"/>
      <c r="M17" s="71"/>
      <c r="N17" s="72"/>
      <c r="O17" s="72"/>
      <c r="P17" s="72"/>
      <c r="Q17" s="72"/>
      <c r="R17" s="73"/>
      <c r="S17" s="73"/>
      <c r="T17" s="73"/>
    </row>
    <row r="18" spans="9:20" x14ac:dyDescent="0.25">
      <c r="J18" s="71"/>
      <c r="K18" s="72"/>
      <c r="L18" s="71"/>
      <c r="M18" s="71"/>
      <c r="N18" s="72"/>
      <c r="O18" s="72"/>
      <c r="P18" s="72"/>
      <c r="Q18" s="72"/>
      <c r="R18" s="73"/>
      <c r="S18" s="73"/>
      <c r="T18" s="73"/>
    </row>
    <row r="19" spans="9:20" x14ac:dyDescent="0.25">
      <c r="I19" s="53"/>
      <c r="J19" s="71"/>
      <c r="K19" s="72"/>
      <c r="L19" s="71"/>
      <c r="M19" s="71"/>
      <c r="N19" s="72"/>
      <c r="O19" s="72"/>
      <c r="P19" s="72"/>
      <c r="Q19" s="72"/>
      <c r="R19" s="73"/>
      <c r="S19" s="73"/>
      <c r="T19" s="73"/>
    </row>
    <row r="20" spans="9:20" x14ac:dyDescent="0.25">
      <c r="J20" s="71"/>
      <c r="K20" s="72"/>
      <c r="L20" s="71"/>
      <c r="M20" s="71"/>
      <c r="N20" s="72"/>
      <c r="O20" s="72"/>
      <c r="P20" s="72"/>
      <c r="Q20" s="72"/>
      <c r="R20" s="73"/>
      <c r="S20" s="73"/>
      <c r="T20" s="73"/>
    </row>
    <row r="21" spans="9:20" x14ac:dyDescent="0.25"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</row>
  </sheetData>
  <sortState ref="I14:T20">
    <sortCondition ref="I14:I20"/>
  </sortState>
  <mergeCells count="1">
    <mergeCell ref="A1:H1"/>
  </mergeCells>
  <pageMargins left="0.45" right="0.25" top="0.75" bottom="0.75" header="0.3" footer="0.3"/>
  <pageSetup paperSize="9" scale="9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4"/>
  <sheetViews>
    <sheetView zoomScaleNormal="100" workbookViewId="0">
      <selection activeCell="K7" sqref="K7"/>
    </sheetView>
  </sheetViews>
  <sheetFormatPr defaultColWidth="9.140625" defaultRowHeight="15" x14ac:dyDescent="0.25"/>
  <cols>
    <col min="1" max="1" width="18.140625" style="48" customWidth="1"/>
    <col min="2" max="2" width="14.140625" style="48" customWidth="1"/>
    <col min="3" max="3" width="15.140625" style="48" customWidth="1"/>
    <col min="4" max="4" width="13.7109375" style="48" customWidth="1"/>
    <col min="5" max="5" width="12.5703125" style="48" customWidth="1"/>
    <col min="6" max="6" width="10.85546875" style="48" customWidth="1"/>
    <col min="7" max="7" width="13.28515625" style="48" customWidth="1"/>
    <col min="8" max="8" width="14" style="48" customWidth="1"/>
    <col min="9" max="9" width="19.5703125" style="48" customWidth="1"/>
    <col min="10" max="10" width="15" style="48" customWidth="1"/>
    <col min="11" max="11" width="18.5703125" style="48" customWidth="1"/>
    <col min="12" max="13" width="9.140625" style="48"/>
    <col min="14" max="14" width="11" style="48" bestFit="1" customWidth="1"/>
    <col min="15" max="16384" width="9.140625" style="48"/>
  </cols>
  <sheetData>
    <row r="1" spans="1:14" ht="24.75" customHeight="1" thickBot="1" x14ac:dyDescent="0.3">
      <c r="A1" s="504" t="s">
        <v>400</v>
      </c>
      <c r="B1" s="504"/>
      <c r="C1" s="504"/>
      <c r="D1" s="504"/>
      <c r="E1" s="504"/>
      <c r="F1" s="504"/>
      <c r="G1" s="504"/>
      <c r="H1" s="504"/>
      <c r="I1" s="504"/>
      <c r="J1" s="117"/>
    </row>
    <row r="2" spans="1:14" ht="121.5" customHeight="1" thickBot="1" x14ac:dyDescent="0.3">
      <c r="A2" s="8" t="s">
        <v>332</v>
      </c>
      <c r="B2" s="8" t="s">
        <v>219</v>
      </c>
      <c r="C2" s="8" t="s">
        <v>218</v>
      </c>
      <c r="D2" s="2" t="s">
        <v>217</v>
      </c>
      <c r="E2" s="8" t="s">
        <v>216</v>
      </c>
      <c r="F2" s="8" t="s">
        <v>313</v>
      </c>
      <c r="G2" s="2" t="s">
        <v>215</v>
      </c>
      <c r="H2" s="8" t="s">
        <v>214</v>
      </c>
      <c r="I2" s="8" t="s">
        <v>312</v>
      </c>
      <c r="J2" s="2" t="s">
        <v>213</v>
      </c>
    </row>
    <row r="3" spans="1:14" ht="12.75" customHeight="1" thickTop="1" thickBot="1" x14ac:dyDescent="0.3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L3" s="72"/>
      <c r="M3" s="72"/>
      <c r="N3" s="73"/>
    </row>
    <row r="4" spans="1:14" ht="24.75" customHeight="1" thickTop="1" x14ac:dyDescent="0.25">
      <c r="A4" s="118" t="s">
        <v>235</v>
      </c>
      <c r="B4" s="251">
        <v>1274423</v>
      </c>
      <c r="C4" s="251">
        <v>3204636254</v>
      </c>
      <c r="D4" s="252">
        <v>0.04</v>
      </c>
      <c r="E4" s="251">
        <v>112</v>
      </c>
      <c r="F4" s="251">
        <v>3483848</v>
      </c>
      <c r="G4" s="252">
        <v>0</v>
      </c>
      <c r="H4" s="251">
        <v>205</v>
      </c>
      <c r="I4" s="251">
        <v>3710086</v>
      </c>
      <c r="J4" s="252">
        <v>0.01</v>
      </c>
    </row>
    <row r="5" spans="1:14" ht="21" customHeight="1" x14ac:dyDescent="0.25">
      <c r="A5" s="38" t="s">
        <v>333</v>
      </c>
      <c r="B5" s="253">
        <v>26302</v>
      </c>
      <c r="C5" s="253">
        <v>6311822</v>
      </c>
      <c r="D5" s="254">
        <v>0.42</v>
      </c>
      <c r="E5" s="253">
        <v>26</v>
      </c>
      <c r="F5" s="253">
        <v>7422</v>
      </c>
      <c r="G5" s="254">
        <v>0.35</v>
      </c>
      <c r="H5" s="253">
        <v>0</v>
      </c>
      <c r="I5" s="253">
        <v>7422</v>
      </c>
      <c r="J5" s="254">
        <v>0</v>
      </c>
    </row>
    <row r="6" spans="1:14" ht="30" customHeight="1" x14ac:dyDescent="0.25">
      <c r="A6" s="119" t="s">
        <v>334</v>
      </c>
      <c r="B6" s="119">
        <f>SUM(B4:B5)</f>
        <v>1300725</v>
      </c>
      <c r="C6" s="119">
        <f t="shared" ref="C6:J6" si="0">SUM(C4:C5)</f>
        <v>3210948076</v>
      </c>
      <c r="D6" s="255">
        <f t="shared" si="0"/>
        <v>0.45999999999999996</v>
      </c>
      <c r="E6" s="119">
        <f t="shared" si="0"/>
        <v>138</v>
      </c>
      <c r="F6" s="119">
        <f t="shared" si="0"/>
        <v>3491270</v>
      </c>
      <c r="G6" s="255">
        <f t="shared" si="0"/>
        <v>0.35</v>
      </c>
      <c r="H6" s="119">
        <f t="shared" si="0"/>
        <v>205</v>
      </c>
      <c r="I6" s="119">
        <f t="shared" si="0"/>
        <v>3717508</v>
      </c>
      <c r="J6" s="255">
        <f t="shared" si="0"/>
        <v>0.01</v>
      </c>
    </row>
    <row r="7" spans="1:14" ht="56.25" customHeight="1" thickBot="1" x14ac:dyDescent="0.3">
      <c r="B7" s="47" t="s">
        <v>401</v>
      </c>
      <c r="C7" s="46"/>
      <c r="D7" s="46"/>
      <c r="E7" s="46"/>
      <c r="F7" s="46"/>
      <c r="G7" s="46"/>
      <c r="H7" s="46"/>
      <c r="I7" s="46"/>
      <c r="J7" s="46"/>
    </row>
    <row r="8" spans="1:14" ht="42.75" customHeight="1" x14ac:dyDescent="0.25">
      <c r="A8" s="507" t="s">
        <v>332</v>
      </c>
      <c r="B8" s="507" t="s">
        <v>212</v>
      </c>
      <c r="C8" s="509" t="s">
        <v>211</v>
      </c>
      <c r="D8" s="509"/>
      <c r="E8" s="509" t="s">
        <v>210</v>
      </c>
      <c r="F8" s="509"/>
      <c r="G8" s="509" t="s">
        <v>209</v>
      </c>
      <c r="H8" s="509"/>
      <c r="I8" s="509" t="s">
        <v>208</v>
      </c>
      <c r="J8" s="509"/>
      <c r="K8" s="505" t="s">
        <v>207</v>
      </c>
    </row>
    <row r="9" spans="1:14" ht="42.75" customHeight="1" thickBot="1" x14ac:dyDescent="0.3">
      <c r="A9" s="508"/>
      <c r="B9" s="508"/>
      <c r="C9" s="32" t="s">
        <v>205</v>
      </c>
      <c r="D9" s="120" t="s">
        <v>204</v>
      </c>
      <c r="E9" s="32" t="s">
        <v>205</v>
      </c>
      <c r="F9" s="120" t="s">
        <v>206</v>
      </c>
      <c r="G9" s="32" t="s">
        <v>205</v>
      </c>
      <c r="H9" s="120" t="s">
        <v>206</v>
      </c>
      <c r="I9" s="32" t="s">
        <v>205</v>
      </c>
      <c r="J9" s="120" t="s">
        <v>204</v>
      </c>
      <c r="K9" s="506"/>
    </row>
    <row r="10" spans="1:14" ht="15" customHeight="1" thickTop="1" thickBot="1" x14ac:dyDescent="0.3">
      <c r="A10" s="10">
        <v>1</v>
      </c>
      <c r="B10" s="10">
        <v>2</v>
      </c>
      <c r="C10" s="257">
        <v>3</v>
      </c>
      <c r="D10" s="10">
        <v>4</v>
      </c>
      <c r="E10" s="257">
        <v>5</v>
      </c>
      <c r="F10" s="10">
        <v>6</v>
      </c>
      <c r="G10" s="257">
        <v>7</v>
      </c>
      <c r="H10" s="10">
        <v>8</v>
      </c>
      <c r="I10" s="257">
        <v>9</v>
      </c>
      <c r="J10" s="10">
        <v>10</v>
      </c>
      <c r="K10" s="257">
        <v>11</v>
      </c>
    </row>
    <row r="11" spans="1:14" ht="31.5" customHeight="1" thickTop="1" x14ac:dyDescent="0.25">
      <c r="A11" s="118" t="s">
        <v>235</v>
      </c>
      <c r="B11" s="456">
        <v>306</v>
      </c>
      <c r="C11" s="259">
        <v>3483848</v>
      </c>
      <c r="D11" s="258">
        <v>11385.12</v>
      </c>
      <c r="E11" s="259">
        <v>226238</v>
      </c>
      <c r="F11" s="258">
        <v>739.34</v>
      </c>
      <c r="G11" s="259">
        <v>47939</v>
      </c>
      <c r="H11" s="258">
        <v>154.96</v>
      </c>
      <c r="I11" s="259">
        <v>719841</v>
      </c>
      <c r="J11" s="258">
        <v>2352.42</v>
      </c>
      <c r="K11" s="459">
        <v>302781</v>
      </c>
    </row>
    <row r="12" spans="1:14" ht="34.5" customHeight="1" x14ac:dyDescent="0.25">
      <c r="A12" s="38" t="s">
        <v>333</v>
      </c>
      <c r="B12" s="457">
        <v>3</v>
      </c>
      <c r="C12" s="261">
        <v>7422</v>
      </c>
      <c r="D12" s="260">
        <v>2474</v>
      </c>
      <c r="E12" s="261">
        <v>3200</v>
      </c>
      <c r="F12" s="260">
        <v>1066.67</v>
      </c>
      <c r="G12" s="261">
        <v>0</v>
      </c>
      <c r="H12" s="260">
        <v>0</v>
      </c>
      <c r="I12" s="261">
        <v>584</v>
      </c>
      <c r="J12" s="260">
        <v>194.67</v>
      </c>
      <c r="K12" s="121">
        <v>0</v>
      </c>
    </row>
    <row r="13" spans="1:14" ht="34.5" customHeight="1" x14ac:dyDescent="0.25">
      <c r="A13" s="256" t="s">
        <v>358</v>
      </c>
      <c r="B13" s="457">
        <v>6</v>
      </c>
      <c r="C13" s="261">
        <v>35431</v>
      </c>
      <c r="D13" s="260">
        <v>5905.17</v>
      </c>
      <c r="E13" s="261">
        <v>0</v>
      </c>
      <c r="F13" s="260">
        <v>0</v>
      </c>
      <c r="G13" s="261">
        <v>410</v>
      </c>
      <c r="H13" s="260">
        <v>68.33</v>
      </c>
      <c r="I13" s="261">
        <v>0</v>
      </c>
      <c r="J13" s="260">
        <v>0</v>
      </c>
      <c r="K13" s="121">
        <v>0</v>
      </c>
    </row>
    <row r="14" spans="1:14" ht="22.5" customHeight="1" x14ac:dyDescent="0.25">
      <c r="A14" s="119" t="s">
        <v>334</v>
      </c>
      <c r="B14" s="39">
        <f>SUM(B11:B13)</f>
        <v>315</v>
      </c>
      <c r="C14" s="39">
        <f t="shared" ref="C14:K14" si="1">SUM(C11:C13)</f>
        <v>3526701</v>
      </c>
      <c r="D14" s="458">
        <f t="shared" si="1"/>
        <v>19764.29</v>
      </c>
      <c r="E14" s="39">
        <f t="shared" si="1"/>
        <v>229438</v>
      </c>
      <c r="F14" s="39">
        <f t="shared" si="1"/>
        <v>1806.0100000000002</v>
      </c>
      <c r="G14" s="39">
        <f t="shared" si="1"/>
        <v>48349</v>
      </c>
      <c r="H14" s="39">
        <f t="shared" si="1"/>
        <v>223.29000000000002</v>
      </c>
      <c r="I14" s="39">
        <f t="shared" si="1"/>
        <v>720425</v>
      </c>
      <c r="J14" s="39">
        <f t="shared" si="1"/>
        <v>2547.09</v>
      </c>
      <c r="K14" s="39">
        <f t="shared" si="1"/>
        <v>302781</v>
      </c>
    </row>
  </sheetData>
  <mergeCells count="8">
    <mergeCell ref="A1:I1"/>
    <mergeCell ref="K8:K9"/>
    <mergeCell ref="A8:A9"/>
    <mergeCell ref="B8:B9"/>
    <mergeCell ref="C8:D8"/>
    <mergeCell ref="E8:F8"/>
    <mergeCell ref="G8:H8"/>
    <mergeCell ref="I8:J8"/>
  </mergeCells>
  <pageMargins left="0.7" right="0.7" top="0.75" bottom="0.75" header="0.3" footer="0.3"/>
  <pageSetup paperSize="9" scale="79" orientation="landscape" r:id="rId1"/>
  <colBreaks count="1" manualBreakCount="1">
    <brk id="11" max="13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M114"/>
  <sheetViews>
    <sheetView topLeftCell="A94" zoomScaleNormal="100" workbookViewId="0">
      <selection activeCell="P105" sqref="P105"/>
    </sheetView>
  </sheetViews>
  <sheetFormatPr defaultColWidth="9.140625" defaultRowHeight="15" x14ac:dyDescent="0.25"/>
  <cols>
    <col min="1" max="1" width="20.42578125" style="9" customWidth="1"/>
    <col min="2" max="2" width="8.7109375" style="9" customWidth="1"/>
    <col min="3" max="3" width="9.5703125" style="9" customWidth="1"/>
    <col min="4" max="4" width="9.85546875" style="9" customWidth="1"/>
    <col min="5" max="5" width="9.85546875" style="9" bestFit="1" customWidth="1"/>
    <col min="6" max="6" width="9.85546875" style="9" customWidth="1"/>
    <col min="7" max="7" width="12.140625" style="9" customWidth="1"/>
    <col min="8" max="8" width="11.140625" style="9" customWidth="1"/>
    <col min="9" max="9" width="10.85546875" style="9" customWidth="1"/>
    <col min="10" max="10" width="11.85546875" style="9" customWidth="1"/>
    <col min="11" max="11" width="10.28515625" style="9" customWidth="1"/>
    <col min="12" max="12" width="15.85546875" style="9" customWidth="1"/>
    <col min="13" max="13" width="9.140625" style="48"/>
    <col min="14" max="14" width="9.5703125" style="48" bestFit="1" customWidth="1"/>
    <col min="15" max="31" width="9.140625" style="48"/>
    <col min="32" max="32" width="11.5703125" style="48" customWidth="1"/>
    <col min="33" max="16384" width="9.140625" style="48"/>
  </cols>
  <sheetData>
    <row r="1" spans="1:13" ht="24" customHeight="1" thickBot="1" x14ac:dyDescent="0.3">
      <c r="A1" s="500" t="s">
        <v>1907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</row>
    <row r="2" spans="1:13" ht="145.5" customHeight="1" thickBot="1" x14ac:dyDescent="0.3">
      <c r="A2" s="8" t="s">
        <v>161</v>
      </c>
      <c r="B2" s="8" t="s">
        <v>230</v>
      </c>
      <c r="C2" s="8" t="s">
        <v>229</v>
      </c>
      <c r="D2" s="8" t="s">
        <v>228</v>
      </c>
      <c r="E2" s="8" t="s">
        <v>227</v>
      </c>
      <c r="F2" s="8" t="s">
        <v>226</v>
      </c>
      <c r="G2" s="8" t="s">
        <v>225</v>
      </c>
      <c r="H2" s="2" t="s">
        <v>224</v>
      </c>
      <c r="I2" s="2" t="s">
        <v>223</v>
      </c>
      <c r="J2" s="2" t="s">
        <v>222</v>
      </c>
      <c r="K2" s="2" t="s">
        <v>221</v>
      </c>
      <c r="L2" s="2" t="s">
        <v>220</v>
      </c>
    </row>
    <row r="3" spans="1:13" ht="12.75" customHeight="1" thickTop="1" x14ac:dyDescent="0.25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26">
        <v>6</v>
      </c>
      <c r="G3" s="26">
        <v>7</v>
      </c>
      <c r="H3" s="26">
        <v>8</v>
      </c>
      <c r="I3" s="26">
        <v>9</v>
      </c>
      <c r="J3" s="26">
        <v>10</v>
      </c>
      <c r="K3" s="26">
        <v>11</v>
      </c>
      <c r="L3" s="26">
        <v>12</v>
      </c>
    </row>
    <row r="4" spans="1:13" x14ac:dyDescent="0.25">
      <c r="A4" s="7" t="s">
        <v>91</v>
      </c>
      <c r="B4" s="330" t="s">
        <v>1910</v>
      </c>
      <c r="C4" s="330" t="s">
        <v>1911</v>
      </c>
      <c r="D4" s="330" t="s">
        <v>1554</v>
      </c>
      <c r="E4" s="330" t="s">
        <v>1912</v>
      </c>
      <c r="F4" s="330" t="s">
        <v>1913</v>
      </c>
      <c r="G4" s="330" t="s">
        <v>1914</v>
      </c>
      <c r="H4" s="330" t="s">
        <v>1915</v>
      </c>
      <c r="I4" s="330" t="s">
        <v>1916</v>
      </c>
      <c r="J4" s="330" t="s">
        <v>1917</v>
      </c>
      <c r="K4" s="330" t="s">
        <v>416</v>
      </c>
      <c r="L4" s="330" t="s">
        <v>415</v>
      </c>
    </row>
    <row r="5" spans="1:13" x14ac:dyDescent="0.25">
      <c r="A5" s="7" t="s">
        <v>92</v>
      </c>
      <c r="B5" s="330" t="s">
        <v>1918</v>
      </c>
      <c r="C5" s="330" t="s">
        <v>1919</v>
      </c>
      <c r="D5" s="330" t="s">
        <v>1920</v>
      </c>
      <c r="E5" s="330" t="s">
        <v>1921</v>
      </c>
      <c r="F5" s="330" t="s">
        <v>1922</v>
      </c>
      <c r="G5" s="330" t="s">
        <v>1923</v>
      </c>
      <c r="H5" s="330" t="s">
        <v>1924</v>
      </c>
      <c r="I5" s="330" t="s">
        <v>1925</v>
      </c>
      <c r="J5" s="330" t="s">
        <v>1926</v>
      </c>
      <c r="K5" s="330" t="s">
        <v>1335</v>
      </c>
      <c r="L5" s="330" t="s">
        <v>415</v>
      </c>
    </row>
    <row r="6" spans="1:13" x14ac:dyDescent="0.25">
      <c r="A6" s="7" t="s">
        <v>93</v>
      </c>
      <c r="B6" s="102"/>
      <c r="C6" s="102"/>
      <c r="D6" s="102"/>
      <c r="E6" s="102"/>
      <c r="F6" s="102"/>
      <c r="G6" s="102"/>
      <c r="H6" s="213"/>
      <c r="I6" s="213"/>
      <c r="J6" s="213"/>
      <c r="K6" s="102"/>
      <c r="L6" s="102"/>
    </row>
    <row r="7" spans="1:13" x14ac:dyDescent="0.25">
      <c r="A7" s="7" t="s">
        <v>94</v>
      </c>
      <c r="B7" s="102" t="s">
        <v>1927</v>
      </c>
      <c r="C7" s="102" t="s">
        <v>1928</v>
      </c>
      <c r="D7" s="102" t="s">
        <v>1929</v>
      </c>
      <c r="E7" s="102" t="s">
        <v>1930</v>
      </c>
      <c r="F7" s="102" t="s">
        <v>1931</v>
      </c>
      <c r="G7" s="102" t="s">
        <v>1932</v>
      </c>
      <c r="H7" s="213" t="s">
        <v>1933</v>
      </c>
      <c r="I7" s="213" t="s">
        <v>1934</v>
      </c>
      <c r="J7" s="213" t="s">
        <v>1935</v>
      </c>
      <c r="K7" s="102" t="s">
        <v>1335</v>
      </c>
      <c r="L7" s="102" t="s">
        <v>415</v>
      </c>
    </row>
    <row r="8" spans="1:13" x14ac:dyDescent="0.25">
      <c r="A8" s="7" t="s">
        <v>95</v>
      </c>
      <c r="B8" s="102" t="s">
        <v>1936</v>
      </c>
      <c r="C8" s="102" t="s">
        <v>1937</v>
      </c>
      <c r="D8" s="102" t="s">
        <v>1937</v>
      </c>
      <c r="E8" s="102" t="s">
        <v>1938</v>
      </c>
      <c r="F8" s="102" t="s">
        <v>1937</v>
      </c>
      <c r="G8" s="102" t="s">
        <v>1937</v>
      </c>
      <c r="H8" s="213" t="s">
        <v>1939</v>
      </c>
      <c r="I8" s="213" t="s">
        <v>1940</v>
      </c>
      <c r="J8" s="213" t="s">
        <v>1291</v>
      </c>
      <c r="K8" s="102" t="s">
        <v>1335</v>
      </c>
      <c r="L8" s="102" t="s">
        <v>415</v>
      </c>
      <c r="M8" s="80"/>
    </row>
    <row r="9" spans="1:13" x14ac:dyDescent="0.25">
      <c r="A9" s="7" t="s">
        <v>96</v>
      </c>
      <c r="B9" s="102" t="s">
        <v>1941</v>
      </c>
      <c r="C9" s="102" t="s">
        <v>1942</v>
      </c>
      <c r="D9" s="102" t="s">
        <v>1942</v>
      </c>
      <c r="E9" s="102" t="s">
        <v>1943</v>
      </c>
      <c r="F9" s="102" t="s">
        <v>1941</v>
      </c>
      <c r="G9" s="102" t="s">
        <v>1944</v>
      </c>
      <c r="H9" s="213" t="s">
        <v>1945</v>
      </c>
      <c r="I9" s="213" t="s">
        <v>1291</v>
      </c>
      <c r="J9" s="213" t="s">
        <v>1946</v>
      </c>
      <c r="K9" s="102" t="s">
        <v>1335</v>
      </c>
      <c r="L9" s="102" t="s">
        <v>415</v>
      </c>
    </row>
    <row r="10" spans="1:13" x14ac:dyDescent="0.25">
      <c r="A10" s="7" t="s">
        <v>97</v>
      </c>
      <c r="B10" s="102" t="s">
        <v>1947</v>
      </c>
      <c r="C10" s="102" t="s">
        <v>1948</v>
      </c>
      <c r="D10" s="102" t="s">
        <v>1949</v>
      </c>
      <c r="E10" s="102" t="s">
        <v>1950</v>
      </c>
      <c r="F10" s="102" t="s">
        <v>1951</v>
      </c>
      <c r="G10" s="102" t="s">
        <v>1951</v>
      </c>
      <c r="H10" s="213" t="s">
        <v>1952</v>
      </c>
      <c r="I10" s="213" t="s">
        <v>1953</v>
      </c>
      <c r="J10" s="213" t="s">
        <v>1291</v>
      </c>
      <c r="K10" s="102" t="s">
        <v>1335</v>
      </c>
      <c r="L10" s="102" t="s">
        <v>415</v>
      </c>
    </row>
    <row r="11" spans="1:13" x14ac:dyDescent="0.25">
      <c r="A11" s="7" t="s">
        <v>98</v>
      </c>
      <c r="B11" s="102" t="s">
        <v>1954</v>
      </c>
      <c r="C11" s="102" t="s">
        <v>1955</v>
      </c>
      <c r="D11" s="102" t="s">
        <v>410</v>
      </c>
      <c r="E11" s="102" t="s">
        <v>410</v>
      </c>
      <c r="F11" s="102" t="s">
        <v>410</v>
      </c>
      <c r="G11" s="102" t="s">
        <v>410</v>
      </c>
      <c r="H11" s="213"/>
      <c r="I11" s="213"/>
      <c r="J11" s="213"/>
      <c r="K11" s="102" t="s">
        <v>419</v>
      </c>
      <c r="L11" s="102"/>
    </row>
    <row r="12" spans="1:13" x14ac:dyDescent="0.25">
      <c r="A12" s="7" t="s">
        <v>99</v>
      </c>
      <c r="B12" s="102" t="s">
        <v>1956</v>
      </c>
      <c r="C12" s="102" t="s">
        <v>1957</v>
      </c>
      <c r="D12" s="102" t="s">
        <v>1958</v>
      </c>
      <c r="E12" s="102" t="s">
        <v>1959</v>
      </c>
      <c r="F12" s="102" t="s">
        <v>1958</v>
      </c>
      <c r="G12" s="102" t="s">
        <v>1960</v>
      </c>
      <c r="H12" s="213" t="s">
        <v>1961</v>
      </c>
      <c r="I12" s="213" t="s">
        <v>1962</v>
      </c>
      <c r="J12" s="213" t="s">
        <v>1963</v>
      </c>
      <c r="K12" s="102" t="s">
        <v>1290</v>
      </c>
      <c r="L12" s="439" t="s">
        <v>415</v>
      </c>
    </row>
    <row r="13" spans="1:13" x14ac:dyDescent="0.25">
      <c r="A13" s="7" t="s">
        <v>100</v>
      </c>
      <c r="B13" s="102" t="s">
        <v>1964</v>
      </c>
      <c r="C13" s="102" t="s">
        <v>1965</v>
      </c>
      <c r="D13" s="102" t="s">
        <v>1966</v>
      </c>
      <c r="E13" s="102" t="s">
        <v>1967</v>
      </c>
      <c r="F13" s="102" t="s">
        <v>1968</v>
      </c>
      <c r="G13" s="102" t="s">
        <v>1969</v>
      </c>
      <c r="H13" s="213" t="s">
        <v>1970</v>
      </c>
      <c r="I13" s="213" t="s">
        <v>1971</v>
      </c>
      <c r="J13" s="213" t="s">
        <v>1972</v>
      </c>
      <c r="K13" s="102" t="s">
        <v>1335</v>
      </c>
      <c r="L13" s="102" t="s">
        <v>415</v>
      </c>
    </row>
    <row r="14" spans="1:13" x14ac:dyDescent="0.25">
      <c r="A14" s="7" t="s">
        <v>101</v>
      </c>
      <c r="B14" s="102" t="s">
        <v>1973</v>
      </c>
      <c r="C14" s="102" t="s">
        <v>1974</v>
      </c>
      <c r="D14" s="102" t="s">
        <v>1975</v>
      </c>
      <c r="E14" s="102" t="s">
        <v>1976</v>
      </c>
      <c r="F14" s="102" t="s">
        <v>1977</v>
      </c>
      <c r="G14" s="102" t="s">
        <v>1978</v>
      </c>
      <c r="H14" s="213" t="s">
        <v>1979</v>
      </c>
      <c r="I14" s="213" t="s">
        <v>1980</v>
      </c>
      <c r="J14" s="213" t="s">
        <v>1981</v>
      </c>
      <c r="K14" s="102" t="s">
        <v>1335</v>
      </c>
      <c r="L14" s="102" t="s">
        <v>415</v>
      </c>
    </row>
    <row r="15" spans="1:13" x14ac:dyDescent="0.25">
      <c r="A15" s="7" t="s">
        <v>102</v>
      </c>
      <c r="B15" s="102" t="s">
        <v>1982</v>
      </c>
      <c r="C15" s="102" t="s">
        <v>1983</v>
      </c>
      <c r="D15" s="102" t="s">
        <v>1984</v>
      </c>
      <c r="E15" s="102" t="s">
        <v>1985</v>
      </c>
      <c r="F15" s="102" t="s">
        <v>1986</v>
      </c>
      <c r="G15" s="102" t="s">
        <v>1987</v>
      </c>
      <c r="H15" s="213" t="s">
        <v>1988</v>
      </c>
      <c r="I15" s="213" t="s">
        <v>1989</v>
      </c>
      <c r="J15" s="213" t="s">
        <v>1990</v>
      </c>
      <c r="K15" s="102" t="s">
        <v>1335</v>
      </c>
      <c r="L15" s="102" t="s">
        <v>415</v>
      </c>
    </row>
    <row r="16" spans="1:13" x14ac:dyDescent="0.25">
      <c r="A16" s="7" t="s">
        <v>103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</row>
    <row r="17" spans="1:12" x14ac:dyDescent="0.25">
      <c r="A17" s="7" t="s">
        <v>104</v>
      </c>
      <c r="B17" s="102" t="s">
        <v>1991</v>
      </c>
      <c r="C17" s="102" t="s">
        <v>1992</v>
      </c>
      <c r="D17" s="102" t="s">
        <v>1993</v>
      </c>
      <c r="E17" s="102" t="s">
        <v>1994</v>
      </c>
      <c r="F17" s="102" t="s">
        <v>1995</v>
      </c>
      <c r="G17" s="102" t="s">
        <v>1996</v>
      </c>
      <c r="H17" s="213" t="s">
        <v>1997</v>
      </c>
      <c r="I17" s="213" t="s">
        <v>1998</v>
      </c>
      <c r="J17" s="213" t="s">
        <v>1999</v>
      </c>
      <c r="K17" s="102" t="s">
        <v>416</v>
      </c>
      <c r="L17" s="102" t="s">
        <v>415</v>
      </c>
    </row>
    <row r="18" spans="1:12" x14ac:dyDescent="0.25">
      <c r="A18" s="7" t="s">
        <v>158</v>
      </c>
      <c r="B18" s="102" t="s">
        <v>2000</v>
      </c>
      <c r="C18" s="102" t="s">
        <v>2001</v>
      </c>
      <c r="D18" s="102" t="s">
        <v>2002</v>
      </c>
      <c r="E18" s="102" t="s">
        <v>410</v>
      </c>
      <c r="F18" s="102" t="s">
        <v>2003</v>
      </c>
      <c r="G18" s="102" t="s">
        <v>2004</v>
      </c>
      <c r="H18" s="213"/>
      <c r="I18" s="213" t="s">
        <v>2005</v>
      </c>
      <c r="J18" s="213" t="s">
        <v>2006</v>
      </c>
      <c r="K18" s="102" t="s">
        <v>1335</v>
      </c>
      <c r="L18" s="102" t="s">
        <v>415</v>
      </c>
    </row>
    <row r="19" spans="1:12" x14ac:dyDescent="0.25">
      <c r="A19" s="7" t="s">
        <v>106</v>
      </c>
      <c r="B19" s="103" t="s">
        <v>2007</v>
      </c>
      <c r="C19" s="103" t="s">
        <v>2008</v>
      </c>
      <c r="D19" s="103" t="s">
        <v>1611</v>
      </c>
      <c r="E19" s="103" t="s">
        <v>2009</v>
      </c>
      <c r="F19" s="103" t="s">
        <v>2010</v>
      </c>
      <c r="G19" s="103" t="s">
        <v>2011</v>
      </c>
      <c r="H19" s="214" t="s">
        <v>2012</v>
      </c>
      <c r="I19" s="214" t="s">
        <v>2013</v>
      </c>
      <c r="J19" s="214" t="s">
        <v>1926</v>
      </c>
      <c r="K19" s="103" t="s">
        <v>671</v>
      </c>
      <c r="L19" s="103" t="s">
        <v>415</v>
      </c>
    </row>
    <row r="20" spans="1:12" ht="21.75" customHeight="1" x14ac:dyDescent="0.25">
      <c r="A20" s="444" t="s">
        <v>231</v>
      </c>
      <c r="B20" s="442">
        <f>B4+B5+B6+B7+B8+B9+B10+B11+B12+B13+B14+B15+B16+B17+B18+B19</f>
        <v>163748</v>
      </c>
      <c r="C20" s="442">
        <f t="shared" ref="C20:G20" si="0">C4+C5+C6+C7+C8+C9+C10+C11+C12+C13+C14+C15+C16+C17+C18+C19</f>
        <v>109170</v>
      </c>
      <c r="D20" s="442">
        <f t="shared" si="0"/>
        <v>80120</v>
      </c>
      <c r="E20" s="442">
        <f t="shared" si="0"/>
        <v>1261317</v>
      </c>
      <c r="F20" s="442">
        <f t="shared" si="0"/>
        <v>100276</v>
      </c>
      <c r="G20" s="442">
        <f t="shared" si="0"/>
        <v>93176</v>
      </c>
      <c r="H20" s="205">
        <f>E20/D20</f>
        <v>15.742848227658513</v>
      </c>
      <c r="I20" s="205">
        <f>F20/B20*100</f>
        <v>61.237999853433323</v>
      </c>
      <c r="J20" s="205">
        <f>G20/F20*100</f>
        <v>92.91954206390362</v>
      </c>
      <c r="K20" s="443">
        <f>(K4+K5+K6+K7+K8+K9+K10+K11+K12+K13+K14+K15+K16+K17+K18+K19)/16</f>
        <v>28.5625</v>
      </c>
      <c r="L20" s="443">
        <v>22</v>
      </c>
    </row>
    <row r="21" spans="1:12" x14ac:dyDescent="0.25">
      <c r="A21" s="7" t="s">
        <v>24</v>
      </c>
      <c r="B21" s="330" t="s">
        <v>2016</v>
      </c>
      <c r="C21" s="330" t="s">
        <v>2017</v>
      </c>
      <c r="D21" s="330" t="s">
        <v>2018</v>
      </c>
      <c r="E21" s="330" t="s">
        <v>2019</v>
      </c>
      <c r="F21" s="330" t="s">
        <v>2020</v>
      </c>
      <c r="G21" s="330" t="s">
        <v>2021</v>
      </c>
      <c r="H21" s="330" t="s">
        <v>2022</v>
      </c>
      <c r="I21" s="330" t="s">
        <v>2023</v>
      </c>
      <c r="J21" s="330" t="s">
        <v>2024</v>
      </c>
      <c r="K21" s="330" t="s">
        <v>2015</v>
      </c>
      <c r="L21" s="330" t="s">
        <v>2014</v>
      </c>
    </row>
    <row r="22" spans="1:12" x14ac:dyDescent="0.25">
      <c r="A22" s="7" t="s">
        <v>23</v>
      </c>
      <c r="B22" s="330" t="s">
        <v>2025</v>
      </c>
      <c r="C22" s="330" t="s">
        <v>2026</v>
      </c>
      <c r="D22" s="330" t="s">
        <v>2027</v>
      </c>
      <c r="E22" s="330" t="s">
        <v>2028</v>
      </c>
      <c r="F22" s="330" t="s">
        <v>2029</v>
      </c>
      <c r="G22" s="330" t="s">
        <v>2030</v>
      </c>
      <c r="H22" s="330"/>
      <c r="I22" s="330" t="s">
        <v>2031</v>
      </c>
      <c r="J22" s="330" t="s">
        <v>2032</v>
      </c>
      <c r="K22" s="330" t="s">
        <v>2033</v>
      </c>
      <c r="L22" s="330" t="s">
        <v>2014</v>
      </c>
    </row>
    <row r="23" spans="1:12" x14ac:dyDescent="0.25">
      <c r="A23" s="445" t="s">
        <v>25</v>
      </c>
      <c r="B23" s="446" t="s">
        <v>2034</v>
      </c>
      <c r="C23" s="446" t="s">
        <v>2035</v>
      </c>
      <c r="D23" s="446" t="s">
        <v>2035</v>
      </c>
      <c r="E23" s="446" t="s">
        <v>2028</v>
      </c>
      <c r="F23" s="446" t="s">
        <v>2034</v>
      </c>
      <c r="G23" s="446" t="s">
        <v>2028</v>
      </c>
      <c r="H23" s="446"/>
      <c r="I23" s="446" t="s">
        <v>2036</v>
      </c>
      <c r="J23" s="446"/>
      <c r="K23" s="446" t="s">
        <v>2015</v>
      </c>
      <c r="L23" s="446" t="s">
        <v>2033</v>
      </c>
    </row>
    <row r="24" spans="1:12" ht="28.5" customHeight="1" thickBot="1" x14ac:dyDescent="0.3">
      <c r="A24" s="12" t="s">
        <v>26</v>
      </c>
      <c r="B24" s="441">
        <f>B20+B21+B22+B23</f>
        <v>178050</v>
      </c>
      <c r="C24" s="441">
        <f t="shared" ref="C24:G24" si="1">C20+C21+C22+C23</f>
        <v>119127</v>
      </c>
      <c r="D24" s="441">
        <f t="shared" si="1"/>
        <v>87696</v>
      </c>
      <c r="E24" s="441">
        <f t="shared" si="1"/>
        <v>1310937</v>
      </c>
      <c r="F24" s="441">
        <f t="shared" si="1"/>
        <v>111952</v>
      </c>
      <c r="G24" s="441">
        <f t="shared" si="1"/>
        <v>102540</v>
      </c>
      <c r="H24" s="447">
        <f>E24/D24</f>
        <v>14.948652162014231</v>
      </c>
      <c r="I24" s="447">
        <f>F24/B24*100</f>
        <v>62.876720022465605</v>
      </c>
      <c r="J24" s="447">
        <f>G24/F24*100</f>
        <v>91.59282549664141</v>
      </c>
      <c r="K24" s="448">
        <f>(K4+K5+K6+K7+K8+K9+K10+K11+K12+K13+K14+K15+K16+K17+K18+K19+K21+K22+K23)/19</f>
        <v>28.263157894736842</v>
      </c>
      <c r="L24" s="448">
        <v>22</v>
      </c>
    </row>
    <row r="25" spans="1:12" x14ac:dyDescent="0.25">
      <c r="K25" s="107"/>
    </row>
    <row r="26" spans="1:12" ht="22.5" customHeight="1" thickBot="1" x14ac:dyDescent="0.3">
      <c r="A26" s="475" t="s">
        <v>1908</v>
      </c>
      <c r="B26" s="475"/>
      <c r="C26" s="475"/>
      <c r="D26" s="475"/>
      <c r="E26" s="475"/>
      <c r="F26" s="475"/>
      <c r="G26" s="475"/>
      <c r="H26" s="475"/>
      <c r="I26" s="475"/>
      <c r="J26" s="475"/>
      <c r="K26" s="475"/>
      <c r="L26" s="475"/>
    </row>
    <row r="27" spans="1:12" ht="145.5" customHeight="1" thickBot="1" x14ac:dyDescent="0.3">
      <c r="A27" s="8" t="s">
        <v>161</v>
      </c>
      <c r="B27" s="8" t="s">
        <v>230</v>
      </c>
      <c r="C27" s="8" t="s">
        <v>229</v>
      </c>
      <c r="D27" s="8" t="s">
        <v>228</v>
      </c>
      <c r="E27" s="8" t="s">
        <v>227</v>
      </c>
      <c r="F27" s="8" t="s">
        <v>226</v>
      </c>
      <c r="G27" s="8" t="s">
        <v>225</v>
      </c>
      <c r="H27" s="8" t="s">
        <v>224</v>
      </c>
      <c r="I27" s="8" t="s">
        <v>223</v>
      </c>
      <c r="J27" s="8" t="s">
        <v>222</v>
      </c>
      <c r="K27" s="8" t="s">
        <v>221</v>
      </c>
      <c r="L27" s="8" t="s">
        <v>220</v>
      </c>
    </row>
    <row r="28" spans="1:12" ht="12.75" customHeight="1" thickTop="1" x14ac:dyDescent="0.25">
      <c r="A28" s="26">
        <v>1</v>
      </c>
      <c r="B28" s="26">
        <v>2</v>
      </c>
      <c r="C28" s="26">
        <v>3</v>
      </c>
      <c r="D28" s="26">
        <v>4</v>
      </c>
      <c r="E28" s="26">
        <v>5</v>
      </c>
      <c r="F28" s="26">
        <v>6</v>
      </c>
      <c r="G28" s="26">
        <v>7</v>
      </c>
      <c r="H28" s="26">
        <v>8</v>
      </c>
      <c r="I28" s="26">
        <v>9</v>
      </c>
      <c r="J28" s="26">
        <v>10</v>
      </c>
      <c r="K28" s="26">
        <v>11</v>
      </c>
      <c r="L28" s="26">
        <v>12</v>
      </c>
    </row>
    <row r="29" spans="1:12" x14ac:dyDescent="0.25">
      <c r="A29" s="5" t="s">
        <v>91</v>
      </c>
      <c r="B29" s="449" t="s">
        <v>2052</v>
      </c>
      <c r="C29" s="449" t="s">
        <v>2053</v>
      </c>
      <c r="D29" s="449" t="s">
        <v>2054</v>
      </c>
      <c r="E29" s="449" t="s">
        <v>2055</v>
      </c>
      <c r="F29" s="449" t="s">
        <v>2056</v>
      </c>
      <c r="G29" s="449" t="s">
        <v>2057</v>
      </c>
      <c r="H29" s="449" t="s">
        <v>1915</v>
      </c>
      <c r="I29" s="449" t="s">
        <v>2058</v>
      </c>
      <c r="J29" s="449" t="s">
        <v>2059</v>
      </c>
      <c r="K29" s="449" t="s">
        <v>1420</v>
      </c>
      <c r="L29" s="449" t="s">
        <v>415</v>
      </c>
    </row>
    <row r="30" spans="1:12" x14ac:dyDescent="0.25">
      <c r="A30" s="5" t="s">
        <v>92</v>
      </c>
      <c r="B30" s="449" t="s">
        <v>2060</v>
      </c>
      <c r="C30" s="449" t="s">
        <v>2061</v>
      </c>
      <c r="D30" s="449" t="s">
        <v>2062</v>
      </c>
      <c r="E30" s="449" t="s">
        <v>2063</v>
      </c>
      <c r="F30" s="449" t="s">
        <v>2064</v>
      </c>
      <c r="G30" s="449" t="s">
        <v>2065</v>
      </c>
      <c r="H30" s="449" t="s">
        <v>2066</v>
      </c>
      <c r="I30" s="449" t="s">
        <v>2067</v>
      </c>
      <c r="J30" s="449" t="s">
        <v>2068</v>
      </c>
      <c r="K30" s="449" t="s">
        <v>1335</v>
      </c>
      <c r="L30" s="449" t="s">
        <v>415</v>
      </c>
    </row>
    <row r="31" spans="1:12" x14ac:dyDescent="0.25">
      <c r="A31" s="5" t="s">
        <v>93</v>
      </c>
      <c r="B31" s="449"/>
      <c r="C31" s="449"/>
      <c r="D31" s="449"/>
      <c r="E31" s="449"/>
      <c r="F31" s="449"/>
      <c r="G31" s="449"/>
      <c r="H31" s="449"/>
      <c r="I31" s="449"/>
      <c r="J31" s="449"/>
      <c r="K31" s="449"/>
      <c r="L31" s="449"/>
    </row>
    <row r="32" spans="1:12" x14ac:dyDescent="0.25">
      <c r="A32" s="5" t="s">
        <v>94</v>
      </c>
      <c r="B32" s="449"/>
      <c r="C32" s="449"/>
      <c r="D32" s="449"/>
      <c r="E32" s="449"/>
      <c r="F32" s="449"/>
      <c r="G32" s="449"/>
      <c r="H32" s="449"/>
      <c r="I32" s="449"/>
      <c r="J32" s="449"/>
      <c r="K32" s="449"/>
      <c r="L32" s="449"/>
    </row>
    <row r="33" spans="1:12" x14ac:dyDescent="0.25">
      <c r="A33" s="5" t="s">
        <v>95</v>
      </c>
      <c r="B33" s="449" t="s">
        <v>2100</v>
      </c>
      <c r="C33" s="449" t="s">
        <v>2101</v>
      </c>
      <c r="D33" s="449" t="s">
        <v>2101</v>
      </c>
      <c r="E33" s="449" t="s">
        <v>2102</v>
      </c>
      <c r="F33" s="449" t="s">
        <v>2101</v>
      </c>
      <c r="G33" s="449" t="s">
        <v>2101</v>
      </c>
      <c r="H33" s="449" t="s">
        <v>1915</v>
      </c>
      <c r="I33" s="449" t="s">
        <v>2103</v>
      </c>
      <c r="J33" s="449" t="s">
        <v>1291</v>
      </c>
      <c r="K33" s="449" t="s">
        <v>1335</v>
      </c>
      <c r="L33" s="449" t="s">
        <v>415</v>
      </c>
    </row>
    <row r="34" spans="1:12" x14ac:dyDescent="0.25">
      <c r="A34" s="5" t="s">
        <v>96</v>
      </c>
      <c r="B34" s="449" t="s">
        <v>2104</v>
      </c>
      <c r="C34" s="449" t="s">
        <v>2105</v>
      </c>
      <c r="D34" s="449" t="s">
        <v>2105</v>
      </c>
      <c r="E34" s="449" t="s">
        <v>2106</v>
      </c>
      <c r="F34" s="449" t="s">
        <v>2107</v>
      </c>
      <c r="G34" s="449" t="s">
        <v>2108</v>
      </c>
      <c r="H34" s="449" t="s">
        <v>1571</v>
      </c>
      <c r="I34" s="449" t="s">
        <v>2109</v>
      </c>
      <c r="J34" s="449" t="s">
        <v>2110</v>
      </c>
      <c r="K34" s="449" t="s">
        <v>1335</v>
      </c>
      <c r="L34" s="449" t="s">
        <v>415</v>
      </c>
    </row>
    <row r="35" spans="1:12" x14ac:dyDescent="0.25">
      <c r="A35" s="5" t="s">
        <v>97</v>
      </c>
      <c r="B35" s="449" t="s">
        <v>2111</v>
      </c>
      <c r="C35" s="449" t="s">
        <v>2112</v>
      </c>
      <c r="D35" s="449" t="s">
        <v>2113</v>
      </c>
      <c r="E35" s="449" t="s">
        <v>2114</v>
      </c>
      <c r="F35" s="449" t="s">
        <v>2115</v>
      </c>
      <c r="G35" s="449" t="s">
        <v>2115</v>
      </c>
      <c r="H35" s="449" t="s">
        <v>2116</v>
      </c>
      <c r="I35" s="449" t="s">
        <v>2117</v>
      </c>
      <c r="J35" s="449" t="s">
        <v>1291</v>
      </c>
      <c r="K35" s="449" t="s">
        <v>1335</v>
      </c>
      <c r="L35" s="449" t="s">
        <v>415</v>
      </c>
    </row>
    <row r="36" spans="1:12" x14ac:dyDescent="0.25">
      <c r="A36" s="5" t="s">
        <v>98</v>
      </c>
      <c r="B36" s="449" t="s">
        <v>2118</v>
      </c>
      <c r="C36" s="449" t="s">
        <v>993</v>
      </c>
      <c r="D36" s="449" t="s">
        <v>410</v>
      </c>
      <c r="E36" s="449" t="s">
        <v>410</v>
      </c>
      <c r="F36" s="449" t="s">
        <v>410</v>
      </c>
      <c r="G36" s="449" t="s">
        <v>410</v>
      </c>
      <c r="H36" s="449"/>
      <c r="I36" s="449"/>
      <c r="J36" s="449"/>
      <c r="K36" s="449" t="s">
        <v>419</v>
      </c>
      <c r="L36" s="449"/>
    </row>
    <row r="37" spans="1:12" x14ac:dyDescent="0.25">
      <c r="A37" s="5" t="s">
        <v>99</v>
      </c>
      <c r="B37" s="449" t="s">
        <v>2119</v>
      </c>
      <c r="C37" s="449" t="s">
        <v>2120</v>
      </c>
      <c r="D37" s="449" t="s">
        <v>2120</v>
      </c>
      <c r="E37" s="449" t="s">
        <v>2121</v>
      </c>
      <c r="F37" s="449" t="s">
        <v>2122</v>
      </c>
      <c r="G37" s="449" t="s">
        <v>2123</v>
      </c>
      <c r="H37" s="449" t="s">
        <v>2124</v>
      </c>
      <c r="I37" s="449" t="s">
        <v>2125</v>
      </c>
      <c r="J37" s="449" t="s">
        <v>2126</v>
      </c>
      <c r="K37" s="449" t="s">
        <v>1290</v>
      </c>
      <c r="L37" s="449" t="s">
        <v>415</v>
      </c>
    </row>
    <row r="38" spans="1:12" x14ac:dyDescent="0.25">
      <c r="A38" s="5" t="s">
        <v>100</v>
      </c>
      <c r="B38" s="449" t="s">
        <v>2127</v>
      </c>
      <c r="C38" s="449" t="s">
        <v>2128</v>
      </c>
      <c r="D38" s="449" t="s">
        <v>2129</v>
      </c>
      <c r="E38" s="449" t="s">
        <v>2130</v>
      </c>
      <c r="F38" s="449" t="s">
        <v>2131</v>
      </c>
      <c r="G38" s="449" t="s">
        <v>2132</v>
      </c>
      <c r="H38" s="449" t="s">
        <v>2133</v>
      </c>
      <c r="I38" s="449" t="s">
        <v>2134</v>
      </c>
      <c r="J38" s="449" t="s">
        <v>1449</v>
      </c>
      <c r="K38" s="449" t="s">
        <v>1335</v>
      </c>
      <c r="L38" s="449" t="s">
        <v>415</v>
      </c>
    </row>
    <row r="39" spans="1:12" x14ac:dyDescent="0.25">
      <c r="A39" s="5" t="s">
        <v>101</v>
      </c>
      <c r="B39" s="449" t="s">
        <v>2069</v>
      </c>
      <c r="C39" s="449" t="s">
        <v>2070</v>
      </c>
      <c r="D39" s="449" t="s">
        <v>2071</v>
      </c>
      <c r="E39" s="449" t="s">
        <v>2072</v>
      </c>
      <c r="F39" s="449" t="s">
        <v>2073</v>
      </c>
      <c r="G39" s="449" t="s">
        <v>2074</v>
      </c>
      <c r="H39" s="449" t="s">
        <v>2075</v>
      </c>
      <c r="I39" s="449" t="s">
        <v>2076</v>
      </c>
      <c r="J39" s="449" t="s">
        <v>2077</v>
      </c>
      <c r="K39" s="449" t="s">
        <v>1335</v>
      </c>
      <c r="L39" s="449" t="s">
        <v>415</v>
      </c>
    </row>
    <row r="40" spans="1:12" x14ac:dyDescent="0.25">
      <c r="A40" s="5" t="s">
        <v>102</v>
      </c>
      <c r="B40" s="449" t="s">
        <v>2078</v>
      </c>
      <c r="C40" s="449" t="s">
        <v>2079</v>
      </c>
      <c r="D40" s="449" t="s">
        <v>2080</v>
      </c>
      <c r="E40" s="449" t="s">
        <v>2081</v>
      </c>
      <c r="F40" s="449" t="s">
        <v>2082</v>
      </c>
      <c r="G40" s="449" t="s">
        <v>2083</v>
      </c>
      <c r="H40" s="449" t="s">
        <v>2084</v>
      </c>
      <c r="I40" s="449" t="s">
        <v>2085</v>
      </c>
      <c r="J40" s="449" t="s">
        <v>2086</v>
      </c>
      <c r="K40" s="449" t="s">
        <v>1335</v>
      </c>
      <c r="L40" s="449" t="s">
        <v>415</v>
      </c>
    </row>
    <row r="41" spans="1:12" x14ac:dyDescent="0.25">
      <c r="A41" s="5" t="s">
        <v>103</v>
      </c>
      <c r="B41" s="449"/>
      <c r="C41" s="449"/>
      <c r="D41" s="449"/>
      <c r="E41" s="449"/>
      <c r="F41" s="449"/>
      <c r="G41" s="449"/>
      <c r="H41" s="449"/>
      <c r="I41" s="449"/>
      <c r="J41" s="449"/>
      <c r="K41" s="449"/>
      <c r="L41" s="449"/>
    </row>
    <row r="42" spans="1:12" x14ac:dyDescent="0.25">
      <c r="A42" s="5" t="s">
        <v>104</v>
      </c>
      <c r="B42" s="449"/>
      <c r="C42" s="449"/>
      <c r="D42" s="449"/>
      <c r="E42" s="449"/>
      <c r="F42" s="449"/>
      <c r="G42" s="449"/>
      <c r="H42" s="449"/>
      <c r="I42" s="449"/>
      <c r="J42" s="449"/>
      <c r="K42" s="449"/>
      <c r="L42" s="449"/>
    </row>
    <row r="43" spans="1:12" x14ac:dyDescent="0.25">
      <c r="A43" s="5" t="s">
        <v>158</v>
      </c>
      <c r="B43" s="449" t="s">
        <v>2087</v>
      </c>
      <c r="C43" s="449" t="s">
        <v>2088</v>
      </c>
      <c r="D43" s="449" t="s">
        <v>2089</v>
      </c>
      <c r="E43" s="449" t="s">
        <v>410</v>
      </c>
      <c r="F43" s="449" t="s">
        <v>2090</v>
      </c>
      <c r="G43" s="449" t="s">
        <v>2091</v>
      </c>
      <c r="H43" s="449"/>
      <c r="I43" s="449" t="s">
        <v>2092</v>
      </c>
      <c r="J43" s="449" t="s">
        <v>2093</v>
      </c>
      <c r="K43" s="449" t="s">
        <v>1335</v>
      </c>
      <c r="L43" s="449" t="s">
        <v>415</v>
      </c>
    </row>
    <row r="44" spans="1:12" x14ac:dyDescent="0.25">
      <c r="A44" s="5" t="s">
        <v>106</v>
      </c>
      <c r="B44" s="449" t="s">
        <v>916</v>
      </c>
      <c r="C44" s="449" t="s">
        <v>677</v>
      </c>
      <c r="D44" s="449" t="s">
        <v>2094</v>
      </c>
      <c r="E44" s="449" t="s">
        <v>745</v>
      </c>
      <c r="F44" s="449" t="s">
        <v>2095</v>
      </c>
      <c r="G44" s="449" t="s">
        <v>2096</v>
      </c>
      <c r="H44" s="449" t="s">
        <v>2097</v>
      </c>
      <c r="I44" s="449" t="s">
        <v>2098</v>
      </c>
      <c r="J44" s="449" t="s">
        <v>2099</v>
      </c>
      <c r="K44" s="449" t="s">
        <v>671</v>
      </c>
      <c r="L44" s="449" t="s">
        <v>415</v>
      </c>
    </row>
    <row r="45" spans="1:12" ht="21.75" customHeight="1" thickBot="1" x14ac:dyDescent="0.3">
      <c r="A45" s="113" t="s">
        <v>231</v>
      </c>
      <c r="B45" s="55">
        <f>B29+B30+B31+B32+B33+B34+B35+B36+B37+B38+B39+B40+B41+B42+B43+B44</f>
        <v>102976</v>
      </c>
      <c r="C45" s="55">
        <f t="shared" ref="C45:G45" si="2">C29+C30+C31+C32+C33+C34+C35+C36+C37+C38+C39+C40+C41+C42+C43+C44</f>
        <v>70693</v>
      </c>
      <c r="D45" s="55">
        <f t="shared" si="2"/>
        <v>53024</v>
      </c>
      <c r="E45" s="55">
        <f t="shared" si="2"/>
        <v>991223</v>
      </c>
      <c r="F45" s="55">
        <f t="shared" si="2"/>
        <v>63024</v>
      </c>
      <c r="G45" s="55">
        <f t="shared" si="2"/>
        <v>57542</v>
      </c>
      <c r="H45" s="58">
        <f>E45/D45</f>
        <v>18.693855612552806</v>
      </c>
      <c r="I45" s="58">
        <f>F45/B45*100</f>
        <v>61.202610316967068</v>
      </c>
      <c r="J45" s="58">
        <f>G45/F45*100</f>
        <v>91.3017263264788</v>
      </c>
      <c r="K45" s="109">
        <f>(K29+K30+K31+K32+K33+K34+K35+K36+K37+K38+K39+K40+K41+K42+K43+K44)/16</f>
        <v>26.0625</v>
      </c>
      <c r="L45" s="109">
        <v>22</v>
      </c>
    </row>
    <row r="46" spans="1:12" x14ac:dyDescent="0.25">
      <c r="A46" s="5" t="s">
        <v>24</v>
      </c>
      <c r="B46" s="51" t="s">
        <v>2135</v>
      </c>
      <c r="C46" s="51" t="s">
        <v>2136</v>
      </c>
      <c r="D46" s="51" t="s">
        <v>2137</v>
      </c>
      <c r="E46" s="51" t="s">
        <v>2138</v>
      </c>
      <c r="F46" s="51" t="s">
        <v>2139</v>
      </c>
      <c r="G46" s="51" t="s">
        <v>2140</v>
      </c>
      <c r="H46" s="52" t="s">
        <v>2141</v>
      </c>
      <c r="I46" s="52" t="s">
        <v>2142</v>
      </c>
      <c r="J46" s="52" t="s">
        <v>2143</v>
      </c>
      <c r="K46" s="51" t="s">
        <v>1335</v>
      </c>
      <c r="L46" s="139" t="s">
        <v>415</v>
      </c>
    </row>
    <row r="47" spans="1:12" x14ac:dyDescent="0.25">
      <c r="A47" s="5" t="s">
        <v>23</v>
      </c>
      <c r="B47" s="51" t="s">
        <v>2144</v>
      </c>
      <c r="C47" s="51" t="s">
        <v>2145</v>
      </c>
      <c r="D47" s="51" t="s">
        <v>1458</v>
      </c>
      <c r="E47" s="51" t="s">
        <v>410</v>
      </c>
      <c r="F47" s="51" t="s">
        <v>2146</v>
      </c>
      <c r="G47" s="51" t="s">
        <v>2147</v>
      </c>
      <c r="H47" s="138"/>
      <c r="I47" s="52" t="s">
        <v>2148</v>
      </c>
      <c r="J47" s="138" t="s">
        <v>1582</v>
      </c>
      <c r="K47" s="51" t="s">
        <v>410</v>
      </c>
      <c r="L47" s="139" t="s">
        <v>415</v>
      </c>
    </row>
    <row r="48" spans="1:12" x14ac:dyDescent="0.25">
      <c r="A48" s="5" t="s">
        <v>25</v>
      </c>
      <c r="B48" s="51" t="s">
        <v>2149</v>
      </c>
      <c r="C48" s="51" t="s">
        <v>2150</v>
      </c>
      <c r="D48" s="51" t="s">
        <v>2150</v>
      </c>
      <c r="E48" s="51" t="s">
        <v>410</v>
      </c>
      <c r="F48" s="51" t="s">
        <v>2149</v>
      </c>
      <c r="G48" s="51" t="s">
        <v>410</v>
      </c>
      <c r="H48" s="52"/>
      <c r="I48" s="52" t="s">
        <v>1291</v>
      </c>
      <c r="J48" s="52"/>
      <c r="K48" s="51" t="s">
        <v>1335</v>
      </c>
      <c r="L48" s="139" t="s">
        <v>410</v>
      </c>
    </row>
    <row r="49" spans="1:13" ht="25.5" customHeight="1" thickBot="1" x14ac:dyDescent="0.3">
      <c r="A49" s="113" t="s">
        <v>26</v>
      </c>
      <c r="B49" s="106">
        <f>B45+B46+B47+B48</f>
        <v>117145</v>
      </c>
      <c r="C49" s="106">
        <f t="shared" ref="C49:G49" si="3">C45+C46+C47+C48</f>
        <v>80301</v>
      </c>
      <c r="D49" s="106">
        <f t="shared" si="3"/>
        <v>59484</v>
      </c>
      <c r="E49" s="106">
        <f t="shared" si="3"/>
        <v>1027564</v>
      </c>
      <c r="F49" s="106">
        <f t="shared" si="3"/>
        <v>72375</v>
      </c>
      <c r="G49" s="106">
        <f t="shared" si="3"/>
        <v>64340</v>
      </c>
      <c r="H49" s="209">
        <f>E49/D49</f>
        <v>17.274628471521755</v>
      </c>
      <c r="I49" s="209">
        <f>F49/B49*100</f>
        <v>61.782406419394761</v>
      </c>
      <c r="J49" s="209">
        <f>G49/F49*100</f>
        <v>88.898100172711565</v>
      </c>
      <c r="K49" s="450">
        <f>(K29+K30+K31+K32+K33+K34+K35+K36+K37+K38+K39+K40+K41+K42+K43+K44+K46+K47+K48)/19</f>
        <v>26.157894736842106</v>
      </c>
      <c r="L49" s="109">
        <v>22</v>
      </c>
    </row>
    <row r="51" spans="1:13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3" ht="21.75" customHeight="1" thickBot="1" x14ac:dyDescent="0.3">
      <c r="A52" s="510" t="s">
        <v>1909</v>
      </c>
      <c r="B52" s="511"/>
      <c r="C52" s="511"/>
      <c r="D52" s="511"/>
      <c r="E52" s="511"/>
      <c r="F52" s="511"/>
      <c r="G52" s="511"/>
      <c r="H52" s="511"/>
      <c r="I52" s="511"/>
      <c r="J52" s="511"/>
      <c r="K52" s="511"/>
      <c r="L52" s="512"/>
      <c r="M52" s="53"/>
    </row>
    <row r="53" spans="1:13" ht="145.5" customHeight="1" thickBot="1" x14ac:dyDescent="0.3">
      <c r="A53" s="8" t="s">
        <v>161</v>
      </c>
      <c r="B53" s="8" t="s">
        <v>230</v>
      </c>
      <c r="C53" s="8" t="s">
        <v>229</v>
      </c>
      <c r="D53" s="8" t="s">
        <v>228</v>
      </c>
      <c r="E53" s="8" t="s">
        <v>227</v>
      </c>
      <c r="F53" s="8" t="s">
        <v>226</v>
      </c>
      <c r="G53" s="8" t="s">
        <v>225</v>
      </c>
      <c r="H53" s="8" t="s">
        <v>224</v>
      </c>
      <c r="I53" s="8" t="s">
        <v>223</v>
      </c>
      <c r="J53" s="8" t="s">
        <v>222</v>
      </c>
      <c r="K53" s="8" t="s">
        <v>221</v>
      </c>
      <c r="L53" s="8" t="s">
        <v>220</v>
      </c>
    </row>
    <row r="54" spans="1:13" ht="12.75" customHeight="1" thickTop="1" x14ac:dyDescent="0.25">
      <c r="A54" s="26">
        <v>1</v>
      </c>
      <c r="B54" s="26">
        <v>2</v>
      </c>
      <c r="C54" s="26">
        <v>3</v>
      </c>
      <c r="D54" s="26">
        <v>4</v>
      </c>
      <c r="E54" s="26">
        <v>5</v>
      </c>
      <c r="F54" s="26">
        <v>6</v>
      </c>
      <c r="G54" s="26">
        <v>7</v>
      </c>
      <c r="H54" s="26">
        <v>8</v>
      </c>
      <c r="I54" s="26">
        <v>9</v>
      </c>
      <c r="J54" s="26">
        <v>10</v>
      </c>
      <c r="K54" s="26">
        <v>11</v>
      </c>
      <c r="L54" s="26">
        <v>12</v>
      </c>
    </row>
    <row r="55" spans="1:13" x14ac:dyDescent="0.25">
      <c r="A55" s="5" t="s">
        <v>91</v>
      </c>
      <c r="B55" s="51"/>
      <c r="C55" s="51"/>
      <c r="D55" s="51"/>
      <c r="E55" s="51"/>
      <c r="F55" s="51"/>
      <c r="G55" s="51"/>
      <c r="H55" s="52"/>
      <c r="I55" s="52"/>
      <c r="J55" s="52"/>
      <c r="K55" s="51"/>
      <c r="L55" s="51"/>
    </row>
    <row r="56" spans="1:13" x14ac:dyDescent="0.25">
      <c r="A56" s="5" t="s">
        <v>92</v>
      </c>
      <c r="B56" s="51" t="s">
        <v>2151</v>
      </c>
      <c r="C56" s="51" t="s">
        <v>2152</v>
      </c>
      <c r="D56" s="51" t="s">
        <v>2153</v>
      </c>
      <c r="E56" s="51" t="s">
        <v>2154</v>
      </c>
      <c r="F56" s="51" t="s">
        <v>2155</v>
      </c>
      <c r="G56" s="51" t="s">
        <v>2156</v>
      </c>
      <c r="H56" s="52" t="s">
        <v>2157</v>
      </c>
      <c r="I56" s="52" t="s">
        <v>2158</v>
      </c>
      <c r="J56" s="52" t="s">
        <v>2159</v>
      </c>
      <c r="K56" s="51" t="s">
        <v>1335</v>
      </c>
      <c r="L56" s="51" t="s">
        <v>415</v>
      </c>
    </row>
    <row r="57" spans="1:13" x14ac:dyDescent="0.25">
      <c r="A57" s="5" t="s">
        <v>93</v>
      </c>
      <c r="B57" s="51"/>
      <c r="C57" s="51"/>
      <c r="D57" s="51"/>
      <c r="E57" s="51"/>
      <c r="F57" s="51"/>
      <c r="G57" s="51"/>
      <c r="H57" s="52"/>
      <c r="I57" s="52"/>
      <c r="J57" s="52"/>
      <c r="K57" s="51"/>
      <c r="L57" s="51"/>
    </row>
    <row r="58" spans="1:13" x14ac:dyDescent="0.25">
      <c r="A58" s="5" t="s">
        <v>94</v>
      </c>
      <c r="B58" s="51" t="s">
        <v>2160</v>
      </c>
      <c r="C58" s="51" t="s">
        <v>1041</v>
      </c>
      <c r="D58" s="51" t="s">
        <v>2161</v>
      </c>
      <c r="E58" s="51" t="s">
        <v>1903</v>
      </c>
      <c r="F58" s="51" t="s">
        <v>1344</v>
      </c>
      <c r="G58" s="51" t="s">
        <v>1344</v>
      </c>
      <c r="H58" s="52" t="s">
        <v>2162</v>
      </c>
      <c r="I58" s="52" t="s">
        <v>2163</v>
      </c>
      <c r="J58" s="52" t="s">
        <v>1291</v>
      </c>
      <c r="K58" s="51" t="s">
        <v>1431</v>
      </c>
      <c r="L58" s="51" t="s">
        <v>415</v>
      </c>
    </row>
    <row r="59" spans="1:13" x14ac:dyDescent="0.25">
      <c r="A59" s="5" t="s">
        <v>95</v>
      </c>
      <c r="B59" s="51" t="s">
        <v>2164</v>
      </c>
      <c r="C59" s="51" t="s">
        <v>2165</v>
      </c>
      <c r="D59" s="51" t="s">
        <v>2165</v>
      </c>
      <c r="E59" s="51" t="s">
        <v>2166</v>
      </c>
      <c r="F59" s="51" t="s">
        <v>2165</v>
      </c>
      <c r="G59" s="51" t="s">
        <v>2165</v>
      </c>
      <c r="H59" s="216" t="s">
        <v>1939</v>
      </c>
      <c r="I59" s="52" t="s">
        <v>2167</v>
      </c>
      <c r="J59" s="216" t="s">
        <v>1291</v>
      </c>
      <c r="K59" s="51" t="s">
        <v>1335</v>
      </c>
      <c r="L59" s="51" t="s">
        <v>415</v>
      </c>
    </row>
    <row r="60" spans="1:13" x14ac:dyDescent="0.25">
      <c r="A60" s="5" t="s">
        <v>96</v>
      </c>
      <c r="B60" s="51" t="s">
        <v>2168</v>
      </c>
      <c r="C60" s="51" t="s">
        <v>2169</v>
      </c>
      <c r="D60" s="51" t="s">
        <v>2170</v>
      </c>
      <c r="E60" s="51" t="s">
        <v>2171</v>
      </c>
      <c r="F60" s="51" t="s">
        <v>2056</v>
      </c>
      <c r="G60" s="51" t="s">
        <v>2056</v>
      </c>
      <c r="H60" s="215" t="s">
        <v>1522</v>
      </c>
      <c r="I60" s="52" t="s">
        <v>2172</v>
      </c>
      <c r="J60" s="215" t="s">
        <v>1291</v>
      </c>
      <c r="K60" s="51" t="s">
        <v>1823</v>
      </c>
      <c r="L60" s="51" t="s">
        <v>415</v>
      </c>
    </row>
    <row r="61" spans="1:13" x14ac:dyDescent="0.25">
      <c r="A61" s="5" t="s">
        <v>97</v>
      </c>
      <c r="B61" s="51" t="s">
        <v>2173</v>
      </c>
      <c r="C61" s="51" t="s">
        <v>2174</v>
      </c>
      <c r="D61" s="51" t="s">
        <v>2175</v>
      </c>
      <c r="E61" s="451" t="s">
        <v>2176</v>
      </c>
      <c r="F61" s="51" t="s">
        <v>2177</v>
      </c>
      <c r="G61" s="51" t="s">
        <v>2177</v>
      </c>
      <c r="H61" s="216" t="s">
        <v>2178</v>
      </c>
      <c r="I61" s="52" t="s">
        <v>2179</v>
      </c>
      <c r="J61" s="215" t="s">
        <v>1291</v>
      </c>
      <c r="K61" s="51" t="s">
        <v>1335</v>
      </c>
      <c r="L61" s="51" t="s">
        <v>415</v>
      </c>
    </row>
    <row r="62" spans="1:13" x14ac:dyDescent="0.25">
      <c r="A62" s="5" t="s">
        <v>98</v>
      </c>
      <c r="B62" s="51" t="s">
        <v>2180</v>
      </c>
      <c r="C62" s="51" t="s">
        <v>2181</v>
      </c>
      <c r="D62" s="51" t="s">
        <v>410</v>
      </c>
      <c r="E62" s="51" t="s">
        <v>410</v>
      </c>
      <c r="F62" s="51" t="s">
        <v>410</v>
      </c>
      <c r="G62" s="51" t="s">
        <v>410</v>
      </c>
      <c r="H62" s="216"/>
      <c r="I62" s="52"/>
      <c r="J62" s="216"/>
      <c r="K62" s="51" t="s">
        <v>419</v>
      </c>
      <c r="L62" s="51"/>
    </row>
    <row r="63" spans="1:13" x14ac:dyDescent="0.25">
      <c r="A63" s="5" t="s">
        <v>99</v>
      </c>
      <c r="B63" s="51" t="s">
        <v>2182</v>
      </c>
      <c r="C63" s="51" t="s">
        <v>2183</v>
      </c>
      <c r="D63" s="51" t="s">
        <v>2184</v>
      </c>
      <c r="E63" s="51" t="s">
        <v>2185</v>
      </c>
      <c r="F63" s="51" t="s">
        <v>2184</v>
      </c>
      <c r="G63" s="51" t="s">
        <v>2186</v>
      </c>
      <c r="H63" s="52" t="s">
        <v>2187</v>
      </c>
      <c r="I63" s="52" t="s">
        <v>2188</v>
      </c>
      <c r="J63" s="52" t="s">
        <v>2189</v>
      </c>
      <c r="K63" s="51" t="s">
        <v>1290</v>
      </c>
      <c r="L63" s="51" t="s">
        <v>415</v>
      </c>
    </row>
    <row r="64" spans="1:13" x14ac:dyDescent="0.25">
      <c r="A64" s="5" t="s">
        <v>100</v>
      </c>
      <c r="B64" s="51" t="s">
        <v>2190</v>
      </c>
      <c r="C64" s="51" t="s">
        <v>2191</v>
      </c>
      <c r="D64" s="51" t="s">
        <v>2192</v>
      </c>
      <c r="E64" s="51" t="s">
        <v>2193</v>
      </c>
      <c r="F64" s="51" t="s">
        <v>2194</v>
      </c>
      <c r="G64" s="51" t="s">
        <v>2195</v>
      </c>
      <c r="H64" s="52" t="s">
        <v>2196</v>
      </c>
      <c r="I64" s="52" t="s">
        <v>2197</v>
      </c>
      <c r="J64" s="52" t="s">
        <v>2198</v>
      </c>
      <c r="K64" s="51" t="s">
        <v>1335</v>
      </c>
      <c r="L64" s="51" t="s">
        <v>415</v>
      </c>
    </row>
    <row r="65" spans="1:13" x14ac:dyDescent="0.25">
      <c r="A65" s="5" t="s">
        <v>101</v>
      </c>
      <c r="B65" s="51" t="s">
        <v>2199</v>
      </c>
      <c r="C65" s="51" t="s">
        <v>2200</v>
      </c>
      <c r="D65" s="51" t="s">
        <v>2201</v>
      </c>
      <c r="E65" s="51" t="s">
        <v>2202</v>
      </c>
      <c r="F65" s="51" t="s">
        <v>2201</v>
      </c>
      <c r="G65" s="51" t="s">
        <v>2203</v>
      </c>
      <c r="H65" s="52" t="s">
        <v>2204</v>
      </c>
      <c r="I65" s="52" t="s">
        <v>2205</v>
      </c>
      <c r="J65" s="52" t="s">
        <v>2206</v>
      </c>
      <c r="K65" s="51" t="s">
        <v>1335</v>
      </c>
      <c r="L65" s="51" t="s">
        <v>415</v>
      </c>
    </row>
    <row r="66" spans="1:13" x14ac:dyDescent="0.25">
      <c r="A66" s="5" t="s">
        <v>102</v>
      </c>
      <c r="B66" s="51" t="s">
        <v>2207</v>
      </c>
      <c r="C66" s="51" t="s">
        <v>2208</v>
      </c>
      <c r="D66" s="51" t="s">
        <v>2209</v>
      </c>
      <c r="E66" s="51" t="s">
        <v>2209</v>
      </c>
      <c r="F66" s="51" t="s">
        <v>2210</v>
      </c>
      <c r="G66" s="51" t="s">
        <v>2211</v>
      </c>
      <c r="H66" s="52" t="s">
        <v>2212</v>
      </c>
      <c r="I66" s="52" t="s">
        <v>2213</v>
      </c>
      <c r="J66" s="52" t="s">
        <v>2214</v>
      </c>
      <c r="K66" s="51" t="s">
        <v>1335</v>
      </c>
      <c r="L66" s="51" t="s">
        <v>415</v>
      </c>
    </row>
    <row r="67" spans="1:13" x14ac:dyDescent="0.25">
      <c r="A67" s="5" t="s">
        <v>103</v>
      </c>
      <c r="B67" s="51"/>
      <c r="C67" s="51"/>
      <c r="D67" s="51"/>
      <c r="E67" s="51"/>
      <c r="F67" s="51"/>
      <c r="G67" s="51"/>
      <c r="H67" s="52"/>
      <c r="I67" s="52"/>
      <c r="J67" s="52"/>
      <c r="K67" s="51"/>
      <c r="L67" s="51"/>
    </row>
    <row r="68" spans="1:13" x14ac:dyDescent="0.25">
      <c r="A68" s="5" t="s">
        <v>104</v>
      </c>
      <c r="B68" s="40"/>
      <c r="C68" s="40"/>
      <c r="D68" s="40"/>
      <c r="E68" s="40"/>
      <c r="F68" s="40"/>
      <c r="G68" s="40"/>
      <c r="H68" s="217"/>
      <c r="I68" s="218"/>
      <c r="J68" s="217"/>
      <c r="K68" s="40"/>
      <c r="L68" s="40"/>
    </row>
    <row r="69" spans="1:13" x14ac:dyDescent="0.25">
      <c r="A69" s="5" t="s">
        <v>158</v>
      </c>
      <c r="B69" s="51" t="s">
        <v>2215</v>
      </c>
      <c r="C69" s="51" t="s">
        <v>2216</v>
      </c>
      <c r="D69" s="51" t="s">
        <v>2217</v>
      </c>
      <c r="E69" s="51" t="s">
        <v>410</v>
      </c>
      <c r="F69" s="51" t="s">
        <v>2218</v>
      </c>
      <c r="G69" s="51" t="s">
        <v>2219</v>
      </c>
      <c r="H69" s="52"/>
      <c r="I69" s="52" t="s">
        <v>2220</v>
      </c>
      <c r="J69" s="52" t="s">
        <v>2221</v>
      </c>
      <c r="K69" s="51" t="s">
        <v>1335</v>
      </c>
      <c r="L69" s="51" t="s">
        <v>415</v>
      </c>
    </row>
    <row r="70" spans="1:13" x14ac:dyDescent="0.25">
      <c r="A70" s="5" t="s">
        <v>106</v>
      </c>
      <c r="B70" s="51" t="s">
        <v>2222</v>
      </c>
      <c r="C70" s="51" t="s">
        <v>2223</v>
      </c>
      <c r="D70" s="51" t="s">
        <v>2224</v>
      </c>
      <c r="E70" s="51" t="s">
        <v>2225</v>
      </c>
      <c r="F70" s="51" t="s">
        <v>2226</v>
      </c>
      <c r="G70" s="51" t="s">
        <v>2227</v>
      </c>
      <c r="H70" s="52" t="s">
        <v>2228</v>
      </c>
      <c r="I70" s="52" t="s">
        <v>2229</v>
      </c>
      <c r="J70" s="52" t="s">
        <v>2230</v>
      </c>
      <c r="K70" s="51" t="s">
        <v>671</v>
      </c>
      <c r="L70" s="51" t="s">
        <v>415</v>
      </c>
    </row>
    <row r="71" spans="1:13" ht="24" customHeight="1" thickBot="1" x14ac:dyDescent="0.3">
      <c r="A71" s="113" t="s">
        <v>107</v>
      </c>
      <c r="B71" s="55">
        <f>B55+B56+B57+B58+B59+B60+B61+B62+B63+B64+B65+B66+B67+B68+B69+B70</f>
        <v>103567</v>
      </c>
      <c r="C71" s="55">
        <f t="shared" ref="C71:G71" si="4">C55+C56+C57+C58+C59+C60+C61+C62+C63+C64+C65+C66+C67+C68+C69+C70</f>
        <v>78531</v>
      </c>
      <c r="D71" s="55">
        <f t="shared" si="4"/>
        <v>50820</v>
      </c>
      <c r="E71" s="55">
        <f t="shared" si="4"/>
        <v>303092</v>
      </c>
      <c r="F71" s="55">
        <f t="shared" si="4"/>
        <v>60759</v>
      </c>
      <c r="G71" s="55">
        <f t="shared" si="4"/>
        <v>55779</v>
      </c>
      <c r="H71" s="58">
        <f>E71/D71</f>
        <v>5.9640299094844549</v>
      </c>
      <c r="I71" s="58">
        <f>F71/B71*100</f>
        <v>58.666370562051618</v>
      </c>
      <c r="J71" s="58">
        <f>G71/F71*100</f>
        <v>91.803683404927654</v>
      </c>
      <c r="K71" s="109">
        <f>(K55+K56+K57+K58+K59+K60+K61+K62+K63+K64+K65+K66+K67+K68+K69+K70)/16</f>
        <v>24.875</v>
      </c>
      <c r="L71" s="109">
        <v>22</v>
      </c>
    </row>
    <row r="72" spans="1:13" x14ac:dyDescent="0.25">
      <c r="A72" s="5" t="s">
        <v>24</v>
      </c>
      <c r="B72" s="51" t="s">
        <v>2231</v>
      </c>
      <c r="C72" s="51" t="s">
        <v>2232</v>
      </c>
      <c r="D72" s="51" t="s">
        <v>1458</v>
      </c>
      <c r="E72" s="51" t="s">
        <v>2233</v>
      </c>
      <c r="F72" s="51" t="s">
        <v>2234</v>
      </c>
      <c r="G72" s="51" t="s">
        <v>2235</v>
      </c>
      <c r="H72" s="52" t="s">
        <v>2236</v>
      </c>
      <c r="I72" s="52" t="s">
        <v>2237</v>
      </c>
      <c r="J72" s="52" t="s">
        <v>2238</v>
      </c>
      <c r="K72" s="51" t="s">
        <v>1335</v>
      </c>
      <c r="L72" s="51" t="s">
        <v>415</v>
      </c>
    </row>
    <row r="73" spans="1:13" x14ac:dyDescent="0.25">
      <c r="A73" s="5" t="s">
        <v>23</v>
      </c>
      <c r="B73" s="51" t="s">
        <v>2239</v>
      </c>
      <c r="C73" s="51" t="s">
        <v>2240</v>
      </c>
      <c r="D73" s="51" t="s">
        <v>2241</v>
      </c>
      <c r="E73" s="51" t="s">
        <v>410</v>
      </c>
      <c r="F73" s="51" t="s">
        <v>2242</v>
      </c>
      <c r="G73" s="51" t="s">
        <v>2243</v>
      </c>
      <c r="H73" s="138"/>
      <c r="I73" s="52" t="s">
        <v>2244</v>
      </c>
      <c r="J73" s="138" t="s">
        <v>2245</v>
      </c>
      <c r="K73" s="51" t="s">
        <v>410</v>
      </c>
      <c r="L73" s="51" t="s">
        <v>415</v>
      </c>
    </row>
    <row r="74" spans="1:13" x14ac:dyDescent="0.25">
      <c r="A74" s="5" t="s">
        <v>25</v>
      </c>
      <c r="B74" s="51" t="s">
        <v>2246</v>
      </c>
      <c r="C74" s="51" t="s">
        <v>2247</v>
      </c>
      <c r="D74" s="51" t="s">
        <v>2247</v>
      </c>
      <c r="E74" s="51" t="s">
        <v>410</v>
      </c>
      <c r="F74" s="51" t="s">
        <v>2246</v>
      </c>
      <c r="G74" s="51" t="s">
        <v>410</v>
      </c>
      <c r="H74" s="52"/>
      <c r="I74" s="52" t="s">
        <v>1291</v>
      </c>
      <c r="J74" s="52"/>
      <c r="K74" s="51" t="s">
        <v>1335</v>
      </c>
      <c r="L74" s="51" t="s">
        <v>410</v>
      </c>
    </row>
    <row r="75" spans="1:13" ht="24.75" customHeight="1" thickBot="1" x14ac:dyDescent="0.3">
      <c r="A75" s="113" t="s">
        <v>26</v>
      </c>
      <c r="B75" s="106">
        <f>B71+B72+B73+B74</f>
        <v>109888</v>
      </c>
      <c r="C75" s="106">
        <f t="shared" ref="C75:G75" si="5">C71+C72+C73+C74</f>
        <v>82090</v>
      </c>
      <c r="D75" s="106">
        <f t="shared" si="5"/>
        <v>54110</v>
      </c>
      <c r="E75" s="106">
        <f t="shared" si="5"/>
        <v>326998</v>
      </c>
      <c r="F75" s="106">
        <f t="shared" si="5"/>
        <v>66414</v>
      </c>
      <c r="G75" s="106">
        <f t="shared" si="5"/>
        <v>59345</v>
      </c>
      <c r="H75" s="209">
        <f>E75/D75</f>
        <v>6.0432082794307895</v>
      </c>
      <c r="I75" s="209">
        <f>F75/B75*100</f>
        <v>60.437900407687827</v>
      </c>
      <c r="J75" s="209">
        <f>G75/F75*100</f>
        <v>89.35615984581564</v>
      </c>
      <c r="K75" s="450">
        <f>(K55+K56+K57+K58+K59+K60+K61+K62+K63+K64+K65+K66+K67+K68+K69+K70+K72+K73+K74)/19</f>
        <v>25.157894736842106</v>
      </c>
      <c r="L75" s="450">
        <v>22</v>
      </c>
    </row>
    <row r="76" spans="1:13" x14ac:dyDescent="0.25">
      <c r="L76" s="110"/>
    </row>
    <row r="77" spans="1:13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3" ht="48.75" customHeight="1" thickBot="1" x14ac:dyDescent="0.3">
      <c r="A78" s="513" t="s">
        <v>402</v>
      </c>
      <c r="B78" s="511"/>
      <c r="C78" s="511"/>
      <c r="D78" s="511"/>
      <c r="E78" s="511"/>
      <c r="F78" s="511"/>
      <c r="G78" s="511"/>
      <c r="H78" s="511"/>
      <c r="I78" s="511"/>
      <c r="J78" s="511"/>
      <c r="K78" s="511"/>
      <c r="L78" s="512"/>
    </row>
    <row r="79" spans="1:13" ht="145.5" customHeight="1" thickBot="1" x14ac:dyDescent="0.3">
      <c r="A79" s="8" t="s">
        <v>161</v>
      </c>
      <c r="B79" s="8" t="s">
        <v>230</v>
      </c>
      <c r="C79" s="8" t="s">
        <v>229</v>
      </c>
      <c r="D79" s="8" t="s">
        <v>228</v>
      </c>
      <c r="E79" s="8" t="s">
        <v>227</v>
      </c>
      <c r="F79" s="8" t="s">
        <v>226</v>
      </c>
      <c r="G79" s="8" t="s">
        <v>225</v>
      </c>
      <c r="H79" s="8" t="s">
        <v>224</v>
      </c>
      <c r="I79" s="8" t="s">
        <v>223</v>
      </c>
      <c r="J79" s="8" t="s">
        <v>222</v>
      </c>
      <c r="K79" s="8" t="s">
        <v>221</v>
      </c>
      <c r="L79" s="8" t="s">
        <v>220</v>
      </c>
      <c r="M79" s="53"/>
    </row>
    <row r="80" spans="1:13" ht="12.75" customHeight="1" thickTop="1" x14ac:dyDescent="0.25">
      <c r="A80" s="26">
        <v>1</v>
      </c>
      <c r="B80" s="26">
        <v>2</v>
      </c>
      <c r="C80" s="26">
        <v>3</v>
      </c>
      <c r="D80" s="26">
        <v>4</v>
      </c>
      <c r="E80" s="26">
        <v>5</v>
      </c>
      <c r="F80" s="26">
        <v>6</v>
      </c>
      <c r="G80" s="26">
        <v>7</v>
      </c>
      <c r="H80" s="26">
        <v>8</v>
      </c>
      <c r="I80" s="26">
        <v>9</v>
      </c>
      <c r="J80" s="26">
        <v>10</v>
      </c>
      <c r="K80" s="26">
        <v>11</v>
      </c>
      <c r="L80" s="26">
        <v>12</v>
      </c>
      <c r="M80" s="53"/>
    </row>
    <row r="81" spans="1:12" x14ac:dyDescent="0.25">
      <c r="A81" s="7" t="s">
        <v>91</v>
      </c>
      <c r="B81" s="51" t="s">
        <v>2248</v>
      </c>
      <c r="C81" s="51" t="s">
        <v>2057</v>
      </c>
      <c r="D81" s="51" t="s">
        <v>2249</v>
      </c>
      <c r="E81" s="51" t="s">
        <v>2250</v>
      </c>
      <c r="F81" s="51" t="s">
        <v>2251</v>
      </c>
      <c r="G81" s="51" t="s">
        <v>2252</v>
      </c>
      <c r="H81" s="52" t="s">
        <v>2253</v>
      </c>
      <c r="I81" s="52" t="s">
        <v>2254</v>
      </c>
      <c r="J81" s="52" t="s">
        <v>2255</v>
      </c>
      <c r="K81" s="51" t="s">
        <v>1420</v>
      </c>
      <c r="L81" s="51" t="s">
        <v>415</v>
      </c>
    </row>
    <row r="82" spans="1:12" x14ac:dyDescent="0.25">
      <c r="A82" s="7" t="s">
        <v>92</v>
      </c>
      <c r="B82" s="51" t="s">
        <v>2256</v>
      </c>
      <c r="C82" s="51" t="s">
        <v>2257</v>
      </c>
      <c r="D82" s="51" t="s">
        <v>2218</v>
      </c>
      <c r="E82" s="51" t="s">
        <v>2258</v>
      </c>
      <c r="F82" s="51" t="s">
        <v>2259</v>
      </c>
      <c r="G82" s="51" t="s">
        <v>2260</v>
      </c>
      <c r="H82" s="52" t="s">
        <v>2261</v>
      </c>
      <c r="I82" s="52" t="s">
        <v>2262</v>
      </c>
      <c r="J82" s="52" t="s">
        <v>2263</v>
      </c>
      <c r="K82" s="51" t="s">
        <v>1335</v>
      </c>
      <c r="L82" s="51" t="s">
        <v>415</v>
      </c>
    </row>
    <row r="83" spans="1:12" x14ac:dyDescent="0.25">
      <c r="A83" s="7" t="s">
        <v>93</v>
      </c>
      <c r="B83" s="51"/>
      <c r="C83" s="51"/>
      <c r="D83" s="51"/>
      <c r="E83" s="51"/>
      <c r="F83" s="51"/>
      <c r="G83" s="51"/>
      <c r="H83" s="51"/>
      <c r="I83" s="51"/>
      <c r="J83" s="52"/>
      <c r="K83" s="51"/>
      <c r="L83" s="51"/>
    </row>
    <row r="84" spans="1:12" x14ac:dyDescent="0.25">
      <c r="A84" s="7" t="s">
        <v>94</v>
      </c>
      <c r="B84" s="51"/>
      <c r="C84" s="51"/>
      <c r="D84" s="51"/>
      <c r="E84" s="51"/>
      <c r="F84" s="51"/>
      <c r="G84" s="51"/>
      <c r="H84" s="51"/>
      <c r="I84" s="51"/>
      <c r="J84" s="220"/>
    </row>
    <row r="85" spans="1:12" x14ac:dyDescent="0.25">
      <c r="A85" s="7" t="s">
        <v>95</v>
      </c>
      <c r="B85" s="51" t="s">
        <v>2264</v>
      </c>
      <c r="C85" s="51" t="s">
        <v>2265</v>
      </c>
      <c r="D85" s="51" t="s">
        <v>2265</v>
      </c>
      <c r="E85" s="51" t="s">
        <v>2266</v>
      </c>
      <c r="F85" s="51" t="s">
        <v>2265</v>
      </c>
      <c r="G85" s="51" t="s">
        <v>2265</v>
      </c>
      <c r="H85" s="51" t="s">
        <v>1939</v>
      </c>
      <c r="I85" s="51" t="s">
        <v>2267</v>
      </c>
      <c r="J85" s="52" t="s">
        <v>1291</v>
      </c>
      <c r="K85" s="51" t="s">
        <v>1335</v>
      </c>
      <c r="L85" s="51" t="s">
        <v>415</v>
      </c>
    </row>
    <row r="86" spans="1:12" x14ac:dyDescent="0.25">
      <c r="A86" s="7" t="s">
        <v>96</v>
      </c>
      <c r="B86" s="51" t="s">
        <v>2268</v>
      </c>
      <c r="C86" s="51" t="s">
        <v>2269</v>
      </c>
      <c r="D86" s="51" t="s">
        <v>2270</v>
      </c>
      <c r="E86" s="51" t="s">
        <v>2271</v>
      </c>
      <c r="F86" s="51" t="s">
        <v>2272</v>
      </c>
      <c r="G86" s="51" t="s">
        <v>2272</v>
      </c>
      <c r="H86" s="52" t="s">
        <v>2273</v>
      </c>
      <c r="I86" s="52" t="s">
        <v>2274</v>
      </c>
      <c r="J86" s="216" t="s">
        <v>1291</v>
      </c>
      <c r="K86" s="51" t="s">
        <v>1335</v>
      </c>
      <c r="L86" s="51" t="s">
        <v>415</v>
      </c>
    </row>
    <row r="87" spans="1:12" x14ac:dyDescent="0.25">
      <c r="A87" s="7" t="s">
        <v>97</v>
      </c>
      <c r="B87" s="51" t="s">
        <v>2275</v>
      </c>
      <c r="C87" s="51" t="s">
        <v>2276</v>
      </c>
      <c r="D87" s="51" t="s">
        <v>2277</v>
      </c>
      <c r="E87" s="51" t="s">
        <v>2278</v>
      </c>
      <c r="F87" s="51" t="s">
        <v>2279</v>
      </c>
      <c r="G87" s="51" t="s">
        <v>2279</v>
      </c>
      <c r="H87" s="219" t="s">
        <v>2280</v>
      </c>
      <c r="I87" s="52" t="s">
        <v>2281</v>
      </c>
      <c r="J87" s="52" t="s">
        <v>1291</v>
      </c>
      <c r="K87" s="51" t="s">
        <v>1335</v>
      </c>
      <c r="L87" s="51" t="s">
        <v>415</v>
      </c>
    </row>
    <row r="88" spans="1:12" x14ac:dyDescent="0.25">
      <c r="A88" s="7" t="s">
        <v>98</v>
      </c>
      <c r="B88" s="51" t="s">
        <v>2282</v>
      </c>
      <c r="C88" s="51" t="s">
        <v>2283</v>
      </c>
      <c r="D88" s="51" t="s">
        <v>410</v>
      </c>
      <c r="E88" s="51" t="s">
        <v>410</v>
      </c>
      <c r="F88" s="51" t="s">
        <v>410</v>
      </c>
      <c r="G88" s="51" t="s">
        <v>410</v>
      </c>
      <c r="H88" s="52"/>
      <c r="I88" s="52"/>
      <c r="J88" s="215"/>
      <c r="K88" s="51" t="s">
        <v>1824</v>
      </c>
      <c r="L88" s="51"/>
    </row>
    <row r="89" spans="1:12" x14ac:dyDescent="0.25">
      <c r="A89" s="7" t="s">
        <v>99</v>
      </c>
      <c r="B89" s="51" t="s">
        <v>2284</v>
      </c>
      <c r="C89" s="51" t="s">
        <v>2285</v>
      </c>
      <c r="D89" s="51" t="s">
        <v>2285</v>
      </c>
      <c r="E89" s="51" t="s">
        <v>2286</v>
      </c>
      <c r="F89" s="51" t="s">
        <v>2287</v>
      </c>
      <c r="G89" s="51" t="s">
        <v>2288</v>
      </c>
      <c r="H89" s="221" t="s">
        <v>2289</v>
      </c>
      <c r="I89" s="52" t="s">
        <v>2290</v>
      </c>
      <c r="J89" s="52" t="s">
        <v>2291</v>
      </c>
      <c r="K89" s="51" t="s">
        <v>1290</v>
      </c>
      <c r="L89" s="51" t="s">
        <v>415</v>
      </c>
    </row>
    <row r="90" spans="1:12" x14ac:dyDescent="0.25">
      <c r="A90" s="7" t="s">
        <v>100</v>
      </c>
      <c r="B90" s="51" t="s">
        <v>2292</v>
      </c>
      <c r="C90" s="51" t="s">
        <v>1641</v>
      </c>
      <c r="D90" s="51" t="s">
        <v>2002</v>
      </c>
      <c r="E90" s="51" t="s">
        <v>2293</v>
      </c>
      <c r="F90" s="51" t="s">
        <v>2294</v>
      </c>
      <c r="G90" s="51" t="s">
        <v>2295</v>
      </c>
      <c r="H90" s="52" t="s">
        <v>2236</v>
      </c>
      <c r="I90" s="52" t="s">
        <v>2296</v>
      </c>
      <c r="J90" s="52" t="s">
        <v>2297</v>
      </c>
      <c r="K90" s="51" t="s">
        <v>1335</v>
      </c>
      <c r="L90" s="51" t="s">
        <v>415</v>
      </c>
    </row>
    <row r="91" spans="1:12" x14ac:dyDescent="0.25">
      <c r="A91" s="7" t="s">
        <v>101</v>
      </c>
      <c r="B91" s="51" t="s">
        <v>2298</v>
      </c>
      <c r="C91" s="51" t="s">
        <v>2299</v>
      </c>
      <c r="D91" s="51" t="s">
        <v>2299</v>
      </c>
      <c r="E91" s="51" t="s">
        <v>2300</v>
      </c>
      <c r="F91" s="51" t="s">
        <v>2301</v>
      </c>
      <c r="G91" s="51" t="s">
        <v>2302</v>
      </c>
      <c r="H91" s="52" t="s">
        <v>2303</v>
      </c>
      <c r="I91" s="52" t="s">
        <v>2304</v>
      </c>
      <c r="J91" s="52" t="s">
        <v>2305</v>
      </c>
      <c r="K91" s="51" t="s">
        <v>1335</v>
      </c>
      <c r="L91" s="51" t="s">
        <v>415</v>
      </c>
    </row>
    <row r="92" spans="1:12" x14ac:dyDescent="0.25">
      <c r="A92" s="7" t="s">
        <v>102</v>
      </c>
      <c r="B92" s="51" t="s">
        <v>2306</v>
      </c>
      <c r="C92" s="51" t="s">
        <v>2307</v>
      </c>
      <c r="D92" s="51" t="s">
        <v>2308</v>
      </c>
      <c r="E92" s="51" t="s">
        <v>2309</v>
      </c>
      <c r="F92" s="51" t="s">
        <v>2310</v>
      </c>
      <c r="G92" s="51" t="s">
        <v>1864</v>
      </c>
      <c r="H92" s="52" t="s">
        <v>1915</v>
      </c>
      <c r="I92" s="52" t="s">
        <v>2311</v>
      </c>
      <c r="J92" s="52" t="s">
        <v>2312</v>
      </c>
      <c r="K92" s="51" t="s">
        <v>1335</v>
      </c>
      <c r="L92" s="51" t="s">
        <v>415</v>
      </c>
    </row>
    <row r="93" spans="1:12" x14ac:dyDescent="0.25">
      <c r="A93" s="7" t="s">
        <v>103</v>
      </c>
      <c r="B93" s="51"/>
      <c r="C93" s="51"/>
      <c r="D93" s="51"/>
      <c r="E93" s="51"/>
      <c r="F93" s="51"/>
      <c r="G93" s="51"/>
      <c r="H93" s="52"/>
      <c r="I93" s="52"/>
      <c r="J93" s="52"/>
      <c r="K93" s="51"/>
      <c r="L93" s="51"/>
    </row>
    <row r="94" spans="1:12" x14ac:dyDescent="0.25">
      <c r="A94" s="7" t="s">
        <v>104</v>
      </c>
      <c r="B94" s="51" t="s">
        <v>2313</v>
      </c>
      <c r="C94" s="51" t="s">
        <v>2314</v>
      </c>
      <c r="D94" s="51" t="s">
        <v>745</v>
      </c>
      <c r="E94" s="51" t="s">
        <v>2315</v>
      </c>
      <c r="F94" s="51" t="s">
        <v>2316</v>
      </c>
      <c r="G94" s="51" t="s">
        <v>2317</v>
      </c>
      <c r="H94" s="52" t="s">
        <v>2318</v>
      </c>
      <c r="I94" s="52" t="s">
        <v>2319</v>
      </c>
      <c r="J94" s="52" t="s">
        <v>2320</v>
      </c>
      <c r="K94" s="51" t="s">
        <v>416</v>
      </c>
      <c r="L94" s="51" t="s">
        <v>415</v>
      </c>
    </row>
    <row r="95" spans="1:12" x14ac:dyDescent="0.25">
      <c r="A95" s="7" t="s">
        <v>158</v>
      </c>
      <c r="B95" s="51" t="s">
        <v>2321</v>
      </c>
      <c r="C95" s="51" t="s">
        <v>2322</v>
      </c>
      <c r="D95" s="51" t="s">
        <v>2323</v>
      </c>
      <c r="E95" s="51" t="s">
        <v>410</v>
      </c>
      <c r="F95" s="51" t="s">
        <v>2324</v>
      </c>
      <c r="G95" s="51" t="s">
        <v>2325</v>
      </c>
      <c r="H95" s="52"/>
      <c r="I95" s="52" t="s">
        <v>2326</v>
      </c>
      <c r="J95" s="52" t="s">
        <v>2327</v>
      </c>
      <c r="K95" s="51" t="s">
        <v>1335</v>
      </c>
      <c r="L95" s="51" t="s">
        <v>415</v>
      </c>
    </row>
    <row r="96" spans="1:12" x14ac:dyDescent="0.25">
      <c r="A96" s="7" t="s">
        <v>106</v>
      </c>
      <c r="B96" s="51" t="s">
        <v>2328</v>
      </c>
      <c r="C96" s="51" t="s">
        <v>2329</v>
      </c>
      <c r="D96" s="51" t="s">
        <v>2330</v>
      </c>
      <c r="E96" s="51" t="s">
        <v>2331</v>
      </c>
      <c r="F96" s="51" t="s">
        <v>2332</v>
      </c>
      <c r="G96" s="51" t="s">
        <v>2333</v>
      </c>
      <c r="H96" s="52" t="s">
        <v>2334</v>
      </c>
      <c r="I96" s="52" t="s">
        <v>2335</v>
      </c>
      <c r="J96" s="52" t="s">
        <v>2336</v>
      </c>
      <c r="K96" s="51" t="s">
        <v>1430</v>
      </c>
      <c r="L96" s="51" t="s">
        <v>415</v>
      </c>
    </row>
    <row r="97" spans="1:13" ht="32.25" customHeight="1" thickBot="1" x14ac:dyDescent="0.3">
      <c r="A97" s="452" t="s">
        <v>231</v>
      </c>
      <c r="B97" s="55">
        <f>B81+B82+B83+B84+B85+B86+B87+B88+B89+B90+B91+B92+B93+B94+B95+B96</f>
        <v>62803</v>
      </c>
      <c r="C97" s="55">
        <f t="shared" ref="C97:G97" si="6">C81+C82+C83+C84+C85+C86+C87+C88+C89+C90+C91+C92+C93+C94+C95+C96</f>
        <v>33859</v>
      </c>
      <c r="D97" s="55">
        <f t="shared" si="6"/>
        <v>27650</v>
      </c>
      <c r="E97" s="55">
        <f t="shared" si="6"/>
        <v>237476</v>
      </c>
      <c r="F97" s="55">
        <f t="shared" si="6"/>
        <v>39992</v>
      </c>
      <c r="G97" s="55">
        <f t="shared" si="6"/>
        <v>36893</v>
      </c>
      <c r="H97" s="209">
        <f>E97/D97</f>
        <v>8.5886437613019897</v>
      </c>
      <c r="I97" s="209">
        <f>F97/B97*100</f>
        <v>63.678486696495398</v>
      </c>
      <c r="J97" s="209">
        <f>G97/F97*100</f>
        <v>92.250950190038012</v>
      </c>
      <c r="K97" s="109">
        <f>(K81+K82+K83+K84+K85+K86+K87+K88+K89+K90+K91+K92+K93+K94+K95+K96)/16</f>
        <v>26.6875</v>
      </c>
      <c r="L97" s="109">
        <v>22</v>
      </c>
    </row>
    <row r="98" spans="1:13" x14ac:dyDescent="0.25">
      <c r="A98" s="7" t="s">
        <v>24</v>
      </c>
      <c r="B98" s="51" t="s">
        <v>2337</v>
      </c>
      <c r="C98" s="51" t="s">
        <v>2338</v>
      </c>
      <c r="D98" s="51" t="s">
        <v>1462</v>
      </c>
      <c r="E98" s="51" t="s">
        <v>2339</v>
      </c>
      <c r="F98" s="51" t="s">
        <v>2340</v>
      </c>
      <c r="G98" s="51" t="s">
        <v>2341</v>
      </c>
      <c r="H98" s="52" t="s">
        <v>2342</v>
      </c>
      <c r="I98" s="52" t="s">
        <v>2343</v>
      </c>
      <c r="J98" s="52" t="s">
        <v>2344</v>
      </c>
      <c r="K98" s="51" t="s">
        <v>1335</v>
      </c>
      <c r="L98" s="51" t="s">
        <v>415</v>
      </c>
    </row>
    <row r="99" spans="1:13" x14ac:dyDescent="0.25">
      <c r="A99" s="7" t="s">
        <v>23</v>
      </c>
      <c r="B99" s="51" t="s">
        <v>1629</v>
      </c>
      <c r="C99" s="51" t="s">
        <v>2345</v>
      </c>
      <c r="D99" s="51" t="s">
        <v>684</v>
      </c>
      <c r="E99" s="51" t="s">
        <v>410</v>
      </c>
      <c r="F99" s="51" t="s">
        <v>1502</v>
      </c>
      <c r="G99" s="51" t="s">
        <v>2346</v>
      </c>
      <c r="H99" s="138"/>
      <c r="I99" s="52" t="s">
        <v>2347</v>
      </c>
      <c r="J99" s="138" t="s">
        <v>1946</v>
      </c>
      <c r="K99" s="51"/>
      <c r="L99" s="51"/>
    </row>
    <row r="100" spans="1:13" x14ac:dyDescent="0.25">
      <c r="A100" s="7" t="s">
        <v>25</v>
      </c>
      <c r="B100" s="51" t="s">
        <v>2348</v>
      </c>
      <c r="C100" s="51" t="s">
        <v>2349</v>
      </c>
      <c r="D100" s="51" t="s">
        <v>2349</v>
      </c>
      <c r="E100" s="51" t="s">
        <v>410</v>
      </c>
      <c r="F100" s="51" t="s">
        <v>2348</v>
      </c>
      <c r="G100" s="51" t="s">
        <v>410</v>
      </c>
      <c r="H100" s="138"/>
      <c r="I100" s="52" t="s">
        <v>1291</v>
      </c>
      <c r="J100" s="138"/>
      <c r="K100" s="51" t="s">
        <v>1335</v>
      </c>
      <c r="L100" s="51" t="s">
        <v>410</v>
      </c>
    </row>
    <row r="101" spans="1:13" ht="24.75" customHeight="1" thickBot="1" x14ac:dyDescent="0.3">
      <c r="A101" s="452" t="s">
        <v>26</v>
      </c>
      <c r="B101" s="106">
        <f>B97+B98+B99+B100</f>
        <v>69009</v>
      </c>
      <c r="C101" s="106">
        <f t="shared" ref="C101:G101" si="7">C97+C98+C99+C100</f>
        <v>36080</v>
      </c>
      <c r="D101" s="106">
        <f t="shared" si="7"/>
        <v>29789</v>
      </c>
      <c r="E101" s="106">
        <f t="shared" si="7"/>
        <v>242447</v>
      </c>
      <c r="F101" s="106">
        <f t="shared" si="7"/>
        <v>46058</v>
      </c>
      <c r="G101" s="106">
        <f t="shared" si="7"/>
        <v>40043</v>
      </c>
      <c r="H101" s="209">
        <f>E101/D101</f>
        <v>8.1388096277149291</v>
      </c>
      <c r="I101" s="209">
        <f>F101/B101*100</f>
        <v>66.742019156921558</v>
      </c>
      <c r="J101" s="209">
        <f>G101/F101*100</f>
        <v>86.94037952147292</v>
      </c>
      <c r="K101" s="450">
        <f>(K81+K82+K83+K84+K85+K86+K87+K88+K89+K90+K91+K92+K93+K94+K95+K96+K98+K99+K100)/19</f>
        <v>26.684210526315791</v>
      </c>
      <c r="L101" s="109">
        <v>22</v>
      </c>
    </row>
    <row r="103" spans="1:13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</row>
    <row r="104" spans="1:13" ht="21" customHeight="1" thickBot="1" x14ac:dyDescent="0.3">
      <c r="A104" s="510" t="s">
        <v>403</v>
      </c>
      <c r="B104" s="511"/>
      <c r="C104" s="511"/>
      <c r="D104" s="511"/>
      <c r="E104" s="511"/>
      <c r="F104" s="511"/>
      <c r="G104" s="511"/>
      <c r="H104" s="511"/>
      <c r="I104" s="511"/>
      <c r="J104" s="511"/>
      <c r="K104" s="511"/>
      <c r="L104" s="512"/>
    </row>
    <row r="105" spans="1:13" ht="145.5" customHeight="1" thickBot="1" x14ac:dyDescent="0.3">
      <c r="A105" s="8" t="s">
        <v>161</v>
      </c>
      <c r="B105" s="8" t="s">
        <v>230</v>
      </c>
      <c r="C105" s="8" t="s">
        <v>229</v>
      </c>
      <c r="D105" s="8" t="s">
        <v>228</v>
      </c>
      <c r="E105" s="8" t="s">
        <v>227</v>
      </c>
      <c r="F105" s="8" t="s">
        <v>226</v>
      </c>
      <c r="G105" s="8" t="s">
        <v>225</v>
      </c>
      <c r="H105" s="8" t="s">
        <v>224</v>
      </c>
      <c r="I105" s="8" t="s">
        <v>223</v>
      </c>
      <c r="J105" s="8" t="s">
        <v>222</v>
      </c>
      <c r="K105" s="8" t="s">
        <v>221</v>
      </c>
      <c r="L105" s="8" t="s">
        <v>220</v>
      </c>
    </row>
    <row r="106" spans="1:13" ht="12.75" customHeight="1" thickTop="1" x14ac:dyDescent="0.25">
      <c r="A106" s="26">
        <v>1</v>
      </c>
      <c r="B106" s="26">
        <v>2</v>
      </c>
      <c r="C106" s="26">
        <v>3</v>
      </c>
      <c r="D106" s="26">
        <v>4</v>
      </c>
      <c r="E106" s="26">
        <v>5</v>
      </c>
      <c r="F106" s="26">
        <v>6</v>
      </c>
      <c r="G106" s="26">
        <v>7</v>
      </c>
      <c r="H106" s="26">
        <v>8</v>
      </c>
      <c r="I106" s="26">
        <v>9</v>
      </c>
      <c r="J106" s="26">
        <v>10</v>
      </c>
      <c r="K106" s="26">
        <v>11</v>
      </c>
      <c r="L106" s="26">
        <v>12</v>
      </c>
    </row>
    <row r="107" spans="1:13" x14ac:dyDescent="0.25">
      <c r="A107" s="7" t="s">
        <v>97</v>
      </c>
      <c r="B107" s="51" t="s">
        <v>2037</v>
      </c>
      <c r="C107" s="51" t="s">
        <v>2038</v>
      </c>
      <c r="D107" s="51" t="s">
        <v>2039</v>
      </c>
      <c r="E107" s="51" t="s">
        <v>2040</v>
      </c>
      <c r="F107" s="51" t="s">
        <v>2041</v>
      </c>
      <c r="G107" s="51" t="s">
        <v>2041</v>
      </c>
      <c r="H107" s="215" t="s">
        <v>2042</v>
      </c>
      <c r="I107" s="52" t="s">
        <v>2043</v>
      </c>
      <c r="J107" s="215" t="s">
        <v>1291</v>
      </c>
      <c r="K107" s="51" t="s">
        <v>410</v>
      </c>
      <c r="L107" s="51" t="s">
        <v>415</v>
      </c>
      <c r="M107" s="111"/>
    </row>
    <row r="108" spans="1:13" x14ac:dyDescent="0.25">
      <c r="A108" s="7" t="s">
        <v>24</v>
      </c>
      <c r="B108" s="51" t="s">
        <v>2044</v>
      </c>
      <c r="C108" s="51" t="s">
        <v>2045</v>
      </c>
      <c r="D108" s="51" t="s">
        <v>2046</v>
      </c>
      <c r="E108" s="51" t="s">
        <v>2047</v>
      </c>
      <c r="F108" s="51" t="s">
        <v>2048</v>
      </c>
      <c r="G108" s="51" t="s">
        <v>1512</v>
      </c>
      <c r="H108" s="52" t="s">
        <v>2049</v>
      </c>
      <c r="I108" s="52" t="s">
        <v>2050</v>
      </c>
      <c r="J108" s="52" t="s">
        <v>2051</v>
      </c>
      <c r="K108" s="51" t="s">
        <v>414</v>
      </c>
      <c r="L108" s="112" t="s">
        <v>410</v>
      </c>
      <c r="M108" s="111"/>
    </row>
    <row r="109" spans="1:13" ht="15.75" thickBot="1" x14ac:dyDescent="0.3">
      <c r="A109" s="104" t="s">
        <v>26</v>
      </c>
      <c r="B109" s="106">
        <f>B107+B108</f>
        <v>5220</v>
      </c>
      <c r="C109" s="106">
        <f t="shared" ref="C109:G109" si="8">C107+C108</f>
        <v>4008</v>
      </c>
      <c r="D109" s="106">
        <f t="shared" si="8"/>
        <v>3687</v>
      </c>
      <c r="E109" s="106">
        <f t="shared" si="8"/>
        <v>37305</v>
      </c>
      <c r="F109" s="106">
        <f t="shared" si="8"/>
        <v>4882</v>
      </c>
      <c r="G109" s="106">
        <f t="shared" si="8"/>
        <v>4654</v>
      </c>
      <c r="H109" s="210">
        <f>E109/D109</f>
        <v>10.117982099267698</v>
      </c>
      <c r="I109" s="210">
        <f>F109/B109*100</f>
        <v>93.524904214559385</v>
      </c>
      <c r="J109" s="210">
        <f>G109/F109*100</f>
        <v>95.329782875870549</v>
      </c>
      <c r="K109" s="106">
        <f>K107+K108</f>
        <v>13</v>
      </c>
      <c r="L109" s="113">
        <v>22</v>
      </c>
    </row>
    <row r="112" spans="1:13" x14ac:dyDescent="0.25">
      <c r="B112" s="114"/>
      <c r="C112" s="114"/>
      <c r="D112" s="114"/>
      <c r="E112" s="114"/>
      <c r="F112" s="114"/>
      <c r="G112" s="115"/>
      <c r="H112" s="116"/>
      <c r="I112" s="116"/>
      <c r="J112" s="116"/>
    </row>
    <row r="114" spans="2:10" x14ac:dyDescent="0.25">
      <c r="B114" s="114"/>
      <c r="C114" s="114"/>
      <c r="D114" s="114"/>
      <c r="E114" s="114"/>
      <c r="F114" s="114"/>
      <c r="G114" s="115"/>
      <c r="H114" s="116"/>
      <c r="I114" s="116"/>
      <c r="J114" s="116"/>
    </row>
  </sheetData>
  <mergeCells count="5">
    <mergeCell ref="A1:L1"/>
    <mergeCell ref="A26:L26"/>
    <mergeCell ref="A52:L52"/>
    <mergeCell ref="A78:L78"/>
    <mergeCell ref="A104:L104"/>
  </mergeCells>
  <conditionalFormatting sqref="B21:L23 B15:L15 B17:L19">
    <cfRule type="cellIs" dxfId="6" priority="7" stopIfTrue="1" operator="equal">
      <formula>8</formula>
    </cfRule>
  </conditionalFormatting>
  <conditionalFormatting sqref="I93:L93 B98:L100 B107:L108 B81:L82 B86:L92 B94:L96 B86:I93 J85:L85 J83:L83">
    <cfRule type="cellIs" dxfId="5" priority="6" stopIfTrue="1" operator="equal">
      <formula>9</formula>
    </cfRule>
  </conditionalFormatting>
  <conditionalFormatting sqref="I93:L93 B98:L100 B81:L82 B86:L92 B94:L96 B86:I93 J85:L85 J83:L83">
    <cfRule type="cellIs" dxfId="4" priority="5" stopIfTrue="1" operator="equal">
      <formula>12</formula>
    </cfRule>
  </conditionalFormatting>
  <conditionalFormatting sqref="B46:L48">
    <cfRule type="cellIs" dxfId="3" priority="4" stopIfTrue="1" operator="equal">
      <formula>10</formula>
    </cfRule>
  </conditionalFormatting>
  <conditionalFormatting sqref="B72:L74 B55:L60 B46:L48 B62:L70 B61:G61 I61:L61">
    <cfRule type="cellIs" dxfId="2" priority="3" stopIfTrue="1" operator="equal">
      <formula>11</formula>
    </cfRule>
  </conditionalFormatting>
  <conditionalFormatting sqref="B83:I85">
    <cfRule type="cellIs" dxfId="1" priority="2" stopIfTrue="1" operator="equal">
      <formula>9</formula>
    </cfRule>
  </conditionalFormatting>
  <conditionalFormatting sqref="B83:I85">
    <cfRule type="cellIs" dxfId="0" priority="1" stopIfTrue="1" operator="equal">
      <formula>12</formula>
    </cfRule>
  </conditionalFormatting>
  <pageMargins left="0.45" right="0.45" top="0.75" bottom="0.5" header="0.3" footer="0.3"/>
  <pageSetup paperSize="9" scale="96" orientation="landscape" r:id="rId1"/>
  <rowBreaks count="4" manualBreakCount="4">
    <brk id="25" max="16383" man="1"/>
    <brk id="51" max="16383" man="1"/>
    <brk id="77" max="16383" man="1"/>
    <brk id="102" max="11" man="1"/>
  </rowBreaks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2"/>
  <sheetViews>
    <sheetView zoomScaleNormal="100" workbookViewId="0">
      <selection activeCell="I13" sqref="I13"/>
    </sheetView>
  </sheetViews>
  <sheetFormatPr defaultColWidth="9.140625" defaultRowHeight="15" x14ac:dyDescent="0.25"/>
  <cols>
    <col min="1" max="1" width="33.5703125" style="48" customWidth="1"/>
    <col min="2" max="2" width="15.140625" style="48" customWidth="1"/>
    <col min="3" max="3" width="19.85546875" style="48" customWidth="1"/>
    <col min="4" max="4" width="13.5703125" style="48" customWidth="1"/>
    <col min="5" max="5" width="19.140625" style="48" customWidth="1"/>
    <col min="6" max="6" width="16.28515625" style="48" customWidth="1"/>
    <col min="7" max="7" width="11.42578125" style="48" customWidth="1"/>
    <col min="8" max="11" width="9.140625" style="48"/>
    <col min="12" max="12" width="11" style="48" customWidth="1"/>
    <col min="13" max="16384" width="9.140625" style="48"/>
  </cols>
  <sheetData>
    <row r="1" spans="1:7" ht="28.5" customHeight="1" thickBot="1" x14ac:dyDescent="0.3">
      <c r="A1" s="474" t="s">
        <v>404</v>
      </c>
      <c r="B1" s="474"/>
      <c r="C1" s="474"/>
      <c r="D1" s="474"/>
      <c r="E1" s="474"/>
      <c r="F1" s="474"/>
    </row>
    <row r="2" spans="1:7" ht="109.5" customHeight="1" thickBot="1" x14ac:dyDescent="0.3">
      <c r="A2" s="21" t="s">
        <v>0</v>
      </c>
      <c r="B2" s="20" t="s">
        <v>250</v>
      </c>
      <c r="C2" s="20" t="s">
        <v>249</v>
      </c>
      <c r="D2" s="93" t="s">
        <v>248</v>
      </c>
      <c r="E2" s="93" t="s">
        <v>247</v>
      </c>
      <c r="F2" s="94" t="s">
        <v>315</v>
      </c>
    </row>
    <row r="3" spans="1:7" ht="12" customHeight="1" thickTop="1" x14ac:dyDescent="0.25">
      <c r="A3" s="29">
        <v>1</v>
      </c>
      <c r="B3" s="29">
        <v>2</v>
      </c>
      <c r="C3" s="29">
        <v>3</v>
      </c>
      <c r="D3" s="95">
        <v>4</v>
      </c>
      <c r="E3" s="95">
        <v>5</v>
      </c>
      <c r="F3" s="95">
        <v>6</v>
      </c>
    </row>
    <row r="4" spans="1:7" x14ac:dyDescent="0.25">
      <c r="A4" s="50" t="s">
        <v>91</v>
      </c>
      <c r="B4" s="79" t="s">
        <v>2353</v>
      </c>
      <c r="C4" s="79" t="s">
        <v>2353</v>
      </c>
      <c r="D4" s="245">
        <v>2</v>
      </c>
      <c r="E4" s="245">
        <v>1</v>
      </c>
      <c r="F4" s="462">
        <v>0.04</v>
      </c>
      <c r="G4" s="53"/>
    </row>
    <row r="5" spans="1:7" x14ac:dyDescent="0.25">
      <c r="A5" s="50" t="s">
        <v>92</v>
      </c>
      <c r="B5" s="79" t="s">
        <v>2353</v>
      </c>
      <c r="C5" s="79" t="s">
        <v>2353</v>
      </c>
      <c r="D5" s="245">
        <v>36</v>
      </c>
      <c r="E5" s="245">
        <v>3</v>
      </c>
      <c r="F5" s="462">
        <v>0.23</v>
      </c>
    </row>
    <row r="6" spans="1:7" x14ac:dyDescent="0.25">
      <c r="A6" s="50" t="s">
        <v>93</v>
      </c>
      <c r="B6" s="79"/>
      <c r="C6" s="79"/>
      <c r="F6" s="463"/>
    </row>
    <row r="7" spans="1:7" x14ac:dyDescent="0.25">
      <c r="A7" s="50" t="s">
        <v>94</v>
      </c>
      <c r="B7" s="79" t="s">
        <v>2353</v>
      </c>
      <c r="C7" s="79" t="s">
        <v>2353</v>
      </c>
      <c r="D7" s="122">
        <v>31</v>
      </c>
      <c r="E7" s="51">
        <v>4</v>
      </c>
      <c r="F7" s="464">
        <v>0.15</v>
      </c>
    </row>
    <row r="8" spans="1:7" x14ac:dyDescent="0.25">
      <c r="A8" s="50" t="s">
        <v>95</v>
      </c>
      <c r="B8" s="79" t="s">
        <v>2354</v>
      </c>
      <c r="C8" s="79" t="s">
        <v>2354</v>
      </c>
      <c r="D8" s="245">
        <v>5</v>
      </c>
      <c r="E8" s="245">
        <v>5</v>
      </c>
      <c r="F8" s="462">
        <v>0.02</v>
      </c>
    </row>
    <row r="9" spans="1:7" x14ac:dyDescent="0.25">
      <c r="A9" s="50" t="s">
        <v>96</v>
      </c>
      <c r="B9" s="79" t="s">
        <v>2353</v>
      </c>
      <c r="C9" s="79" t="s">
        <v>2353</v>
      </c>
      <c r="D9" s="245"/>
      <c r="E9" s="245"/>
      <c r="F9" s="462"/>
    </row>
    <row r="10" spans="1:7" x14ac:dyDescent="0.25">
      <c r="A10" s="50" t="s">
        <v>97</v>
      </c>
      <c r="B10" s="79" t="s">
        <v>2353</v>
      </c>
      <c r="C10" s="79" t="s">
        <v>2353</v>
      </c>
      <c r="D10" s="245">
        <v>1</v>
      </c>
      <c r="E10" s="245">
        <v>1</v>
      </c>
      <c r="F10" s="462">
        <v>0.02</v>
      </c>
    </row>
    <row r="11" spans="1:7" x14ac:dyDescent="0.25">
      <c r="A11" s="50" t="s">
        <v>98</v>
      </c>
      <c r="B11" s="79" t="s">
        <v>2353</v>
      </c>
      <c r="C11" s="79" t="s">
        <v>2353</v>
      </c>
      <c r="D11" s="245">
        <v>4</v>
      </c>
      <c r="E11" s="245">
        <v>2</v>
      </c>
      <c r="F11" s="462">
        <v>0.04</v>
      </c>
    </row>
    <row r="12" spans="1:7" x14ac:dyDescent="0.25">
      <c r="A12" s="50" t="s">
        <v>99</v>
      </c>
      <c r="B12" s="79" t="s">
        <v>2354</v>
      </c>
      <c r="C12" s="79" t="s">
        <v>2353</v>
      </c>
      <c r="D12" s="245">
        <v>6</v>
      </c>
      <c r="E12" s="245">
        <v>12</v>
      </c>
      <c r="F12" s="462">
        <v>0.01</v>
      </c>
    </row>
    <row r="13" spans="1:7" x14ac:dyDescent="0.25">
      <c r="A13" s="50" t="s">
        <v>100</v>
      </c>
      <c r="B13" s="79"/>
      <c r="C13" s="79"/>
      <c r="D13" s="245">
        <v>1</v>
      </c>
      <c r="E13" s="245">
        <v>1</v>
      </c>
      <c r="F13" s="462">
        <v>0.02</v>
      </c>
    </row>
    <row r="14" spans="1:7" x14ac:dyDescent="0.25">
      <c r="A14" s="50" t="s">
        <v>101</v>
      </c>
      <c r="B14" s="79" t="s">
        <v>2353</v>
      </c>
      <c r="C14" s="79" t="s">
        <v>2353</v>
      </c>
      <c r="D14" s="245">
        <v>1</v>
      </c>
      <c r="E14" s="245">
        <v>2</v>
      </c>
      <c r="F14" s="462">
        <v>0.01</v>
      </c>
    </row>
    <row r="15" spans="1:7" x14ac:dyDescent="0.25">
      <c r="A15" s="50" t="s">
        <v>102</v>
      </c>
      <c r="B15" s="79" t="s">
        <v>2353</v>
      </c>
      <c r="C15" s="79" t="s">
        <v>2353</v>
      </c>
      <c r="D15" s="245">
        <v>48</v>
      </c>
      <c r="E15" s="245">
        <v>4</v>
      </c>
      <c r="F15" s="462">
        <v>0.23</v>
      </c>
    </row>
    <row r="16" spans="1:7" x14ac:dyDescent="0.25">
      <c r="A16" s="50" t="s">
        <v>103</v>
      </c>
      <c r="B16" s="79"/>
      <c r="C16" s="79"/>
      <c r="D16" s="245"/>
      <c r="E16" s="245"/>
      <c r="F16" s="462"/>
    </row>
    <row r="17" spans="1:7" x14ac:dyDescent="0.25">
      <c r="A17" s="50" t="s">
        <v>104</v>
      </c>
      <c r="B17" s="79" t="s">
        <v>2353</v>
      </c>
      <c r="C17" s="79" t="s">
        <v>2353</v>
      </c>
      <c r="D17" s="245">
        <v>1</v>
      </c>
      <c r="E17" s="245">
        <v>1</v>
      </c>
      <c r="F17" s="462">
        <v>0.02</v>
      </c>
    </row>
    <row r="18" spans="1:7" x14ac:dyDescent="0.25">
      <c r="A18" s="50" t="s">
        <v>158</v>
      </c>
      <c r="B18" s="79" t="s">
        <v>2353</v>
      </c>
      <c r="C18" s="79" t="s">
        <v>2353</v>
      </c>
      <c r="D18" s="245">
        <v>12</v>
      </c>
      <c r="E18" s="245">
        <v>1</v>
      </c>
      <c r="F18" s="462">
        <v>0.23</v>
      </c>
    </row>
    <row r="19" spans="1:7" ht="15.75" thickBot="1" x14ac:dyDescent="0.3">
      <c r="A19" s="75" t="s">
        <v>106</v>
      </c>
      <c r="B19" s="431" t="s">
        <v>2353</v>
      </c>
      <c r="C19" s="460" t="s">
        <v>2353</v>
      </c>
      <c r="D19" s="245">
        <v>48</v>
      </c>
      <c r="E19" s="245">
        <v>2</v>
      </c>
      <c r="F19" s="462">
        <v>0.46</v>
      </c>
    </row>
    <row r="20" spans="1:7" ht="15.75" thickBot="1" x14ac:dyDescent="0.3">
      <c r="A20" s="200" t="s">
        <v>235</v>
      </c>
      <c r="B20" s="96" t="s">
        <v>2353</v>
      </c>
      <c r="C20" s="96" t="s">
        <v>2353</v>
      </c>
      <c r="D20" s="201"/>
      <c r="E20" s="201"/>
      <c r="F20" s="465"/>
    </row>
    <row r="21" spans="1:7" x14ac:dyDescent="0.25">
      <c r="A21" s="50" t="s">
        <v>23</v>
      </c>
      <c r="B21" s="79" t="s">
        <v>2353</v>
      </c>
      <c r="C21" s="79" t="s">
        <v>2353</v>
      </c>
      <c r="D21" s="51">
        <v>1</v>
      </c>
      <c r="E21" s="51">
        <v>1</v>
      </c>
      <c r="F21" s="466">
        <v>0.02</v>
      </c>
    </row>
    <row r="22" spans="1:7" x14ac:dyDescent="0.25">
      <c r="A22" s="50" t="s">
        <v>24</v>
      </c>
      <c r="B22" s="79" t="s">
        <v>2353</v>
      </c>
      <c r="C22" s="79" t="s">
        <v>2354</v>
      </c>
      <c r="D22" s="51">
        <v>94</v>
      </c>
      <c r="E22" s="51">
        <v>15</v>
      </c>
      <c r="F22" s="467">
        <v>0.12</v>
      </c>
    </row>
    <row r="23" spans="1:7" x14ac:dyDescent="0.25">
      <c r="A23" s="50" t="s">
        <v>25</v>
      </c>
      <c r="B23" s="79" t="s">
        <v>2353</v>
      </c>
      <c r="C23" s="79" t="s">
        <v>2353</v>
      </c>
      <c r="D23" s="51">
        <v>5</v>
      </c>
      <c r="E23" s="51">
        <v>5</v>
      </c>
      <c r="F23" s="467">
        <v>0.02</v>
      </c>
    </row>
    <row r="24" spans="1:7" x14ac:dyDescent="0.25">
      <c r="A24" s="50" t="s">
        <v>234</v>
      </c>
      <c r="B24" s="79" t="s">
        <v>2353</v>
      </c>
      <c r="C24" s="79" t="s">
        <v>2353</v>
      </c>
      <c r="D24" s="51">
        <v>0</v>
      </c>
      <c r="E24" s="51">
        <v>0</v>
      </c>
      <c r="F24" s="464">
        <v>0</v>
      </c>
    </row>
    <row r="25" spans="1:7" x14ac:dyDescent="0.25">
      <c r="A25" s="50" t="s">
        <v>246</v>
      </c>
      <c r="B25" s="79" t="s">
        <v>2353</v>
      </c>
      <c r="C25" s="79" t="s">
        <v>2353</v>
      </c>
      <c r="D25" s="51">
        <v>0</v>
      </c>
      <c r="E25" s="51">
        <v>0</v>
      </c>
      <c r="F25" s="464">
        <v>0</v>
      </c>
    </row>
    <row r="26" spans="1:7" x14ac:dyDescent="0.25">
      <c r="A26" s="50" t="s">
        <v>184</v>
      </c>
      <c r="B26" s="79" t="s">
        <v>2354</v>
      </c>
      <c r="C26" s="79" t="s">
        <v>2354</v>
      </c>
      <c r="D26" s="51">
        <v>0</v>
      </c>
      <c r="E26" s="51">
        <v>0</v>
      </c>
      <c r="F26" s="464">
        <v>0</v>
      </c>
    </row>
    <row r="27" spans="1:7" ht="15.75" thickBot="1" x14ac:dyDescent="0.3">
      <c r="A27" s="75" t="s">
        <v>245</v>
      </c>
      <c r="B27" s="431" t="s">
        <v>2353</v>
      </c>
      <c r="C27" s="460" t="s">
        <v>2353</v>
      </c>
      <c r="D27" s="461">
        <v>0</v>
      </c>
      <c r="E27" s="461">
        <v>0</v>
      </c>
      <c r="F27" s="468">
        <v>0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0" spans="1:7" ht="30" customHeight="1" thickBot="1" x14ac:dyDescent="0.3">
      <c r="A30" s="499" t="s">
        <v>405</v>
      </c>
      <c r="B30" s="499"/>
      <c r="C30" s="499"/>
      <c r="D30" s="499"/>
      <c r="E30" s="499"/>
      <c r="F30" s="499"/>
      <c r="G30" s="499"/>
    </row>
    <row r="31" spans="1:7" ht="156.75" customHeight="1" thickBot="1" x14ac:dyDescent="0.3">
      <c r="A31" s="12" t="s">
        <v>0</v>
      </c>
      <c r="B31" s="14" t="s">
        <v>316</v>
      </c>
      <c r="C31" s="15" t="s">
        <v>317</v>
      </c>
      <c r="D31" s="15" t="s">
        <v>318</v>
      </c>
      <c r="E31" s="15" t="s">
        <v>319</v>
      </c>
      <c r="F31" s="15" t="s">
        <v>320</v>
      </c>
      <c r="G31" s="16" t="s">
        <v>321</v>
      </c>
    </row>
    <row r="32" spans="1:7" ht="11.25" customHeight="1" thickTop="1" thickBot="1" x14ac:dyDescent="0.3">
      <c r="A32" s="10">
        <v>1</v>
      </c>
      <c r="B32" s="10">
        <v>2</v>
      </c>
      <c r="C32" s="10">
        <v>3</v>
      </c>
      <c r="D32" s="97">
        <v>4</v>
      </c>
      <c r="E32" s="97">
        <v>5</v>
      </c>
      <c r="F32" s="97">
        <v>6</v>
      </c>
      <c r="G32" s="98">
        <v>7</v>
      </c>
    </row>
    <row r="33" spans="1:13" ht="40.5" customHeight="1" thickTop="1" thickBot="1" x14ac:dyDescent="0.3">
      <c r="A33" s="17" t="s">
        <v>235</v>
      </c>
      <c r="B33" s="307">
        <v>6</v>
      </c>
      <c r="C33" s="307">
        <v>2074</v>
      </c>
      <c r="D33" s="307">
        <v>4683618</v>
      </c>
      <c r="E33" s="308">
        <v>0.04</v>
      </c>
      <c r="F33" s="307">
        <v>28</v>
      </c>
      <c r="G33" s="307">
        <v>8</v>
      </c>
      <c r="K33" s="72"/>
      <c r="L33" s="72"/>
      <c r="M33" s="73"/>
    </row>
    <row r="34" spans="1:13" x14ac:dyDescent="0.25">
      <c r="A34" s="101"/>
      <c r="B34" s="101"/>
    </row>
    <row r="35" spans="1:13" x14ac:dyDescent="0.25">
      <c r="A35" s="101"/>
      <c r="B35" s="101"/>
    </row>
    <row r="36" spans="1:13" x14ac:dyDescent="0.25">
      <c r="A36" s="101"/>
      <c r="B36" s="101"/>
    </row>
    <row r="37" spans="1:13" x14ac:dyDescent="0.25">
      <c r="A37" s="101"/>
      <c r="B37" s="101"/>
    </row>
    <row r="38" spans="1:13" x14ac:dyDescent="0.25">
      <c r="A38" s="101"/>
      <c r="B38" s="101"/>
    </row>
    <row r="39" spans="1:13" x14ac:dyDescent="0.25">
      <c r="A39" s="101"/>
      <c r="B39" s="101"/>
    </row>
    <row r="40" spans="1:13" x14ac:dyDescent="0.25">
      <c r="A40" s="101"/>
      <c r="B40" s="101"/>
    </row>
    <row r="41" spans="1:13" x14ac:dyDescent="0.25">
      <c r="A41" s="7"/>
      <c r="B41" s="7"/>
    </row>
    <row r="42" spans="1:13" x14ac:dyDescent="0.25">
      <c r="A42" s="101"/>
      <c r="B42" s="101"/>
    </row>
    <row r="43" spans="1:13" x14ac:dyDescent="0.25">
      <c r="A43" s="101"/>
      <c r="B43" s="101"/>
    </row>
    <row r="44" spans="1:13" x14ac:dyDescent="0.25">
      <c r="A44" s="7"/>
      <c r="B44" s="7"/>
    </row>
    <row r="45" spans="1:13" x14ac:dyDescent="0.25">
      <c r="A45" s="101"/>
      <c r="B45" s="101"/>
    </row>
    <row r="46" spans="1:13" x14ac:dyDescent="0.25">
      <c r="A46" s="101"/>
      <c r="B46" s="101"/>
    </row>
    <row r="47" spans="1:13" x14ac:dyDescent="0.25">
      <c r="A47" s="7"/>
      <c r="B47" s="7"/>
    </row>
    <row r="48" spans="1:13" x14ac:dyDescent="0.25">
      <c r="A48" s="7"/>
      <c r="B48" s="7"/>
    </row>
    <row r="49" spans="1:2" x14ac:dyDescent="0.25">
      <c r="A49" s="101"/>
      <c r="B49" s="101"/>
    </row>
    <row r="50" spans="1:2" x14ac:dyDescent="0.25">
      <c r="A50" s="101"/>
      <c r="B50" s="101"/>
    </row>
    <row r="51" spans="1:2" x14ac:dyDescent="0.25">
      <c r="A51" s="101"/>
      <c r="B51" s="101"/>
    </row>
    <row r="52" spans="1:2" x14ac:dyDescent="0.25">
      <c r="A52" s="101"/>
      <c r="B52" s="101"/>
    </row>
  </sheetData>
  <mergeCells count="2">
    <mergeCell ref="A1:F1"/>
    <mergeCell ref="A30:G30"/>
  </mergeCells>
  <pageMargins left="0.7" right="0.7" top="0.75" bottom="0.75" header="0.3" footer="0.3"/>
  <pageSetup paperSize="9" scale="95" orientation="landscape" r:id="rId1"/>
  <rowBreaks count="1" manualBreakCount="1">
    <brk id="28" max="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9"/>
  <sheetViews>
    <sheetView zoomScaleNormal="100" workbookViewId="0">
      <selection activeCell="L18" sqref="L18"/>
    </sheetView>
  </sheetViews>
  <sheetFormatPr defaultColWidth="8.85546875" defaultRowHeight="15" x14ac:dyDescent="0.25"/>
  <cols>
    <col min="1" max="1" width="24.7109375" style="48" bestFit="1" customWidth="1"/>
    <col min="2" max="2" width="12.7109375" style="48" customWidth="1"/>
    <col min="3" max="10" width="12.5703125" style="48" customWidth="1"/>
    <col min="11" max="11" width="8.85546875" style="48"/>
    <col min="12" max="12" width="35" style="48" customWidth="1"/>
    <col min="13" max="16384" width="8.85546875" style="48"/>
  </cols>
  <sheetData>
    <row r="1" spans="1:12" ht="21" customHeight="1" thickBot="1" x14ac:dyDescent="0.3">
      <c r="A1" s="514" t="s">
        <v>406</v>
      </c>
      <c r="B1" s="514"/>
      <c r="C1" s="514"/>
      <c r="D1" s="514"/>
      <c r="E1" s="514"/>
      <c r="F1" s="514"/>
      <c r="G1" s="514"/>
      <c r="H1" s="514"/>
      <c r="I1" s="514"/>
      <c r="J1" s="514"/>
    </row>
    <row r="2" spans="1:12" ht="64.5" thickBot="1" x14ac:dyDescent="0.3">
      <c r="A2" s="8" t="s">
        <v>0</v>
      </c>
      <c r="B2" s="8" t="s">
        <v>244</v>
      </c>
      <c r="C2" s="8" t="s">
        <v>243</v>
      </c>
      <c r="D2" s="8" t="s">
        <v>242</v>
      </c>
      <c r="E2" s="8" t="s">
        <v>241</v>
      </c>
      <c r="F2" s="8" t="s">
        <v>240</v>
      </c>
      <c r="G2" s="8" t="s">
        <v>239</v>
      </c>
      <c r="H2" s="8" t="s">
        <v>238</v>
      </c>
      <c r="I2" s="8" t="s">
        <v>237</v>
      </c>
      <c r="J2" s="8" t="s">
        <v>236</v>
      </c>
    </row>
    <row r="3" spans="1:12" ht="12.75" customHeight="1" thickTop="1" thickBot="1" x14ac:dyDescent="0.3">
      <c r="A3" s="37">
        <v>1</v>
      </c>
      <c r="B3" s="37">
        <v>2</v>
      </c>
      <c r="C3" s="37">
        <v>3</v>
      </c>
      <c r="D3" s="37">
        <v>4</v>
      </c>
      <c r="E3" s="37">
        <v>5</v>
      </c>
      <c r="F3" s="37">
        <v>6</v>
      </c>
      <c r="G3" s="37">
        <v>7</v>
      </c>
      <c r="H3" s="37">
        <v>8</v>
      </c>
      <c r="I3" s="37">
        <v>9</v>
      </c>
      <c r="J3" s="37">
        <v>10</v>
      </c>
    </row>
    <row r="4" spans="1:12" ht="15.75" thickTop="1" x14ac:dyDescent="0.25">
      <c r="A4" s="7" t="s">
        <v>6</v>
      </c>
      <c r="B4" s="330" t="s">
        <v>410</v>
      </c>
      <c r="C4" s="330" t="s">
        <v>411</v>
      </c>
      <c r="D4" s="330" t="s">
        <v>410</v>
      </c>
      <c r="E4" s="330" t="s">
        <v>410</v>
      </c>
      <c r="F4" s="330" t="s">
        <v>410</v>
      </c>
      <c r="G4" s="330" t="s">
        <v>412</v>
      </c>
      <c r="H4" s="330" t="s">
        <v>413</v>
      </c>
      <c r="I4" s="330" t="s">
        <v>410</v>
      </c>
      <c r="J4" s="5">
        <f>SUM(B4:I4)</f>
        <v>0</v>
      </c>
    </row>
    <row r="5" spans="1:12" x14ac:dyDescent="0.25">
      <c r="A5" s="7" t="s">
        <v>7</v>
      </c>
      <c r="B5" s="330" t="s">
        <v>414</v>
      </c>
      <c r="C5" s="330" t="s">
        <v>415</v>
      </c>
      <c r="D5" s="330" t="s">
        <v>416</v>
      </c>
      <c r="E5" s="330" t="s">
        <v>414</v>
      </c>
      <c r="F5" s="330" t="s">
        <v>417</v>
      </c>
      <c r="G5" s="330" t="s">
        <v>410</v>
      </c>
      <c r="H5" s="330" t="s">
        <v>418</v>
      </c>
      <c r="I5" s="330" t="s">
        <v>416</v>
      </c>
      <c r="J5" s="5">
        <f>SUM(B5:I5)</f>
        <v>0</v>
      </c>
    </row>
    <row r="6" spans="1:12" x14ac:dyDescent="0.25">
      <c r="A6" s="7" t="s">
        <v>8</v>
      </c>
      <c r="B6" s="331"/>
      <c r="C6" s="331"/>
      <c r="D6" s="331"/>
      <c r="E6" s="331"/>
      <c r="F6" s="331"/>
      <c r="G6" s="331"/>
      <c r="H6" s="331"/>
      <c r="I6" s="331"/>
      <c r="J6" s="5">
        <f t="shared" ref="J6:J27" si="0">SUM(B6:I6)</f>
        <v>0</v>
      </c>
      <c r="K6" s="318"/>
    </row>
    <row r="7" spans="1:12" x14ac:dyDescent="0.25">
      <c r="A7" s="7" t="s">
        <v>9</v>
      </c>
      <c r="B7" s="330" t="s">
        <v>410</v>
      </c>
      <c r="C7" s="330" t="s">
        <v>413</v>
      </c>
      <c r="D7" s="330" t="s">
        <v>410</v>
      </c>
      <c r="E7" s="330" t="s">
        <v>413</v>
      </c>
      <c r="F7" s="330" t="s">
        <v>417</v>
      </c>
      <c r="G7" s="330" t="s">
        <v>410</v>
      </c>
      <c r="H7" s="330" t="s">
        <v>419</v>
      </c>
      <c r="I7" s="330" t="s">
        <v>416</v>
      </c>
      <c r="J7" s="5">
        <f t="shared" si="0"/>
        <v>0</v>
      </c>
      <c r="K7" s="318"/>
    </row>
    <row r="8" spans="1:12" x14ac:dyDescent="0.25">
      <c r="A8" s="7" t="s">
        <v>10</v>
      </c>
      <c r="B8" s="331"/>
      <c r="C8" s="331"/>
      <c r="D8" s="331"/>
      <c r="E8" s="331"/>
      <c r="F8" s="331"/>
      <c r="G8" s="331"/>
      <c r="H8" s="331"/>
      <c r="I8" s="331"/>
      <c r="J8" s="5">
        <f t="shared" si="0"/>
        <v>0</v>
      </c>
      <c r="K8" s="318"/>
    </row>
    <row r="9" spans="1:12" x14ac:dyDescent="0.25">
      <c r="A9" s="7" t="s">
        <v>11</v>
      </c>
      <c r="B9" s="331"/>
      <c r="C9" s="331"/>
      <c r="D9" s="331"/>
      <c r="E9" s="331"/>
      <c r="F9" s="331"/>
      <c r="G9" s="331"/>
      <c r="H9" s="331"/>
      <c r="I9" s="331"/>
      <c r="J9" s="5">
        <f t="shared" si="0"/>
        <v>0</v>
      </c>
      <c r="K9" s="318"/>
    </row>
    <row r="10" spans="1:12" x14ac:dyDescent="0.25">
      <c r="A10" s="7" t="s">
        <v>12</v>
      </c>
      <c r="B10" s="330" t="s">
        <v>410</v>
      </c>
      <c r="C10" s="330" t="s">
        <v>410</v>
      </c>
      <c r="D10" s="330" t="s">
        <v>410</v>
      </c>
      <c r="E10" s="330" t="s">
        <v>410</v>
      </c>
      <c r="F10" s="330" t="s">
        <v>410</v>
      </c>
      <c r="G10" s="330" t="s">
        <v>410</v>
      </c>
      <c r="H10" s="330" t="s">
        <v>410</v>
      </c>
      <c r="I10" s="330" t="s">
        <v>410</v>
      </c>
      <c r="J10" s="5">
        <f t="shared" si="0"/>
        <v>0</v>
      </c>
      <c r="K10" s="318"/>
    </row>
    <row r="11" spans="1:12" x14ac:dyDescent="0.25">
      <c r="A11" s="7" t="s">
        <v>13</v>
      </c>
      <c r="B11" s="331">
        <v>0</v>
      </c>
      <c r="C11" s="331">
        <v>0</v>
      </c>
      <c r="D11" s="331">
        <v>0</v>
      </c>
      <c r="E11" s="331">
        <v>0</v>
      </c>
      <c r="F11" s="331">
        <v>0</v>
      </c>
      <c r="G11" s="331">
        <v>0</v>
      </c>
      <c r="H11" s="331">
        <v>0</v>
      </c>
      <c r="I11" s="331">
        <v>0</v>
      </c>
      <c r="J11" s="5">
        <f t="shared" si="0"/>
        <v>0</v>
      </c>
      <c r="K11" s="318"/>
    </row>
    <row r="12" spans="1:12" x14ac:dyDescent="0.25">
      <c r="A12" s="7" t="s">
        <v>14</v>
      </c>
      <c r="B12" s="331"/>
      <c r="C12" s="331"/>
      <c r="D12" s="331"/>
      <c r="E12" s="331"/>
      <c r="F12" s="331"/>
      <c r="G12" s="331"/>
      <c r="H12" s="331"/>
      <c r="I12" s="331"/>
      <c r="J12" s="5">
        <f t="shared" si="0"/>
        <v>0</v>
      </c>
      <c r="K12" s="318"/>
    </row>
    <row r="13" spans="1:12" x14ac:dyDescent="0.25">
      <c r="A13" s="7" t="s">
        <v>15</v>
      </c>
      <c r="B13" s="330" t="s">
        <v>412</v>
      </c>
      <c r="C13" s="330" t="s">
        <v>410</v>
      </c>
      <c r="D13" s="330" t="s">
        <v>410</v>
      </c>
      <c r="E13" s="330" t="s">
        <v>411</v>
      </c>
      <c r="F13" s="330" t="s">
        <v>410</v>
      </c>
      <c r="G13" s="330" t="s">
        <v>410</v>
      </c>
      <c r="H13" s="330" t="s">
        <v>412</v>
      </c>
      <c r="I13" s="330" t="s">
        <v>412</v>
      </c>
      <c r="J13" s="5">
        <f t="shared" si="0"/>
        <v>0</v>
      </c>
      <c r="K13" s="318"/>
    </row>
    <row r="14" spans="1:12" x14ac:dyDescent="0.25">
      <c r="A14" s="7" t="s">
        <v>16</v>
      </c>
      <c r="B14" s="330" t="s">
        <v>411</v>
      </c>
      <c r="C14" s="330" t="s">
        <v>410</v>
      </c>
      <c r="D14" s="330" t="s">
        <v>410</v>
      </c>
      <c r="E14" s="330" t="s">
        <v>410</v>
      </c>
      <c r="F14" s="330" t="s">
        <v>410</v>
      </c>
      <c r="G14" s="330" t="s">
        <v>410</v>
      </c>
      <c r="H14" s="330" t="s">
        <v>410</v>
      </c>
      <c r="I14" s="330" t="s">
        <v>410</v>
      </c>
      <c r="J14" s="5">
        <f t="shared" si="0"/>
        <v>0</v>
      </c>
      <c r="K14" s="318"/>
    </row>
    <row r="15" spans="1:12" x14ac:dyDescent="0.25">
      <c r="A15" s="7" t="s">
        <v>17</v>
      </c>
      <c r="B15" s="330" t="s">
        <v>417</v>
      </c>
      <c r="C15" s="330" t="s">
        <v>410</v>
      </c>
      <c r="D15" s="330" t="s">
        <v>410</v>
      </c>
      <c r="E15" s="330" t="s">
        <v>410</v>
      </c>
      <c r="F15" s="330" t="s">
        <v>410</v>
      </c>
      <c r="G15" s="330" t="s">
        <v>410</v>
      </c>
      <c r="H15" s="330" t="s">
        <v>411</v>
      </c>
      <c r="I15" s="330" t="s">
        <v>410</v>
      </c>
      <c r="J15" s="5">
        <f t="shared" si="0"/>
        <v>0</v>
      </c>
      <c r="K15" s="318"/>
      <c r="L15" s="327"/>
    </row>
    <row r="16" spans="1:12" x14ac:dyDescent="0.25">
      <c r="A16" s="7" t="s">
        <v>18</v>
      </c>
      <c r="B16" s="331"/>
      <c r="C16" s="331"/>
      <c r="D16" s="331"/>
      <c r="E16" s="331"/>
      <c r="F16" s="331"/>
      <c r="G16" s="331"/>
      <c r="H16" s="331"/>
      <c r="I16" s="331"/>
      <c r="J16" s="5">
        <f t="shared" si="0"/>
        <v>0</v>
      </c>
    </row>
    <row r="17" spans="1:21" x14ac:dyDescent="0.25">
      <c r="A17" s="7" t="s">
        <v>19</v>
      </c>
      <c r="B17" s="331">
        <v>0</v>
      </c>
      <c r="C17" s="331">
        <v>0</v>
      </c>
      <c r="D17" s="331">
        <v>0</v>
      </c>
      <c r="E17" s="331">
        <v>0</v>
      </c>
      <c r="F17" s="331">
        <v>0</v>
      </c>
      <c r="G17" s="331">
        <v>0</v>
      </c>
      <c r="H17" s="331">
        <v>0</v>
      </c>
      <c r="I17" s="331">
        <v>0</v>
      </c>
      <c r="J17" s="5">
        <f t="shared" si="0"/>
        <v>0</v>
      </c>
    </row>
    <row r="18" spans="1:21" x14ac:dyDescent="0.25">
      <c r="A18" s="7" t="s">
        <v>20</v>
      </c>
      <c r="B18" s="330" t="s">
        <v>410</v>
      </c>
      <c r="C18" s="330" t="s">
        <v>410</v>
      </c>
      <c r="D18" s="330" t="s">
        <v>410</v>
      </c>
      <c r="E18" s="330" t="s">
        <v>410</v>
      </c>
      <c r="F18" s="330" t="s">
        <v>410</v>
      </c>
      <c r="G18" s="330" t="s">
        <v>410</v>
      </c>
      <c r="H18" s="330" t="s">
        <v>410</v>
      </c>
      <c r="I18" s="330" t="s">
        <v>410</v>
      </c>
      <c r="J18" s="5">
        <f t="shared" si="0"/>
        <v>0</v>
      </c>
    </row>
    <row r="19" spans="1:21" x14ac:dyDescent="0.25">
      <c r="A19" s="7" t="s">
        <v>21</v>
      </c>
      <c r="B19" s="330" t="s">
        <v>410</v>
      </c>
      <c r="C19" s="330" t="s">
        <v>410</v>
      </c>
      <c r="D19" s="330" t="s">
        <v>410</v>
      </c>
      <c r="E19" s="330" t="s">
        <v>410</v>
      </c>
      <c r="F19" s="330" t="s">
        <v>410</v>
      </c>
      <c r="G19" s="330" t="s">
        <v>410</v>
      </c>
      <c r="H19" s="330" t="s">
        <v>410</v>
      </c>
      <c r="I19" s="330" t="s">
        <v>410</v>
      </c>
      <c r="J19" s="5">
        <f t="shared" si="0"/>
        <v>0</v>
      </c>
    </row>
    <row r="20" spans="1:21" x14ac:dyDescent="0.25">
      <c r="A20" s="7" t="s">
        <v>235</v>
      </c>
      <c r="B20" s="5">
        <v>1</v>
      </c>
      <c r="C20" s="5">
        <v>1</v>
      </c>
      <c r="D20" s="5">
        <v>1</v>
      </c>
      <c r="E20" s="5">
        <v>1</v>
      </c>
      <c r="F20" s="5">
        <v>0</v>
      </c>
      <c r="G20" s="5">
        <v>0</v>
      </c>
      <c r="H20" s="5">
        <v>0</v>
      </c>
      <c r="I20" s="5">
        <v>0</v>
      </c>
      <c r="J20" s="5">
        <f t="shared" si="0"/>
        <v>4</v>
      </c>
    </row>
    <row r="21" spans="1:21" x14ac:dyDescent="0.25">
      <c r="A21" s="7" t="s">
        <v>25</v>
      </c>
      <c r="B21" s="5">
        <v>0</v>
      </c>
      <c r="C21" s="5">
        <v>2</v>
      </c>
      <c r="D21" s="5">
        <v>0</v>
      </c>
      <c r="E21" s="5">
        <v>1</v>
      </c>
      <c r="F21" s="5">
        <v>1</v>
      </c>
      <c r="G21" s="5">
        <v>0</v>
      </c>
      <c r="H21" s="5">
        <v>1</v>
      </c>
      <c r="I21" s="5">
        <v>0</v>
      </c>
      <c r="J21" s="5">
        <f t="shared" si="0"/>
        <v>5</v>
      </c>
    </row>
    <row r="22" spans="1:21" x14ac:dyDescent="0.25">
      <c r="A22" s="7" t="s">
        <v>23</v>
      </c>
      <c r="B22" s="5"/>
      <c r="C22" s="5"/>
      <c r="D22" s="5"/>
      <c r="E22" s="5"/>
      <c r="F22" s="5"/>
      <c r="G22" s="5"/>
      <c r="H22" s="5"/>
      <c r="I22" s="5"/>
      <c r="J22" s="5">
        <f t="shared" si="0"/>
        <v>0</v>
      </c>
    </row>
    <row r="23" spans="1:21" x14ac:dyDescent="0.25">
      <c r="A23" s="7" t="s">
        <v>184</v>
      </c>
      <c r="B23" s="5">
        <v>6</v>
      </c>
      <c r="C23" s="5">
        <v>17</v>
      </c>
      <c r="D23" s="5">
        <v>0</v>
      </c>
      <c r="E23" s="5">
        <v>12</v>
      </c>
      <c r="F23" s="5">
        <v>0</v>
      </c>
      <c r="G23" s="5">
        <v>0</v>
      </c>
      <c r="H23" s="5">
        <v>0</v>
      </c>
      <c r="I23" s="5">
        <v>0</v>
      </c>
      <c r="J23" s="5">
        <f t="shared" si="0"/>
        <v>35</v>
      </c>
    </row>
    <row r="24" spans="1:21" x14ac:dyDescent="0.25">
      <c r="A24" s="7" t="s">
        <v>234</v>
      </c>
      <c r="B24" s="5"/>
      <c r="C24" s="5"/>
      <c r="D24" s="5"/>
      <c r="E24" s="5"/>
      <c r="F24" s="5"/>
      <c r="G24" s="5"/>
      <c r="H24" s="5"/>
      <c r="I24" s="5"/>
      <c r="J24" s="5">
        <f t="shared" si="0"/>
        <v>0</v>
      </c>
    </row>
    <row r="25" spans="1:21" ht="17.25" customHeight="1" x14ac:dyDescent="0.25">
      <c r="A25" s="7" t="s">
        <v>233</v>
      </c>
      <c r="B25" s="5"/>
      <c r="C25" s="5"/>
      <c r="D25" s="5"/>
      <c r="E25" s="5"/>
      <c r="F25" s="5"/>
      <c r="G25" s="5"/>
      <c r="H25" s="5"/>
      <c r="I25" s="5"/>
      <c r="J25" s="5">
        <f t="shared" si="0"/>
        <v>0</v>
      </c>
      <c r="L25" s="309" t="s">
        <v>369</v>
      </c>
    </row>
    <row r="26" spans="1:21" ht="23.25" customHeight="1" x14ac:dyDescent="0.25">
      <c r="A26" s="6" t="s">
        <v>232</v>
      </c>
      <c r="B26" s="42">
        <v>0</v>
      </c>
      <c r="C26" s="42">
        <v>2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5">
        <f t="shared" si="0"/>
        <v>2</v>
      </c>
      <c r="L26" s="309" t="s">
        <v>370</v>
      </c>
    </row>
    <row r="27" spans="1:21" ht="18" customHeight="1" thickBot="1" x14ac:dyDescent="0.3">
      <c r="A27" s="6" t="s">
        <v>24</v>
      </c>
      <c r="B27" s="42">
        <v>0</v>
      </c>
      <c r="C27" s="42">
        <v>4</v>
      </c>
      <c r="D27" s="42">
        <v>0</v>
      </c>
      <c r="E27" s="42">
        <v>0</v>
      </c>
      <c r="F27" s="42">
        <v>3</v>
      </c>
      <c r="G27" s="42">
        <v>0</v>
      </c>
      <c r="H27" s="42">
        <v>0</v>
      </c>
      <c r="I27" s="42">
        <v>0</v>
      </c>
      <c r="J27" s="5">
        <f t="shared" si="0"/>
        <v>7</v>
      </c>
      <c r="L27" s="309" t="s">
        <v>371</v>
      </c>
    </row>
    <row r="28" spans="1:21" ht="21" customHeight="1" thickBot="1" x14ac:dyDescent="0.3">
      <c r="A28" s="13" t="s">
        <v>160</v>
      </c>
      <c r="B28" s="45">
        <f>SUM(B4:B27)</f>
        <v>7</v>
      </c>
      <c r="C28" s="45">
        <f t="shared" ref="C28:I28" si="1">SUM(C4:C27)</f>
        <v>26</v>
      </c>
      <c r="D28" s="45">
        <f t="shared" si="1"/>
        <v>1</v>
      </c>
      <c r="E28" s="45">
        <f t="shared" si="1"/>
        <v>14</v>
      </c>
      <c r="F28" s="45">
        <f t="shared" si="1"/>
        <v>4</v>
      </c>
      <c r="G28" s="45">
        <f t="shared" si="1"/>
        <v>0</v>
      </c>
      <c r="H28" s="45">
        <f t="shared" si="1"/>
        <v>1</v>
      </c>
      <c r="I28" s="45">
        <f t="shared" si="1"/>
        <v>0</v>
      </c>
      <c r="J28" s="45">
        <f>SUM(J4:J27)</f>
        <v>53</v>
      </c>
      <c r="L28" s="309" t="s">
        <v>372</v>
      </c>
      <c r="M28" s="48">
        <v>0</v>
      </c>
      <c r="N28" s="48">
        <v>1</v>
      </c>
      <c r="O28" s="48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469">
        <v>1</v>
      </c>
    </row>
    <row r="29" spans="1:21" x14ac:dyDescent="0.25">
      <c r="B29" s="92"/>
      <c r="C29" s="92"/>
      <c r="D29" s="92"/>
      <c r="E29" s="92"/>
      <c r="F29" s="92"/>
      <c r="G29" s="92"/>
      <c r="H29" s="92"/>
      <c r="I29" s="92"/>
    </row>
  </sheetData>
  <mergeCells count="1">
    <mergeCell ref="A1:J1"/>
  </mergeCells>
  <pageMargins left="0.7" right="0.7" top="0.75" bottom="0.75" header="0.3" footer="0.3"/>
  <pageSetup paperSize="9" scale="9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G203"/>
  <sheetViews>
    <sheetView topLeftCell="A12" zoomScale="90" zoomScaleNormal="90" workbookViewId="0">
      <selection activeCell="P30" sqref="P30"/>
    </sheetView>
  </sheetViews>
  <sheetFormatPr defaultColWidth="9.140625" defaultRowHeight="14.25" x14ac:dyDescent="0.2"/>
  <cols>
    <col min="1" max="1" width="29" style="3" customWidth="1"/>
    <col min="2" max="2" width="12.140625" style="3" customWidth="1"/>
    <col min="3" max="3" width="12" style="3" customWidth="1"/>
    <col min="4" max="4" width="10.7109375" style="3" customWidth="1"/>
    <col min="5" max="5" width="12.140625" style="3" customWidth="1"/>
    <col min="6" max="6" width="10.140625" style="3" customWidth="1"/>
    <col min="7" max="7" width="14.42578125" style="3" customWidth="1"/>
    <col min="8" max="9" width="8.7109375" style="3" customWidth="1"/>
    <col min="10" max="13" width="9.7109375" style="3" customWidth="1"/>
    <col min="14" max="14" width="11.5703125" style="3" customWidth="1"/>
    <col min="15" max="15" width="9.7109375" style="3" customWidth="1"/>
    <col min="16" max="17" width="8.7109375" style="9" customWidth="1"/>
    <col min="18" max="18" width="7.85546875" style="9" customWidth="1"/>
    <col min="19" max="20" width="4.5703125" style="9" customWidth="1"/>
    <col min="21" max="21" width="9.140625" style="9"/>
    <col min="22" max="35" width="7.7109375" style="9" customWidth="1"/>
    <col min="36" max="16384" width="9.140625" style="9"/>
  </cols>
  <sheetData>
    <row r="1" spans="1:37" ht="25.5" customHeight="1" thickBot="1" x14ac:dyDescent="0.25">
      <c r="A1" s="500" t="s">
        <v>2350</v>
      </c>
      <c r="B1" s="500"/>
      <c r="C1" s="500"/>
      <c r="D1" s="500"/>
      <c r="E1" s="500"/>
      <c r="F1" s="500"/>
      <c r="G1" s="500"/>
      <c r="H1" s="475"/>
      <c r="I1" s="475"/>
      <c r="J1" s="475"/>
      <c r="K1" s="475"/>
      <c r="L1" s="475"/>
      <c r="M1" s="475"/>
      <c r="N1" s="475"/>
      <c r="O1" s="475"/>
    </row>
    <row r="2" spans="1:37" ht="144" customHeight="1" thickBot="1" x14ac:dyDescent="0.3">
      <c r="A2" s="8" t="s">
        <v>0</v>
      </c>
      <c r="B2" s="263" t="s">
        <v>256</v>
      </c>
      <c r="C2" s="263" t="s">
        <v>338</v>
      </c>
      <c r="D2" s="263" t="s">
        <v>339</v>
      </c>
      <c r="E2" s="263" t="s">
        <v>340</v>
      </c>
      <c r="F2" s="21" t="s">
        <v>323</v>
      </c>
      <c r="G2" s="85" t="s">
        <v>322</v>
      </c>
      <c r="H2" s="53"/>
      <c r="I2" s="53"/>
      <c r="J2" s="53"/>
      <c r="K2" s="53"/>
      <c r="L2" s="40"/>
      <c r="M2" s="40"/>
      <c r="N2" s="40"/>
      <c r="O2" s="11"/>
    </row>
    <row r="3" spans="1:37" ht="14.25" customHeight="1" thickTop="1" thickBot="1" x14ac:dyDescent="0.3">
      <c r="A3" s="81">
        <v>1</v>
      </c>
      <c r="B3" s="235">
        <v>2</v>
      </c>
      <c r="C3" s="235">
        <v>3</v>
      </c>
      <c r="D3" s="235">
        <v>4</v>
      </c>
      <c r="E3" s="235">
        <v>5</v>
      </c>
      <c r="F3" s="235">
        <v>6</v>
      </c>
      <c r="G3" s="235">
        <v>7</v>
      </c>
      <c r="H3" s="53"/>
      <c r="I3" s="53"/>
      <c r="J3" s="53"/>
      <c r="K3" s="53"/>
      <c r="L3" s="43"/>
      <c r="M3" s="43"/>
      <c r="O3" s="9"/>
    </row>
    <row r="4" spans="1:37" ht="17.25" customHeight="1" thickTop="1" x14ac:dyDescent="0.25">
      <c r="A4" s="50" t="s">
        <v>91</v>
      </c>
      <c r="B4" s="310">
        <v>1</v>
      </c>
      <c r="C4" s="310">
        <v>1</v>
      </c>
      <c r="D4" s="310">
        <v>1</v>
      </c>
      <c r="E4" s="310">
        <v>1</v>
      </c>
      <c r="F4" s="310">
        <v>1</v>
      </c>
      <c r="G4" s="310">
        <v>1</v>
      </c>
      <c r="H4" s="53"/>
      <c r="I4" s="53"/>
      <c r="J4" s="53"/>
      <c r="K4" s="53"/>
      <c r="L4" s="43"/>
      <c r="M4" s="42"/>
      <c r="O4" s="72"/>
      <c r="Q4" s="71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</row>
    <row r="5" spans="1:37" ht="16.5" customHeight="1" x14ac:dyDescent="0.25">
      <c r="A5" s="50" t="s">
        <v>92</v>
      </c>
      <c r="B5" s="310">
        <v>1</v>
      </c>
      <c r="C5" s="310">
        <v>1</v>
      </c>
      <c r="D5" s="310">
        <v>1</v>
      </c>
      <c r="E5" s="310">
        <v>1</v>
      </c>
      <c r="F5" s="310">
        <v>1</v>
      </c>
      <c r="G5" s="310">
        <v>1</v>
      </c>
      <c r="H5" s="53"/>
      <c r="I5" s="53"/>
      <c r="J5" s="53"/>
      <c r="K5" s="53"/>
      <c r="L5" s="43"/>
      <c r="M5" s="42"/>
      <c r="O5" s="72"/>
      <c r="Q5" s="71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</row>
    <row r="6" spans="1:37" ht="15" customHeight="1" x14ac:dyDescent="0.25">
      <c r="A6" s="50" t="s">
        <v>93</v>
      </c>
      <c r="B6" s="310">
        <v>1</v>
      </c>
      <c r="C6" s="310">
        <v>1</v>
      </c>
      <c r="D6" s="310">
        <v>1</v>
      </c>
      <c r="E6" s="310">
        <v>1</v>
      </c>
      <c r="F6" s="310">
        <v>1</v>
      </c>
      <c r="G6" s="310">
        <v>1</v>
      </c>
      <c r="H6" s="53"/>
      <c r="I6" s="53"/>
      <c r="J6" s="53"/>
      <c r="K6" s="53"/>
      <c r="L6" s="43"/>
      <c r="M6" s="42"/>
      <c r="O6" s="72"/>
      <c r="Q6" s="71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</row>
    <row r="7" spans="1:37" ht="16.5" customHeight="1" x14ac:dyDescent="0.25">
      <c r="A7" s="50" t="s">
        <v>94</v>
      </c>
      <c r="B7" s="310">
        <v>1</v>
      </c>
      <c r="C7" s="310">
        <v>1</v>
      </c>
      <c r="D7" s="310">
        <v>1</v>
      </c>
      <c r="E7" s="310">
        <v>1</v>
      </c>
      <c r="F7" s="310">
        <v>1</v>
      </c>
      <c r="G7" s="310">
        <v>1</v>
      </c>
      <c r="H7" s="53"/>
      <c r="I7" s="53"/>
      <c r="J7" s="53"/>
      <c r="K7" s="53"/>
      <c r="L7" s="43"/>
      <c r="M7" s="42"/>
      <c r="O7" s="72"/>
      <c r="Q7" s="71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</row>
    <row r="8" spans="1:37" ht="15.75" customHeight="1" x14ac:dyDescent="0.25">
      <c r="A8" s="50" t="s">
        <v>95</v>
      </c>
      <c r="B8" s="310">
        <v>1</v>
      </c>
      <c r="C8" s="310">
        <v>1</v>
      </c>
      <c r="D8" s="310">
        <v>1</v>
      </c>
      <c r="E8" s="310">
        <v>1</v>
      </c>
      <c r="F8" s="310">
        <v>1</v>
      </c>
      <c r="G8" s="310">
        <v>1</v>
      </c>
      <c r="H8" s="48"/>
      <c r="I8" s="48"/>
      <c r="J8" s="48"/>
      <c r="K8" s="48"/>
      <c r="L8" s="33"/>
      <c r="M8" s="82"/>
      <c r="O8" s="72"/>
      <c r="Q8" s="71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</row>
    <row r="9" spans="1:37" ht="15.75" customHeight="1" x14ac:dyDescent="0.25">
      <c r="A9" s="50" t="s">
        <v>96</v>
      </c>
      <c r="B9" s="310">
        <v>1</v>
      </c>
      <c r="C9" s="310">
        <v>1</v>
      </c>
      <c r="D9" s="310">
        <v>1</v>
      </c>
      <c r="E9" s="310">
        <v>1</v>
      </c>
      <c r="F9" s="310">
        <v>1</v>
      </c>
      <c r="G9" s="310">
        <v>1</v>
      </c>
      <c r="H9" s="48"/>
      <c r="I9" s="48"/>
      <c r="J9" s="48"/>
      <c r="K9" s="48"/>
      <c r="L9" s="33"/>
      <c r="M9" s="51"/>
      <c r="O9" s="72"/>
      <c r="Q9" s="71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</row>
    <row r="10" spans="1:37" ht="15" customHeight="1" x14ac:dyDescent="0.25">
      <c r="A10" s="50" t="s">
        <v>97</v>
      </c>
      <c r="B10" s="310">
        <v>1</v>
      </c>
      <c r="C10" s="310">
        <v>1</v>
      </c>
      <c r="D10" s="310">
        <v>1</v>
      </c>
      <c r="E10" s="310">
        <v>1</v>
      </c>
      <c r="F10" s="310">
        <v>1</v>
      </c>
      <c r="G10" s="310">
        <v>1</v>
      </c>
      <c r="H10" s="48"/>
      <c r="I10" s="48"/>
      <c r="J10" s="48"/>
      <c r="K10" s="48"/>
      <c r="L10" s="33"/>
      <c r="M10" s="51"/>
      <c r="O10" s="72"/>
      <c r="Q10" s="71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</row>
    <row r="11" spans="1:37" ht="16.5" customHeight="1" x14ac:dyDescent="0.25">
      <c r="A11" s="50" t="s">
        <v>98</v>
      </c>
      <c r="B11" s="310">
        <v>2</v>
      </c>
      <c r="C11" s="310">
        <v>1</v>
      </c>
      <c r="D11" s="310">
        <v>1</v>
      </c>
      <c r="E11" s="310">
        <v>1</v>
      </c>
      <c r="F11" s="310">
        <v>1</v>
      </c>
      <c r="G11" s="310">
        <v>1</v>
      </c>
      <c r="H11" s="48"/>
      <c r="I11" s="48"/>
      <c r="J11" s="48"/>
      <c r="K11" s="48"/>
      <c r="L11" s="33"/>
      <c r="M11" s="51"/>
      <c r="O11" s="72"/>
      <c r="Q11" s="71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</row>
    <row r="12" spans="1:37" ht="17.25" customHeight="1" x14ac:dyDescent="0.25">
      <c r="A12" s="50" t="s">
        <v>99</v>
      </c>
      <c r="B12" s="310">
        <v>1</v>
      </c>
      <c r="C12" s="310">
        <v>1</v>
      </c>
      <c r="D12" s="310">
        <v>1</v>
      </c>
      <c r="E12" s="310">
        <v>1</v>
      </c>
      <c r="F12" s="310">
        <v>1</v>
      </c>
      <c r="G12" s="310">
        <v>1</v>
      </c>
      <c r="H12" s="48"/>
      <c r="I12" s="48"/>
      <c r="J12" s="48"/>
      <c r="K12" s="48"/>
      <c r="L12" s="33"/>
      <c r="M12" s="51"/>
      <c r="O12" s="72"/>
      <c r="Q12" s="71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</row>
    <row r="13" spans="1:37" ht="13.5" customHeight="1" x14ac:dyDescent="0.25">
      <c r="A13" s="50" t="s">
        <v>100</v>
      </c>
      <c r="B13" s="310">
        <v>1</v>
      </c>
      <c r="C13" s="310">
        <v>1</v>
      </c>
      <c r="D13" s="310">
        <v>1</v>
      </c>
      <c r="E13" s="310">
        <v>1</v>
      </c>
      <c r="F13" s="310">
        <v>1</v>
      </c>
      <c r="G13" s="310">
        <v>1</v>
      </c>
      <c r="H13" s="48"/>
      <c r="I13" s="48"/>
      <c r="J13" s="48"/>
      <c r="K13" s="48"/>
      <c r="L13" s="33"/>
      <c r="M13" s="51"/>
      <c r="O13" s="72"/>
      <c r="Q13" s="71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</row>
    <row r="14" spans="1:37" ht="13.5" customHeight="1" thickBot="1" x14ac:dyDescent="0.3">
      <c r="A14" s="50" t="s">
        <v>101</v>
      </c>
      <c r="B14" s="310">
        <v>1</v>
      </c>
      <c r="C14" s="310">
        <v>1</v>
      </c>
      <c r="D14" s="310">
        <v>1</v>
      </c>
      <c r="E14" s="310">
        <v>1</v>
      </c>
      <c r="F14" s="310">
        <v>1</v>
      </c>
      <c r="G14" s="310">
        <v>1</v>
      </c>
      <c r="H14" s="48"/>
      <c r="I14" s="48"/>
      <c r="J14" s="48"/>
      <c r="K14" s="48"/>
      <c r="L14" s="33"/>
      <c r="M14" s="41"/>
      <c r="O14" s="72"/>
      <c r="Q14" s="71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</row>
    <row r="15" spans="1:37" ht="16.5" customHeight="1" x14ac:dyDescent="0.25">
      <c r="A15" s="50" t="s">
        <v>102</v>
      </c>
      <c r="B15" s="310">
        <v>1</v>
      </c>
      <c r="C15" s="310">
        <v>1</v>
      </c>
      <c r="D15" s="310">
        <v>1</v>
      </c>
      <c r="E15" s="310">
        <v>1</v>
      </c>
      <c r="F15" s="310">
        <v>1</v>
      </c>
      <c r="G15" s="310">
        <v>1</v>
      </c>
      <c r="H15" s="48"/>
      <c r="I15" s="48"/>
      <c r="J15" s="48"/>
      <c r="K15" s="48"/>
      <c r="L15" s="33"/>
      <c r="M15" s="537" t="s">
        <v>256</v>
      </c>
      <c r="N15" s="537" t="s">
        <v>338</v>
      </c>
      <c r="O15" s="537" t="s">
        <v>339</v>
      </c>
      <c r="P15" s="537" t="s">
        <v>340</v>
      </c>
      <c r="Q15" s="540" t="s">
        <v>323</v>
      </c>
      <c r="R15" s="541" t="s">
        <v>322</v>
      </c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</row>
    <row r="16" spans="1:37" ht="17.25" customHeight="1" x14ac:dyDescent="0.25">
      <c r="A16" s="50" t="s">
        <v>103</v>
      </c>
      <c r="B16" s="310">
        <v>1</v>
      </c>
      <c r="C16" s="310">
        <v>1</v>
      </c>
      <c r="D16" s="310">
        <v>1</v>
      </c>
      <c r="E16" s="310">
        <v>1</v>
      </c>
      <c r="F16" s="310">
        <v>1</v>
      </c>
      <c r="G16" s="310">
        <v>1</v>
      </c>
      <c r="H16" s="48"/>
      <c r="I16" s="48"/>
      <c r="J16" s="48"/>
      <c r="K16" s="48"/>
      <c r="L16" s="33"/>
      <c r="M16" s="538"/>
      <c r="N16" s="538"/>
      <c r="O16" s="538"/>
      <c r="P16" s="538"/>
      <c r="Q16" s="517"/>
      <c r="R16" s="517"/>
      <c r="S16" s="48"/>
      <c r="T16" s="48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</row>
    <row r="17" spans="1:56" ht="14.25" customHeight="1" x14ac:dyDescent="0.25">
      <c r="A17" s="50" t="s">
        <v>104</v>
      </c>
      <c r="B17" s="310">
        <v>1</v>
      </c>
      <c r="C17" s="310">
        <v>1</v>
      </c>
      <c r="D17" s="310">
        <v>1</v>
      </c>
      <c r="E17" s="310">
        <v>1</v>
      </c>
      <c r="F17" s="310">
        <v>1</v>
      </c>
      <c r="G17" s="310">
        <v>1</v>
      </c>
      <c r="H17" s="48"/>
      <c r="I17" s="48"/>
      <c r="J17" s="48"/>
      <c r="K17" s="48"/>
      <c r="L17" s="33"/>
      <c r="M17" s="538"/>
      <c r="N17" s="538"/>
      <c r="O17" s="538"/>
      <c r="P17" s="538"/>
      <c r="Q17" s="517"/>
      <c r="R17" s="517"/>
      <c r="S17" s="48"/>
      <c r="T17" s="48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</row>
    <row r="18" spans="1:56" ht="15.75" customHeight="1" x14ac:dyDescent="0.25">
      <c r="A18" s="50" t="s">
        <v>158</v>
      </c>
      <c r="B18" s="310">
        <v>1</v>
      </c>
      <c r="C18" s="310">
        <v>1</v>
      </c>
      <c r="D18" s="310">
        <v>1</v>
      </c>
      <c r="E18" s="310">
        <v>1</v>
      </c>
      <c r="F18" s="310">
        <v>1</v>
      </c>
      <c r="G18" s="310">
        <v>1</v>
      </c>
      <c r="H18" s="48"/>
      <c r="I18" s="48"/>
      <c r="J18" s="48"/>
      <c r="K18" s="48"/>
      <c r="L18" s="33"/>
      <c r="M18" s="538"/>
      <c r="N18" s="538"/>
      <c r="O18" s="538"/>
      <c r="P18" s="538"/>
      <c r="Q18" s="517"/>
      <c r="R18" s="517"/>
      <c r="S18" s="48"/>
      <c r="T18" s="48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</row>
    <row r="19" spans="1:56" ht="18.75" customHeight="1" x14ac:dyDescent="0.25">
      <c r="A19" s="50" t="s">
        <v>106</v>
      </c>
      <c r="B19" s="310">
        <v>1</v>
      </c>
      <c r="C19" s="310">
        <v>1</v>
      </c>
      <c r="D19" s="310">
        <v>1</v>
      </c>
      <c r="E19" s="310">
        <v>1</v>
      </c>
      <c r="F19" s="310">
        <v>1</v>
      </c>
      <c r="G19" s="310">
        <v>1</v>
      </c>
      <c r="H19" s="48"/>
      <c r="I19" s="48"/>
      <c r="J19" s="48"/>
      <c r="K19" s="48"/>
      <c r="L19" s="33"/>
      <c r="M19" s="538"/>
      <c r="N19" s="538"/>
      <c r="O19" s="538"/>
      <c r="P19" s="538"/>
      <c r="Q19" s="517"/>
      <c r="R19" s="517"/>
      <c r="S19" s="48"/>
      <c r="T19" s="48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</row>
    <row r="20" spans="1:56" ht="15" x14ac:dyDescent="0.25">
      <c r="A20" s="50" t="s">
        <v>235</v>
      </c>
      <c r="B20" s="310">
        <v>1</v>
      </c>
      <c r="C20" s="310">
        <v>1</v>
      </c>
      <c r="D20" s="310">
        <v>1</v>
      </c>
      <c r="E20" s="310">
        <v>1</v>
      </c>
      <c r="F20" s="310">
        <v>1</v>
      </c>
      <c r="G20" s="247">
        <v>3</v>
      </c>
      <c r="H20" s="48"/>
      <c r="I20" s="48"/>
      <c r="J20" s="48"/>
      <c r="K20" s="48"/>
      <c r="L20" s="33"/>
      <c r="M20" s="538"/>
      <c r="N20" s="538"/>
      <c r="O20" s="538"/>
      <c r="P20" s="538"/>
      <c r="Q20" s="517"/>
      <c r="R20" s="517"/>
      <c r="S20" s="48"/>
      <c r="T20" s="48"/>
    </row>
    <row r="21" spans="1:56" ht="13.5" customHeight="1" x14ac:dyDescent="0.25">
      <c r="A21" s="50" t="s">
        <v>184</v>
      </c>
      <c r="B21" s="310">
        <v>1</v>
      </c>
      <c r="C21" s="310">
        <v>1</v>
      </c>
      <c r="D21" s="310">
        <v>1</v>
      </c>
      <c r="E21" s="310">
        <v>1</v>
      </c>
      <c r="F21" s="310">
        <v>1</v>
      </c>
      <c r="G21" s="247">
        <v>4</v>
      </c>
      <c r="H21" s="48"/>
      <c r="I21" s="48"/>
      <c r="J21" s="48"/>
      <c r="K21" s="48"/>
      <c r="L21" s="33"/>
      <c r="M21" s="538"/>
      <c r="N21" s="538"/>
      <c r="O21" s="538"/>
      <c r="P21" s="538"/>
      <c r="Q21" s="517"/>
      <c r="R21" s="517"/>
      <c r="S21" s="48"/>
      <c r="T21" s="48"/>
    </row>
    <row r="22" spans="1:56" ht="15" x14ac:dyDescent="0.25">
      <c r="A22" s="50" t="s">
        <v>23</v>
      </c>
      <c r="B22" s="310">
        <v>1</v>
      </c>
      <c r="C22" s="310">
        <v>1</v>
      </c>
      <c r="D22" s="310">
        <v>1</v>
      </c>
      <c r="E22" s="310">
        <v>1</v>
      </c>
      <c r="F22" s="310">
        <v>1</v>
      </c>
      <c r="G22" s="247">
        <v>1</v>
      </c>
      <c r="H22"/>
      <c r="I22" s="48"/>
      <c r="J22" s="48"/>
      <c r="K22" s="48"/>
      <c r="L22" s="33"/>
      <c r="M22" s="539"/>
      <c r="N22" s="539"/>
      <c r="O22" s="539"/>
      <c r="P22" s="539"/>
      <c r="Q22" s="518"/>
      <c r="R22" s="518"/>
      <c r="S22" s="48"/>
      <c r="T22" s="48"/>
    </row>
    <row r="23" spans="1:56" ht="15" x14ac:dyDescent="0.25">
      <c r="A23" s="50" t="s">
        <v>24</v>
      </c>
      <c r="B23" s="310">
        <v>1</v>
      </c>
      <c r="C23" s="310">
        <v>1</v>
      </c>
      <c r="D23" s="310">
        <v>1</v>
      </c>
      <c r="E23" s="310">
        <v>1</v>
      </c>
      <c r="F23" s="310">
        <v>1</v>
      </c>
      <c r="G23" s="247">
        <v>1</v>
      </c>
      <c r="H23" t="s">
        <v>369</v>
      </c>
      <c r="K23" s="48"/>
      <c r="L23" s="48"/>
      <c r="M23" s="247">
        <v>0</v>
      </c>
      <c r="N23" s="247">
        <v>0</v>
      </c>
      <c r="O23" s="247">
        <v>0</v>
      </c>
      <c r="P23" s="247">
        <v>0</v>
      </c>
      <c r="Q23" s="247">
        <v>0</v>
      </c>
      <c r="R23" s="247">
        <v>0</v>
      </c>
    </row>
    <row r="24" spans="1:56" ht="15" x14ac:dyDescent="0.25">
      <c r="A24" s="50" t="s">
        <v>25</v>
      </c>
      <c r="B24" s="310">
        <v>1</v>
      </c>
      <c r="C24" s="310">
        <v>1</v>
      </c>
      <c r="D24" s="310">
        <v>1</v>
      </c>
      <c r="E24" s="310">
        <v>1</v>
      </c>
      <c r="F24" s="310">
        <v>1</v>
      </c>
      <c r="G24" s="247">
        <v>4</v>
      </c>
      <c r="H24" t="s">
        <v>370</v>
      </c>
      <c r="K24" s="48"/>
      <c r="L24" s="48"/>
      <c r="M24" s="247">
        <v>0</v>
      </c>
      <c r="N24" s="247">
        <v>0</v>
      </c>
      <c r="O24" s="247">
        <v>0</v>
      </c>
      <c r="P24" s="247">
        <v>0</v>
      </c>
      <c r="Q24" s="247">
        <v>0</v>
      </c>
      <c r="R24" s="247">
        <v>0</v>
      </c>
    </row>
    <row r="25" spans="1:56" ht="24" customHeight="1" x14ac:dyDescent="0.25">
      <c r="A25" s="50" t="s">
        <v>245</v>
      </c>
      <c r="B25" s="310">
        <v>1</v>
      </c>
      <c r="C25" s="310">
        <v>1</v>
      </c>
      <c r="D25" s="310">
        <v>1</v>
      </c>
      <c r="E25" s="310">
        <v>1</v>
      </c>
      <c r="F25" s="310">
        <v>1</v>
      </c>
      <c r="G25" s="247">
        <v>3</v>
      </c>
      <c r="H25" t="s">
        <v>371</v>
      </c>
      <c r="K25" s="48"/>
      <c r="L25" s="48"/>
      <c r="M25" s="247">
        <v>1</v>
      </c>
      <c r="N25" s="247">
        <v>1</v>
      </c>
      <c r="O25" s="247">
        <v>1</v>
      </c>
      <c r="P25" s="247">
        <v>1</v>
      </c>
      <c r="Q25" s="247">
        <v>1</v>
      </c>
      <c r="R25" s="247">
        <v>4</v>
      </c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"/>
      <c r="AP25" s="6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</row>
    <row r="26" spans="1:56" ht="26.25" customHeight="1" x14ac:dyDescent="0.25">
      <c r="A26" s="50" t="s">
        <v>246</v>
      </c>
      <c r="B26" s="310">
        <v>1</v>
      </c>
      <c r="C26" s="310">
        <v>1</v>
      </c>
      <c r="D26" s="310">
        <v>1</v>
      </c>
      <c r="E26" s="310">
        <v>1</v>
      </c>
      <c r="F26" s="310">
        <v>1</v>
      </c>
      <c r="G26" s="247">
        <v>0</v>
      </c>
      <c r="H26" t="s">
        <v>372</v>
      </c>
      <c r="K26" s="48"/>
      <c r="L26" s="48"/>
      <c r="M26" s="247">
        <v>1</v>
      </c>
      <c r="N26" s="247">
        <v>1</v>
      </c>
      <c r="O26" s="247">
        <v>1</v>
      </c>
      <c r="P26" s="247">
        <v>1</v>
      </c>
      <c r="Q26" s="247">
        <v>1</v>
      </c>
      <c r="R26" s="247">
        <v>3</v>
      </c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1"/>
      <c r="AP26" s="71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</row>
    <row r="27" spans="1:56" ht="16.5" customHeight="1" thickBot="1" x14ac:dyDescent="0.3">
      <c r="A27" s="75" t="s">
        <v>234</v>
      </c>
      <c r="B27" s="315">
        <v>1</v>
      </c>
      <c r="C27" s="315">
        <v>1</v>
      </c>
      <c r="D27" s="315">
        <v>1</v>
      </c>
      <c r="E27" s="315">
        <v>1</v>
      </c>
      <c r="F27" s="315">
        <v>1</v>
      </c>
      <c r="G27" s="265">
        <v>12</v>
      </c>
      <c r="H27" s="48"/>
      <c r="I27" s="48"/>
      <c r="J27" s="48"/>
      <c r="K27" s="48"/>
      <c r="L27" s="43"/>
      <c r="M27" s="43"/>
      <c r="N27" s="527"/>
      <c r="O27" s="527"/>
      <c r="Q27" s="71"/>
      <c r="R27" s="72"/>
      <c r="S27" s="71"/>
      <c r="T27" s="71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1"/>
      <c r="AP27" s="71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</row>
    <row r="28" spans="1:56" ht="25.5" customHeight="1" x14ac:dyDescent="0.2">
      <c r="A28" s="50"/>
      <c r="B28" s="50"/>
      <c r="C28" s="50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Q28" s="71"/>
      <c r="R28" s="72"/>
      <c r="S28" s="71"/>
      <c r="T28" s="71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1"/>
      <c r="AP28" s="71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</row>
    <row r="29" spans="1:56" ht="27" customHeight="1" thickBot="1" x14ac:dyDescent="0.3">
      <c r="A29" s="499" t="s">
        <v>2351</v>
      </c>
      <c r="B29" s="500"/>
      <c r="C29" s="500"/>
      <c r="D29" s="500"/>
      <c r="E29" s="500"/>
      <c r="F29" s="48"/>
      <c r="G29" s="48"/>
      <c r="H29" s="48"/>
      <c r="I29" s="48"/>
      <c r="J29" s="48"/>
      <c r="K29" s="48"/>
      <c r="L29" s="48"/>
      <c r="M29" s="53"/>
      <c r="N29" s="48"/>
      <c r="O29" s="48"/>
      <c r="Q29" s="71"/>
      <c r="R29" s="72"/>
      <c r="S29" s="71"/>
      <c r="T29" s="71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1"/>
      <c r="AP29" s="71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</row>
    <row r="30" spans="1:56" ht="116.25" customHeight="1" thickBot="1" x14ac:dyDescent="0.3">
      <c r="A30" s="8" t="s">
        <v>0</v>
      </c>
      <c r="B30" s="124" t="s">
        <v>335</v>
      </c>
      <c r="C30" s="124" t="s">
        <v>336</v>
      </c>
      <c r="D30" s="124" t="s">
        <v>337</v>
      </c>
      <c r="E30" s="124" t="s">
        <v>324</v>
      </c>
      <c r="F30" s="48"/>
      <c r="G30" s="48"/>
      <c r="H30" s="48"/>
      <c r="I30" s="48"/>
      <c r="J30" s="48"/>
      <c r="K30" s="48"/>
      <c r="L30" s="48"/>
      <c r="M30" s="250"/>
      <c r="N30" s="48"/>
      <c r="O30" s="48"/>
      <c r="Q30" s="84"/>
      <c r="R30" s="72"/>
      <c r="S30" s="71"/>
      <c r="T30" s="71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1"/>
      <c r="AP30" s="71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</row>
    <row r="31" spans="1:56" ht="12" customHeight="1" thickTop="1" thickBot="1" x14ac:dyDescent="0.3">
      <c r="A31" s="85">
        <v>1</v>
      </c>
      <c r="B31" s="86">
        <v>2</v>
      </c>
      <c r="C31" s="86">
        <v>3</v>
      </c>
      <c r="D31" s="86">
        <v>4</v>
      </c>
      <c r="E31" s="86">
        <v>5</v>
      </c>
      <c r="F31" s="48"/>
      <c r="G31" s="48"/>
      <c r="H31" s="48"/>
      <c r="I31" s="48"/>
      <c r="J31" s="48"/>
      <c r="K31" s="48"/>
      <c r="L31" s="48"/>
      <c r="M31" s="43"/>
      <c r="N31" s="48"/>
      <c r="O31" s="48"/>
      <c r="Q31" s="71"/>
      <c r="R31" s="72"/>
      <c r="S31" s="71"/>
      <c r="T31" s="71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1"/>
      <c r="AP31" s="71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</row>
    <row r="32" spans="1:56" ht="15.75" thickTop="1" x14ac:dyDescent="0.25">
      <c r="A32" s="50" t="s">
        <v>91</v>
      </c>
      <c r="B32" s="247" t="s">
        <v>410</v>
      </c>
      <c r="C32" s="247" t="s">
        <v>410</v>
      </c>
      <c r="D32" s="247" t="s">
        <v>410</v>
      </c>
      <c r="E32" s="247" t="s">
        <v>368</v>
      </c>
      <c r="F32" s="48"/>
      <c r="G32" s="48"/>
      <c r="H32" s="48"/>
      <c r="I32" s="48"/>
      <c r="J32" s="48"/>
      <c r="K32" s="48"/>
      <c r="L32" s="48"/>
      <c r="M32" s="33"/>
      <c r="N32" s="72"/>
      <c r="O32" s="72"/>
      <c r="P32" s="72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</row>
    <row r="33" spans="1:59" ht="15" x14ac:dyDescent="0.25">
      <c r="A33" s="50" t="s">
        <v>92</v>
      </c>
      <c r="B33" s="247" t="s">
        <v>410</v>
      </c>
      <c r="C33" s="247" t="s">
        <v>720</v>
      </c>
      <c r="D33" s="247" t="s">
        <v>410</v>
      </c>
      <c r="E33" s="247" t="s">
        <v>368</v>
      </c>
      <c r="F33" s="48"/>
      <c r="G33" s="48"/>
      <c r="H33" s="48"/>
      <c r="I33" s="48"/>
      <c r="J33" s="48"/>
      <c r="K33" s="48"/>
      <c r="L33" s="48"/>
      <c r="M33" s="33"/>
      <c r="N33" s="72"/>
      <c r="O33" s="72"/>
      <c r="P33" s="72"/>
      <c r="R33" s="7"/>
      <c r="S33" s="5"/>
    </row>
    <row r="34" spans="1:59" ht="15" x14ac:dyDescent="0.25">
      <c r="A34" s="50" t="s">
        <v>93</v>
      </c>
      <c r="B34" s="247"/>
      <c r="C34" s="247"/>
      <c r="D34" s="247"/>
      <c r="E34" s="247"/>
      <c r="F34" s="48"/>
      <c r="G34" s="48"/>
      <c r="H34" s="48"/>
      <c r="I34" s="48"/>
      <c r="J34" s="48"/>
      <c r="K34" s="48"/>
      <c r="L34" s="48"/>
      <c r="M34" s="33"/>
      <c r="N34" s="72"/>
      <c r="O34" s="72"/>
      <c r="P34" s="72"/>
      <c r="R34" s="7"/>
      <c r="S34" s="5"/>
    </row>
    <row r="35" spans="1:59" ht="20.25" customHeight="1" x14ac:dyDescent="0.25">
      <c r="A35" s="50" t="s">
        <v>94</v>
      </c>
      <c r="B35" s="247" t="s">
        <v>1431</v>
      </c>
      <c r="C35" s="247" t="s">
        <v>1312</v>
      </c>
      <c r="D35" s="247" t="s">
        <v>410</v>
      </c>
      <c r="E35" s="247" t="s">
        <v>368</v>
      </c>
      <c r="F35" s="48"/>
      <c r="G35" s="48"/>
      <c r="H35" s="48"/>
      <c r="I35" s="48"/>
      <c r="J35" s="48"/>
      <c r="K35" s="48"/>
      <c r="L35" s="48"/>
      <c r="M35" s="33"/>
      <c r="N35" s="72"/>
      <c r="O35" s="72"/>
      <c r="P35" s="72"/>
      <c r="R35" s="7"/>
      <c r="S35" s="5"/>
      <c r="U35" s="68"/>
      <c r="V35" s="6"/>
      <c r="W35" s="6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"/>
      <c r="AS35" s="6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</row>
    <row r="36" spans="1:59" ht="16.5" customHeight="1" x14ac:dyDescent="0.25">
      <c r="A36" s="50" t="s">
        <v>95</v>
      </c>
      <c r="B36" s="247" t="s">
        <v>410</v>
      </c>
      <c r="C36" s="247" t="s">
        <v>410</v>
      </c>
      <c r="D36" s="247" t="s">
        <v>410</v>
      </c>
      <c r="E36" s="247" t="s">
        <v>368</v>
      </c>
      <c r="F36" s="48"/>
      <c r="G36" s="48"/>
      <c r="H36" s="48"/>
      <c r="I36" s="48"/>
      <c r="J36" s="48"/>
      <c r="K36" s="48"/>
      <c r="L36" s="48"/>
      <c r="M36" s="33"/>
      <c r="N36" s="72"/>
      <c r="O36" s="72"/>
      <c r="P36" s="72"/>
      <c r="R36" s="7"/>
      <c r="S36" s="5"/>
      <c r="U36" s="72"/>
      <c r="V36" s="71"/>
      <c r="W36" s="71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1"/>
      <c r="AS36" s="71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ht="21" customHeight="1" x14ac:dyDescent="0.25">
      <c r="A37" s="50" t="s">
        <v>96</v>
      </c>
      <c r="B37" s="247" t="s">
        <v>410</v>
      </c>
      <c r="C37" s="247" t="s">
        <v>412</v>
      </c>
      <c r="D37" s="247" t="s">
        <v>410</v>
      </c>
      <c r="E37" s="247" t="s">
        <v>368</v>
      </c>
      <c r="F37" s="48"/>
      <c r="G37" s="48"/>
      <c r="H37" s="48"/>
      <c r="I37" s="48"/>
      <c r="J37" s="48"/>
      <c r="K37" s="48"/>
      <c r="L37" s="48"/>
      <c r="M37" s="33"/>
      <c r="N37" s="72"/>
      <c r="O37" s="72"/>
      <c r="P37" s="72"/>
      <c r="R37" s="7"/>
      <c r="S37" s="5"/>
      <c r="U37" s="72"/>
      <c r="V37" s="71"/>
      <c r="W37" s="71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1"/>
      <c r="AS37" s="71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ht="24" customHeight="1" x14ac:dyDescent="0.25">
      <c r="A38" s="50" t="s">
        <v>97</v>
      </c>
      <c r="B38" s="247" t="s">
        <v>411</v>
      </c>
      <c r="C38" s="247" t="s">
        <v>410</v>
      </c>
      <c r="D38" s="247" t="s">
        <v>410</v>
      </c>
      <c r="E38" s="247" t="s">
        <v>368</v>
      </c>
      <c r="F38" s="48"/>
      <c r="G38" s="48"/>
      <c r="H38" s="48"/>
      <c r="I38" s="48"/>
      <c r="J38" s="48"/>
      <c r="K38" s="48"/>
      <c r="L38" s="48"/>
      <c r="M38" s="33"/>
      <c r="N38" s="72"/>
      <c r="O38" s="72"/>
      <c r="P38" s="72"/>
      <c r="R38" s="7"/>
      <c r="S38" s="5"/>
      <c r="U38" s="72"/>
      <c r="V38" s="71"/>
      <c r="W38" s="71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1"/>
      <c r="AS38" s="71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ht="14.25" customHeight="1" x14ac:dyDescent="0.25">
      <c r="A39" s="50" t="s">
        <v>98</v>
      </c>
      <c r="B39" s="247" t="s">
        <v>410</v>
      </c>
      <c r="C39" s="247" t="s">
        <v>410</v>
      </c>
      <c r="D39" s="247" t="s">
        <v>410</v>
      </c>
      <c r="E39" s="247" t="s">
        <v>368</v>
      </c>
      <c r="F39" s="48"/>
      <c r="G39" s="48"/>
      <c r="H39" s="48"/>
      <c r="I39" s="48"/>
      <c r="J39" s="48"/>
      <c r="K39" s="48"/>
      <c r="L39" s="48"/>
      <c r="M39" s="33"/>
      <c r="N39" s="72"/>
      <c r="O39" s="72"/>
      <c r="P39" s="72"/>
      <c r="R39" s="7"/>
      <c r="S39" s="5"/>
      <c r="U39" s="72"/>
      <c r="V39" s="71"/>
      <c r="W39" s="71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1"/>
      <c r="AS39" s="71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ht="19.5" customHeight="1" x14ac:dyDescent="0.25">
      <c r="A40" s="50" t="s">
        <v>99</v>
      </c>
      <c r="B40" s="247" t="s">
        <v>1823</v>
      </c>
      <c r="C40" s="247" t="s">
        <v>410</v>
      </c>
      <c r="D40" s="247" t="s">
        <v>410</v>
      </c>
      <c r="E40" s="247" t="s">
        <v>368</v>
      </c>
      <c r="F40" s="48"/>
      <c r="G40" s="48"/>
      <c r="H40" s="48"/>
      <c r="I40" s="48"/>
      <c r="J40" s="48"/>
      <c r="K40" s="48"/>
      <c r="L40" s="48"/>
      <c r="M40" s="33"/>
      <c r="N40" s="72"/>
      <c r="O40" s="72"/>
      <c r="P40" s="72"/>
      <c r="R40" s="7"/>
      <c r="S40" s="5"/>
      <c r="U40" s="72"/>
      <c r="V40" s="71"/>
      <c r="W40" s="71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1"/>
      <c r="AS40" s="71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ht="14.25" customHeight="1" x14ac:dyDescent="0.25">
      <c r="A41" s="50" t="s">
        <v>100</v>
      </c>
      <c r="B41" s="247"/>
      <c r="C41" s="247"/>
      <c r="D41" s="247"/>
      <c r="E41" s="247"/>
      <c r="F41" s="48"/>
      <c r="G41" s="48"/>
      <c r="H41" s="48"/>
      <c r="I41" s="48"/>
      <c r="J41" s="48"/>
      <c r="K41" s="48"/>
      <c r="L41" s="48"/>
      <c r="M41" s="33"/>
      <c r="N41" s="72"/>
      <c r="O41" s="72"/>
      <c r="P41" s="72"/>
      <c r="R41" s="7"/>
      <c r="S41" s="5"/>
      <c r="U41" s="72"/>
      <c r="V41" s="71"/>
      <c r="W41" s="71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1"/>
      <c r="AS41" s="71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ht="17.25" customHeight="1" x14ac:dyDescent="0.25">
      <c r="A42" s="50" t="s">
        <v>101</v>
      </c>
      <c r="B42" s="247" t="s">
        <v>411</v>
      </c>
      <c r="C42" s="247" t="s">
        <v>411</v>
      </c>
      <c r="D42" s="247" t="s">
        <v>410</v>
      </c>
      <c r="E42" s="247" t="s">
        <v>368</v>
      </c>
      <c r="F42" s="48"/>
      <c r="G42" s="48"/>
      <c r="H42" s="48"/>
      <c r="I42" s="48"/>
      <c r="J42" s="48"/>
      <c r="K42" s="48"/>
      <c r="L42" s="48"/>
      <c r="M42" s="33"/>
      <c r="U42" s="72"/>
      <c r="V42" s="71"/>
      <c r="W42" s="71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1"/>
      <c r="AS42" s="71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ht="18.75" customHeight="1" x14ac:dyDescent="0.25">
      <c r="A43" s="50" t="s">
        <v>102</v>
      </c>
      <c r="B43" s="247" t="s">
        <v>411</v>
      </c>
      <c r="C43" s="247" t="s">
        <v>413</v>
      </c>
      <c r="D43" s="247" t="s">
        <v>410</v>
      </c>
      <c r="E43" s="247" t="s">
        <v>368</v>
      </c>
      <c r="F43" s="48"/>
      <c r="G43" s="48"/>
      <c r="H43" s="48"/>
      <c r="I43" s="48"/>
      <c r="J43" s="48"/>
      <c r="K43" s="48"/>
      <c r="L43" s="48"/>
      <c r="M43" s="33"/>
      <c r="U43" s="72"/>
      <c r="V43" s="71"/>
      <c r="W43" s="71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1"/>
      <c r="AS43" s="71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ht="15" customHeight="1" x14ac:dyDescent="0.25">
      <c r="A44" s="50" t="s">
        <v>103</v>
      </c>
      <c r="B44" s="247"/>
      <c r="C44" s="247"/>
      <c r="D44" s="247"/>
      <c r="E44" s="247"/>
      <c r="F44" s="48"/>
      <c r="G44" s="48"/>
      <c r="H44" s="48"/>
      <c r="I44" s="48"/>
      <c r="J44" s="48"/>
      <c r="K44" s="48"/>
      <c r="L44" s="48"/>
      <c r="M44" s="33"/>
      <c r="U44" s="72"/>
      <c r="V44" s="71"/>
      <c r="W44" s="71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1"/>
      <c r="AS44" s="71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ht="14.25" customHeight="1" x14ac:dyDescent="0.25">
      <c r="A45" s="50" t="s">
        <v>104</v>
      </c>
      <c r="B45" s="247" t="s">
        <v>410</v>
      </c>
      <c r="C45" s="247" t="s">
        <v>410</v>
      </c>
      <c r="D45" s="247" t="s">
        <v>410</v>
      </c>
      <c r="E45" s="247" t="s">
        <v>368</v>
      </c>
      <c r="F45" s="48"/>
      <c r="G45" s="48"/>
      <c r="H45" s="48"/>
      <c r="I45" s="48"/>
      <c r="J45" s="48"/>
      <c r="K45" s="48"/>
      <c r="L45" s="48"/>
      <c r="M45" s="33"/>
      <c r="U45" s="72"/>
      <c r="V45" s="71"/>
      <c r="W45" s="71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1"/>
      <c r="AS45" s="71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ht="16.5" customHeight="1" thickBot="1" x14ac:dyDescent="0.3">
      <c r="A46" s="50" t="s">
        <v>158</v>
      </c>
      <c r="B46" s="247">
        <v>0</v>
      </c>
      <c r="C46" s="247">
        <v>0</v>
      </c>
      <c r="D46" s="247">
        <v>0</v>
      </c>
      <c r="E46" s="247" t="s">
        <v>368</v>
      </c>
      <c r="F46" s="48"/>
      <c r="G46" s="48"/>
      <c r="H46" s="48"/>
      <c r="I46" s="48"/>
      <c r="J46" s="48"/>
      <c r="K46" s="48"/>
      <c r="L46" s="48"/>
      <c r="M46" s="33"/>
      <c r="U46" s="72"/>
      <c r="V46" s="71"/>
      <c r="W46" s="71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1"/>
      <c r="AS46" s="71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ht="15" customHeight="1" x14ac:dyDescent="0.25">
      <c r="A47" s="50" t="s">
        <v>106</v>
      </c>
      <c r="B47" s="247">
        <v>0</v>
      </c>
      <c r="C47" s="247">
        <v>0</v>
      </c>
      <c r="D47" s="247">
        <v>0</v>
      </c>
      <c r="E47" s="247" t="s">
        <v>368</v>
      </c>
      <c r="F47" s="48"/>
      <c r="G47" s="48"/>
      <c r="H47" s="48"/>
      <c r="I47" s="48"/>
      <c r="J47" s="524" t="s">
        <v>335</v>
      </c>
      <c r="K47" s="524" t="s">
        <v>336</v>
      </c>
      <c r="L47" s="524" t="s">
        <v>337</v>
      </c>
      <c r="M47" s="524" t="s">
        <v>324</v>
      </c>
      <c r="U47" s="72"/>
      <c r="V47" s="71"/>
      <c r="W47" s="71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1"/>
      <c r="AS47" s="71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ht="18.75" customHeight="1" x14ac:dyDescent="0.25">
      <c r="A48" s="50" t="s">
        <v>235</v>
      </c>
      <c r="B48" s="247">
        <v>0</v>
      </c>
      <c r="C48" s="247">
        <v>0</v>
      </c>
      <c r="D48" s="247">
        <v>0</v>
      </c>
      <c r="E48" s="247" t="s">
        <v>368</v>
      </c>
      <c r="F48" s="48"/>
      <c r="G48" s="48"/>
      <c r="H48" s="48"/>
      <c r="I48" s="48"/>
      <c r="J48" s="525"/>
      <c r="K48" s="525"/>
      <c r="L48" s="525"/>
      <c r="M48" s="525"/>
      <c r="U48" s="72"/>
      <c r="V48" s="71"/>
      <c r="W48" s="71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1"/>
      <c r="AS48" s="71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ht="17.25" customHeight="1" x14ac:dyDescent="0.25">
      <c r="A49" s="50" t="s">
        <v>184</v>
      </c>
      <c r="B49" s="247">
        <v>2</v>
      </c>
      <c r="C49" s="247">
        <v>35</v>
      </c>
      <c r="D49" s="247">
        <v>0</v>
      </c>
      <c r="E49" s="247" t="s">
        <v>368</v>
      </c>
      <c r="F49" s="48"/>
      <c r="G49" s="48"/>
      <c r="H49" s="48"/>
      <c r="I49" s="48"/>
      <c r="J49" s="525"/>
      <c r="K49" s="525"/>
      <c r="L49" s="525"/>
      <c r="M49" s="525"/>
      <c r="U49" s="72"/>
      <c r="V49" s="71"/>
      <c r="W49" s="71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1"/>
      <c r="AS49" s="71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ht="14.25" customHeight="1" x14ac:dyDescent="0.2">
      <c r="A50" s="50" t="s">
        <v>23</v>
      </c>
      <c r="B50" s="247">
        <v>0</v>
      </c>
      <c r="C50" s="247">
        <v>0</v>
      </c>
      <c r="D50" s="247">
        <v>0</v>
      </c>
      <c r="E50" s="247" t="s">
        <v>368</v>
      </c>
      <c r="F50" s="9"/>
      <c r="G50" s="9"/>
      <c r="H50" s="9"/>
      <c r="I50" s="9"/>
      <c r="J50" s="526"/>
      <c r="K50" s="526"/>
      <c r="L50" s="526"/>
      <c r="M50" s="526"/>
      <c r="U50" s="72"/>
      <c r="V50" s="71"/>
      <c r="W50" s="71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1"/>
      <c r="AS50" s="71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ht="12.75" customHeight="1" x14ac:dyDescent="0.25">
      <c r="A51" s="50" t="s">
        <v>24</v>
      </c>
      <c r="B51" s="247">
        <v>0</v>
      </c>
      <c r="C51" s="247">
        <v>4</v>
      </c>
      <c r="D51" s="247">
        <v>0</v>
      </c>
      <c r="E51" s="247" t="s">
        <v>368</v>
      </c>
      <c r="F51" t="s">
        <v>369</v>
      </c>
      <c r="G51" s="9"/>
      <c r="H51" s="9"/>
      <c r="I51" s="9"/>
      <c r="J51" s="247">
        <v>0</v>
      </c>
      <c r="K51" s="247">
        <v>0</v>
      </c>
      <c r="L51" s="247">
        <v>0</v>
      </c>
      <c r="M51" s="247">
        <v>0</v>
      </c>
      <c r="N51" s="35"/>
    </row>
    <row r="52" spans="1:59" ht="15" customHeight="1" x14ac:dyDescent="0.25">
      <c r="A52" s="50" t="s">
        <v>25</v>
      </c>
      <c r="B52" s="247">
        <v>0</v>
      </c>
      <c r="C52" s="247">
        <v>5</v>
      </c>
      <c r="D52" s="247">
        <v>0</v>
      </c>
      <c r="E52" s="247" t="s">
        <v>368</v>
      </c>
      <c r="F52" t="s">
        <v>370</v>
      </c>
      <c r="G52" s="9"/>
      <c r="H52" s="9"/>
      <c r="I52" s="9"/>
      <c r="J52" s="247">
        <v>0</v>
      </c>
      <c r="K52" s="247">
        <v>0</v>
      </c>
      <c r="L52" s="247">
        <v>0</v>
      </c>
      <c r="M52" s="247">
        <v>0</v>
      </c>
      <c r="N52" s="53"/>
    </row>
    <row r="53" spans="1:59" ht="24" customHeight="1" x14ac:dyDescent="0.25">
      <c r="A53" s="50" t="s">
        <v>245</v>
      </c>
      <c r="B53" s="247">
        <v>12</v>
      </c>
      <c r="C53" s="247">
        <v>2</v>
      </c>
      <c r="D53" s="247">
        <v>0</v>
      </c>
      <c r="E53" s="247" t="s">
        <v>368</v>
      </c>
      <c r="F53" t="s">
        <v>371</v>
      </c>
      <c r="G53" s="9"/>
      <c r="H53" s="9"/>
      <c r="I53" s="9"/>
      <c r="J53" s="247">
        <v>1</v>
      </c>
      <c r="K53" s="247">
        <v>0</v>
      </c>
      <c r="L53" s="247">
        <v>0</v>
      </c>
      <c r="M53" s="247" t="s">
        <v>368</v>
      </c>
      <c r="N53" s="53"/>
      <c r="O53" s="48"/>
      <c r="R53" s="7"/>
      <c r="S53" s="5"/>
    </row>
    <row r="54" spans="1:59" ht="22.5" customHeight="1" x14ac:dyDescent="0.25">
      <c r="A54" s="50" t="s">
        <v>246</v>
      </c>
      <c r="B54" s="247"/>
      <c r="C54" s="247"/>
      <c r="D54" s="247"/>
      <c r="E54" s="247"/>
      <c r="F54" t="s">
        <v>372</v>
      </c>
      <c r="G54" s="48"/>
      <c r="H54" s="48"/>
      <c r="I54" s="48"/>
      <c r="J54" s="247">
        <v>1</v>
      </c>
      <c r="K54" s="247">
        <v>1</v>
      </c>
      <c r="L54" s="247">
        <v>0</v>
      </c>
      <c r="M54" s="247" t="s">
        <v>368</v>
      </c>
      <c r="N54" s="53"/>
      <c r="O54" s="48"/>
      <c r="R54" s="6"/>
      <c r="S54" s="5"/>
    </row>
    <row r="55" spans="1:59" ht="15" customHeight="1" thickBot="1" x14ac:dyDescent="0.3">
      <c r="A55" s="75" t="s">
        <v>234</v>
      </c>
      <c r="B55" s="265">
        <v>0</v>
      </c>
      <c r="C55" s="265">
        <v>0</v>
      </c>
      <c r="D55" s="265">
        <v>0</v>
      </c>
      <c r="E55" s="265" t="s">
        <v>368</v>
      </c>
      <c r="F55" s="48"/>
      <c r="G55" s="48"/>
      <c r="H55" s="48"/>
      <c r="I55" s="48"/>
      <c r="J55" s="48"/>
      <c r="K55" s="48"/>
      <c r="L55" s="48"/>
      <c r="M55" s="87"/>
      <c r="N55" s="53"/>
      <c r="O55" s="48"/>
      <c r="R55" s="6"/>
      <c r="S55" s="5"/>
    </row>
    <row r="56" spans="1:59" ht="18" customHeight="1" x14ac:dyDescent="0.2">
      <c r="M56" s="35"/>
      <c r="N56" s="35"/>
    </row>
    <row r="57" spans="1:59" ht="27.75" customHeight="1" thickBot="1" x14ac:dyDescent="0.3">
      <c r="A57" s="499" t="s">
        <v>2352</v>
      </c>
      <c r="B57" s="500"/>
      <c r="C57" s="500"/>
      <c r="D57" s="500"/>
      <c r="E57" s="500"/>
      <c r="F57" s="500"/>
      <c r="G57" s="500"/>
      <c r="H57" s="48"/>
      <c r="I57" s="48"/>
      <c r="J57" s="48"/>
      <c r="K57" s="48"/>
      <c r="L57" s="48"/>
      <c r="M57" s="48"/>
      <c r="N57" s="48"/>
      <c r="O57" s="48"/>
    </row>
    <row r="58" spans="1:59" ht="62.25" customHeight="1" x14ac:dyDescent="0.25">
      <c r="A58" s="535" t="s">
        <v>0</v>
      </c>
      <c r="B58" s="531" t="s">
        <v>359</v>
      </c>
      <c r="C58" s="532"/>
      <c r="D58" s="532"/>
      <c r="E58" s="532"/>
      <c r="F58" s="532"/>
      <c r="G58" s="532"/>
      <c r="H58" s="48"/>
      <c r="I58" s="48"/>
      <c r="J58" s="48"/>
      <c r="K58" s="48"/>
      <c r="L58" s="48"/>
      <c r="M58" s="48"/>
      <c r="N58" s="48"/>
      <c r="O58" s="48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</row>
    <row r="59" spans="1:59" ht="195.75" customHeight="1" thickBot="1" x14ac:dyDescent="0.3">
      <c r="A59" s="536"/>
      <c r="B59" s="264" t="s">
        <v>341</v>
      </c>
      <c r="C59" s="264" t="s">
        <v>344</v>
      </c>
      <c r="D59" s="264" t="s">
        <v>345</v>
      </c>
      <c r="E59" s="264" t="s">
        <v>342</v>
      </c>
      <c r="F59" s="264" t="s">
        <v>343</v>
      </c>
      <c r="G59" s="264" t="s">
        <v>346</v>
      </c>
      <c r="H59" s="48"/>
      <c r="J59" s="48"/>
      <c r="K59" s="48"/>
      <c r="L59" s="48"/>
      <c r="M59" s="48"/>
      <c r="N59" s="48"/>
      <c r="O59" s="48"/>
    </row>
    <row r="60" spans="1:59" ht="18" customHeight="1" thickTop="1" thickBot="1" x14ac:dyDescent="0.3">
      <c r="A60" s="88">
        <v>1</v>
      </c>
      <c r="B60" s="196">
        <v>2</v>
      </c>
      <c r="C60" s="196">
        <v>3</v>
      </c>
      <c r="D60" s="196">
        <v>4</v>
      </c>
      <c r="E60" s="196">
        <v>5</v>
      </c>
      <c r="F60" s="196">
        <v>6</v>
      </c>
      <c r="G60" s="196">
        <v>7</v>
      </c>
      <c r="H60" s="48"/>
      <c r="I60" s="48"/>
      <c r="J60" s="48"/>
      <c r="K60" s="48"/>
      <c r="L60" s="48"/>
      <c r="M60" s="48"/>
      <c r="N60" s="48"/>
      <c r="O60" s="48"/>
      <c r="U60" s="68"/>
      <c r="V60" s="6"/>
      <c r="W60" s="6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"/>
      <c r="AS60" s="6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</row>
    <row r="61" spans="1:59" ht="40.5" customHeight="1" thickTop="1" x14ac:dyDescent="0.25">
      <c r="A61" s="50" t="s">
        <v>91</v>
      </c>
      <c r="B61" s="365">
        <v>1</v>
      </c>
      <c r="C61" s="365">
        <v>1</v>
      </c>
      <c r="D61" s="365">
        <v>1</v>
      </c>
      <c r="E61" s="365">
        <v>1</v>
      </c>
      <c r="F61" s="365">
        <v>1</v>
      </c>
      <c r="G61" s="365">
        <v>1</v>
      </c>
      <c r="H61" s="48"/>
      <c r="I61" s="48"/>
      <c r="J61" s="48"/>
      <c r="K61" s="48"/>
      <c r="L61" s="48"/>
      <c r="M61" s="48"/>
      <c r="N61" s="48"/>
      <c r="O61" s="48"/>
      <c r="U61" s="72"/>
      <c r="V61" s="71"/>
      <c r="W61" s="71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1"/>
      <c r="AS61" s="71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</row>
    <row r="62" spans="1:59" ht="15" x14ac:dyDescent="0.25">
      <c r="A62" s="50" t="s">
        <v>92</v>
      </c>
      <c r="B62" s="365">
        <v>1</v>
      </c>
      <c r="C62" s="365">
        <v>1</v>
      </c>
      <c r="D62" s="365">
        <v>1</v>
      </c>
      <c r="E62" s="365">
        <v>1</v>
      </c>
      <c r="F62" s="365">
        <v>1</v>
      </c>
      <c r="G62" s="365">
        <v>1</v>
      </c>
      <c r="H62" s="48"/>
      <c r="I62" s="48"/>
      <c r="J62" s="48"/>
      <c r="K62" s="48"/>
      <c r="L62" s="48"/>
      <c r="M62" s="48"/>
      <c r="N62" s="48"/>
      <c r="O62" s="48"/>
      <c r="U62" s="72"/>
      <c r="V62" s="71"/>
      <c r="W62" s="71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1"/>
      <c r="AS62" s="71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</row>
    <row r="63" spans="1:59" ht="33" customHeight="1" x14ac:dyDescent="0.25">
      <c r="A63" s="50" t="s">
        <v>93</v>
      </c>
      <c r="B63" s="365">
        <v>1</v>
      </c>
      <c r="C63" s="365">
        <v>1</v>
      </c>
      <c r="D63" s="365">
        <v>1</v>
      </c>
      <c r="E63" s="365">
        <v>1</v>
      </c>
      <c r="F63" s="365">
        <v>1</v>
      </c>
      <c r="G63" s="365">
        <v>1</v>
      </c>
      <c r="H63" s="48"/>
      <c r="I63" s="48"/>
      <c r="J63" s="48"/>
      <c r="K63" s="48"/>
      <c r="L63" s="48"/>
      <c r="M63" s="48"/>
      <c r="N63" s="48"/>
      <c r="O63" s="48"/>
      <c r="U63" s="72"/>
      <c r="V63" s="71"/>
      <c r="W63" s="71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1"/>
      <c r="AS63" s="71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</row>
    <row r="64" spans="1:59" ht="32.25" customHeight="1" x14ac:dyDescent="0.25">
      <c r="A64" s="50" t="s">
        <v>94</v>
      </c>
      <c r="B64" s="365">
        <v>1</v>
      </c>
      <c r="C64" s="365">
        <v>1</v>
      </c>
      <c r="D64" s="365">
        <v>1</v>
      </c>
      <c r="E64" s="365">
        <v>1</v>
      </c>
      <c r="F64" s="365">
        <v>1</v>
      </c>
      <c r="G64" s="365">
        <v>1</v>
      </c>
      <c r="H64" s="48"/>
      <c r="I64" s="48"/>
      <c r="J64" s="48"/>
      <c r="K64" s="48"/>
      <c r="L64" s="48"/>
      <c r="M64" s="48"/>
      <c r="N64" s="48"/>
      <c r="O64" s="48"/>
      <c r="U64" s="72"/>
      <c r="V64" s="71"/>
      <c r="W64" s="71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1"/>
      <c r="AS64" s="71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</row>
    <row r="65" spans="1:59" ht="27" customHeight="1" x14ac:dyDescent="0.25">
      <c r="A65" s="50" t="s">
        <v>95</v>
      </c>
      <c r="B65" s="365">
        <v>1</v>
      </c>
      <c r="C65" s="365">
        <v>1</v>
      </c>
      <c r="D65" s="365">
        <v>1</v>
      </c>
      <c r="E65" s="365">
        <v>1</v>
      </c>
      <c r="F65" s="365">
        <v>1</v>
      </c>
      <c r="G65" s="365">
        <v>1</v>
      </c>
      <c r="H65" s="48"/>
      <c r="I65" s="48"/>
      <c r="J65" s="48"/>
      <c r="K65" s="48"/>
      <c r="L65" s="48"/>
      <c r="M65" s="48"/>
      <c r="N65" s="48"/>
      <c r="O65" s="48"/>
      <c r="U65" s="72"/>
      <c r="V65" s="71"/>
      <c r="W65" s="71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1"/>
      <c r="AS65" s="71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</row>
    <row r="66" spans="1:59" ht="27" customHeight="1" x14ac:dyDescent="0.25">
      <c r="A66" s="50" t="s">
        <v>96</v>
      </c>
      <c r="B66" s="365">
        <v>1</v>
      </c>
      <c r="C66" s="365">
        <v>1</v>
      </c>
      <c r="D66" s="365">
        <v>1</v>
      </c>
      <c r="E66" s="365">
        <v>1</v>
      </c>
      <c r="F66" s="365">
        <v>1</v>
      </c>
      <c r="G66" s="365">
        <v>1</v>
      </c>
      <c r="H66" s="48"/>
      <c r="I66" s="48"/>
      <c r="J66" s="48"/>
      <c r="K66" s="48"/>
      <c r="L66" s="48"/>
      <c r="M66" s="48"/>
      <c r="N66" s="48"/>
      <c r="O66" s="48"/>
      <c r="U66" s="72"/>
      <c r="V66" s="71"/>
      <c r="W66" s="71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1"/>
      <c r="AS66" s="71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</row>
    <row r="67" spans="1:59" ht="15" x14ac:dyDescent="0.25">
      <c r="A67" s="50" t="s">
        <v>97</v>
      </c>
      <c r="B67" s="365">
        <v>1</v>
      </c>
      <c r="C67" s="365">
        <v>1</v>
      </c>
      <c r="D67" s="365">
        <v>1</v>
      </c>
      <c r="E67" s="365">
        <v>1</v>
      </c>
      <c r="F67" s="365">
        <v>1</v>
      </c>
      <c r="G67" s="365">
        <v>1</v>
      </c>
      <c r="H67" s="48"/>
      <c r="I67" s="48"/>
      <c r="J67" s="48"/>
      <c r="K67" s="48"/>
      <c r="L67" s="48"/>
      <c r="M67" s="48"/>
      <c r="N67" s="48"/>
      <c r="O67" s="48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</row>
    <row r="68" spans="1:59" ht="15" x14ac:dyDescent="0.25">
      <c r="A68" s="50" t="s">
        <v>98</v>
      </c>
      <c r="B68" s="365">
        <v>2</v>
      </c>
      <c r="C68" s="365">
        <v>2</v>
      </c>
      <c r="D68" s="365">
        <v>1</v>
      </c>
      <c r="E68" s="365">
        <v>2</v>
      </c>
      <c r="F68" s="365">
        <v>2</v>
      </c>
      <c r="G68" s="365">
        <v>1</v>
      </c>
      <c r="H68" s="161"/>
      <c r="I68" s="48"/>
      <c r="J68" s="48"/>
      <c r="K68" s="48"/>
      <c r="L68" s="48"/>
      <c r="M68" s="48"/>
      <c r="N68" s="48"/>
      <c r="O68" s="48"/>
    </row>
    <row r="69" spans="1:59" ht="15" x14ac:dyDescent="0.25">
      <c r="A69" s="50" t="s">
        <v>99</v>
      </c>
      <c r="B69" s="365">
        <v>1</v>
      </c>
      <c r="C69" s="365">
        <v>1</v>
      </c>
      <c r="D69" s="365">
        <v>1</v>
      </c>
      <c r="E69" s="365">
        <v>1</v>
      </c>
      <c r="F69" s="365">
        <v>1</v>
      </c>
      <c r="G69" s="365">
        <v>1</v>
      </c>
      <c r="H69" s="48"/>
      <c r="I69" s="48"/>
      <c r="J69" s="48"/>
      <c r="K69" s="48"/>
      <c r="L69" s="48"/>
      <c r="M69" s="48"/>
      <c r="N69" s="48"/>
      <c r="O69" s="48"/>
    </row>
    <row r="70" spans="1:59" ht="15" x14ac:dyDescent="0.25">
      <c r="A70" s="50" t="s">
        <v>100</v>
      </c>
      <c r="B70" s="365"/>
      <c r="C70" s="365"/>
      <c r="D70" s="365"/>
      <c r="E70" s="365"/>
      <c r="F70" s="365"/>
      <c r="G70" s="365"/>
      <c r="H70" s="48"/>
      <c r="I70" s="48"/>
      <c r="J70" s="48"/>
      <c r="K70" s="48"/>
      <c r="L70" s="48"/>
      <c r="M70" s="48"/>
      <c r="N70" s="48"/>
      <c r="O70" s="48"/>
    </row>
    <row r="71" spans="1:59" ht="15" x14ac:dyDescent="0.25">
      <c r="A71" s="50" t="s">
        <v>101</v>
      </c>
      <c r="B71" s="365">
        <v>1</v>
      </c>
      <c r="C71" s="365">
        <v>1</v>
      </c>
      <c r="D71" s="365">
        <v>1</v>
      </c>
      <c r="E71" s="365">
        <v>1</v>
      </c>
      <c r="F71" s="365">
        <v>1</v>
      </c>
      <c r="G71" s="365">
        <v>1</v>
      </c>
      <c r="H71" s="48"/>
      <c r="I71" s="48"/>
      <c r="J71" s="48"/>
      <c r="K71" s="48"/>
      <c r="L71" s="48"/>
      <c r="M71" s="48"/>
      <c r="N71" s="48"/>
      <c r="O71" s="48"/>
    </row>
    <row r="72" spans="1:59" ht="15" x14ac:dyDescent="0.25">
      <c r="A72" s="50" t="s">
        <v>102</v>
      </c>
      <c r="B72" s="365">
        <v>1</v>
      </c>
      <c r="C72" s="365">
        <v>1</v>
      </c>
      <c r="D72" s="365">
        <v>1</v>
      </c>
      <c r="E72" s="365">
        <v>1</v>
      </c>
      <c r="F72" s="365">
        <v>1</v>
      </c>
      <c r="G72" s="365">
        <v>1</v>
      </c>
      <c r="H72" s="48"/>
      <c r="I72" s="48"/>
      <c r="J72" s="48"/>
      <c r="K72" s="48"/>
      <c r="L72" s="48"/>
      <c r="M72" s="48"/>
      <c r="N72" s="48"/>
      <c r="O72" s="48"/>
    </row>
    <row r="73" spans="1:59" ht="15" x14ac:dyDescent="0.25">
      <c r="A73" s="50" t="s">
        <v>103</v>
      </c>
      <c r="B73" s="365">
        <v>1</v>
      </c>
      <c r="C73" s="365">
        <v>1</v>
      </c>
      <c r="D73" s="365">
        <v>1</v>
      </c>
      <c r="E73" s="365">
        <v>1</v>
      </c>
      <c r="F73" s="365">
        <v>1</v>
      </c>
      <c r="G73" s="365">
        <v>1</v>
      </c>
      <c r="H73" s="48"/>
      <c r="I73" s="48"/>
      <c r="J73" s="48"/>
      <c r="K73" s="48"/>
      <c r="L73" s="48"/>
      <c r="M73" s="48"/>
      <c r="N73" s="48"/>
      <c r="O73" s="48"/>
    </row>
    <row r="74" spans="1:59" ht="18.75" customHeight="1" x14ac:dyDescent="0.25">
      <c r="A74" s="50" t="s">
        <v>104</v>
      </c>
      <c r="B74" s="365">
        <v>1</v>
      </c>
      <c r="C74" s="365">
        <v>1</v>
      </c>
      <c r="D74" s="365">
        <v>1</v>
      </c>
      <c r="E74" s="365">
        <v>1</v>
      </c>
      <c r="F74" s="365">
        <v>1</v>
      </c>
      <c r="G74" s="365">
        <v>1</v>
      </c>
      <c r="H74" s="48"/>
      <c r="I74" s="48"/>
      <c r="J74" s="48"/>
      <c r="K74" s="48"/>
      <c r="L74" s="48"/>
      <c r="M74" s="515" t="s">
        <v>341</v>
      </c>
      <c r="N74" s="515" t="s">
        <v>344</v>
      </c>
      <c r="O74" s="515" t="s">
        <v>345</v>
      </c>
      <c r="P74" s="515" t="s">
        <v>342</v>
      </c>
      <c r="Q74" s="515" t="s">
        <v>343</v>
      </c>
      <c r="R74" s="515" t="s">
        <v>346</v>
      </c>
    </row>
    <row r="75" spans="1:59" ht="15" x14ac:dyDescent="0.25">
      <c r="A75" s="50" t="s">
        <v>158</v>
      </c>
      <c r="B75" s="365">
        <v>1</v>
      </c>
      <c r="C75" s="365">
        <v>1</v>
      </c>
      <c r="D75" s="365">
        <v>1</v>
      </c>
      <c r="E75" s="365">
        <v>1</v>
      </c>
      <c r="F75" s="365">
        <v>1</v>
      </c>
      <c r="G75" s="365">
        <v>1</v>
      </c>
      <c r="H75" s="48"/>
      <c r="I75" s="48"/>
      <c r="J75" s="48"/>
      <c r="K75" s="48"/>
      <c r="L75" s="48"/>
      <c r="M75" s="516"/>
      <c r="N75" s="516"/>
      <c r="O75" s="516"/>
      <c r="P75" s="516"/>
      <c r="Q75" s="516"/>
      <c r="R75" s="516"/>
    </row>
    <row r="76" spans="1:59" ht="15" x14ac:dyDescent="0.25">
      <c r="A76" s="50" t="s">
        <v>106</v>
      </c>
      <c r="B76" s="365">
        <v>1</v>
      </c>
      <c r="C76" s="365">
        <v>1</v>
      </c>
      <c r="D76" s="365">
        <v>1</v>
      </c>
      <c r="E76" s="365">
        <v>1</v>
      </c>
      <c r="F76" s="365">
        <v>1</v>
      </c>
      <c r="G76" s="365">
        <v>1</v>
      </c>
      <c r="H76" s="48"/>
      <c r="I76" s="48"/>
      <c r="J76" s="48"/>
      <c r="K76" s="48"/>
      <c r="L76" s="48"/>
      <c r="M76" s="516"/>
      <c r="N76" s="516"/>
      <c r="O76" s="516"/>
      <c r="P76" s="516"/>
      <c r="Q76" s="516"/>
      <c r="R76" s="516"/>
    </row>
    <row r="77" spans="1:59" ht="15" x14ac:dyDescent="0.25">
      <c r="A77" s="50" t="s">
        <v>235</v>
      </c>
      <c r="B77" s="365">
        <v>1</v>
      </c>
      <c r="C77" s="365">
        <v>1</v>
      </c>
      <c r="D77" s="365">
        <v>1</v>
      </c>
      <c r="E77" s="365">
        <v>1</v>
      </c>
      <c r="F77" s="365">
        <v>1</v>
      </c>
      <c r="G77" s="365">
        <v>1</v>
      </c>
      <c r="H77" s="48"/>
      <c r="I77" s="48"/>
      <c r="J77" s="48"/>
      <c r="K77" s="48"/>
      <c r="L77" s="48"/>
      <c r="M77" s="516"/>
      <c r="N77" s="516"/>
      <c r="O77" s="516"/>
      <c r="P77" s="516"/>
      <c r="Q77" s="516"/>
      <c r="R77" s="516"/>
    </row>
    <row r="78" spans="1:59" ht="15" x14ac:dyDescent="0.25">
      <c r="A78" s="50" t="s">
        <v>184</v>
      </c>
      <c r="B78" s="365">
        <v>1</v>
      </c>
      <c r="C78" s="365">
        <v>1</v>
      </c>
      <c r="D78" s="365">
        <v>1</v>
      </c>
      <c r="E78" s="365">
        <v>1</v>
      </c>
      <c r="F78" s="365">
        <v>1</v>
      </c>
      <c r="G78" s="365">
        <v>1</v>
      </c>
      <c r="H78" s="48"/>
      <c r="I78" s="48"/>
      <c r="J78" s="48"/>
      <c r="K78" s="48"/>
      <c r="L78" s="48"/>
      <c r="M78" s="516"/>
      <c r="N78" s="516"/>
      <c r="O78" s="516"/>
      <c r="P78" s="516"/>
      <c r="Q78" s="516"/>
      <c r="R78" s="516"/>
    </row>
    <row r="79" spans="1:59" ht="15" x14ac:dyDescent="0.25">
      <c r="A79" s="50" t="s">
        <v>23</v>
      </c>
      <c r="B79" s="365">
        <v>1</v>
      </c>
      <c r="C79" s="365">
        <v>1</v>
      </c>
      <c r="D79" s="365">
        <v>1</v>
      </c>
      <c r="E79" s="365">
        <v>1</v>
      </c>
      <c r="F79" s="365">
        <v>1</v>
      </c>
      <c r="G79" s="365">
        <v>1</v>
      </c>
      <c r="H79" s="48"/>
      <c r="I79" s="48"/>
      <c r="J79" s="48"/>
      <c r="K79" s="48"/>
      <c r="L79" s="48"/>
      <c r="M79" s="516"/>
      <c r="N79" s="516"/>
      <c r="O79" s="516"/>
      <c r="P79" s="516"/>
      <c r="Q79" s="516"/>
      <c r="R79" s="516"/>
    </row>
    <row r="80" spans="1:59" ht="15" x14ac:dyDescent="0.25">
      <c r="A80" s="50" t="s">
        <v>24</v>
      </c>
      <c r="B80" s="365">
        <v>1</v>
      </c>
      <c r="C80" s="365">
        <v>1</v>
      </c>
      <c r="D80" s="365">
        <v>1</v>
      </c>
      <c r="E80" s="365">
        <v>1</v>
      </c>
      <c r="F80" s="365">
        <v>1</v>
      </c>
      <c r="G80" s="365">
        <v>1</v>
      </c>
      <c r="H80" s="48"/>
      <c r="I80" s="48"/>
      <c r="J80" s="48"/>
      <c r="K80" s="48"/>
      <c r="L80" s="48"/>
      <c r="M80" s="523"/>
      <c r="N80" s="523"/>
      <c r="O80" s="523"/>
      <c r="P80" s="523"/>
      <c r="Q80" s="523"/>
      <c r="R80" s="523"/>
    </row>
    <row r="81" spans="1:18" ht="15" x14ac:dyDescent="0.25">
      <c r="A81" s="50" t="s">
        <v>25</v>
      </c>
      <c r="B81" s="365">
        <v>1</v>
      </c>
      <c r="C81" s="365">
        <v>1</v>
      </c>
      <c r="D81" s="365">
        <v>1</v>
      </c>
      <c r="E81" s="365">
        <v>1</v>
      </c>
      <c r="F81" s="365">
        <v>1</v>
      </c>
      <c r="G81" s="365">
        <v>1</v>
      </c>
      <c r="H81" t="s">
        <v>369</v>
      </c>
      <c r="I81" s="48"/>
      <c r="J81" s="48"/>
      <c r="K81" s="197"/>
      <c r="L81" s="197"/>
      <c r="M81" s="247"/>
      <c r="N81" s="247"/>
      <c r="O81" s="247"/>
      <c r="P81" s="247"/>
      <c r="Q81" s="247"/>
      <c r="R81" s="247"/>
    </row>
    <row r="82" spans="1:18" ht="25.5" x14ac:dyDescent="0.25">
      <c r="A82" s="50" t="s">
        <v>245</v>
      </c>
      <c r="B82" s="365">
        <v>1</v>
      </c>
      <c r="C82" s="365">
        <v>1</v>
      </c>
      <c r="D82" s="365">
        <v>1</v>
      </c>
      <c r="E82" s="365">
        <v>1</v>
      </c>
      <c r="F82" s="365">
        <v>1</v>
      </c>
      <c r="G82" s="365">
        <v>1</v>
      </c>
      <c r="H82" t="s">
        <v>370</v>
      </c>
      <c r="I82" s="48"/>
      <c r="J82" s="48"/>
      <c r="K82" s="197"/>
      <c r="L82" s="197"/>
      <c r="M82" s="247"/>
      <c r="N82" s="247"/>
      <c r="O82" s="247"/>
      <c r="P82" s="247"/>
      <c r="Q82" s="247"/>
      <c r="R82" s="247"/>
    </row>
    <row r="83" spans="1:18" ht="15" x14ac:dyDescent="0.25">
      <c r="A83" s="50" t="s">
        <v>246</v>
      </c>
      <c r="B83" s="365"/>
      <c r="C83" s="365"/>
      <c r="D83" s="365"/>
      <c r="E83" s="365"/>
      <c r="F83" s="365"/>
      <c r="G83" s="365"/>
      <c r="H83" t="s">
        <v>371</v>
      </c>
      <c r="I83" s="48"/>
      <c r="J83" s="48"/>
      <c r="K83" s="197"/>
      <c r="L83" s="197"/>
      <c r="M83" s="247">
        <v>1</v>
      </c>
      <c r="N83" s="247">
        <v>1</v>
      </c>
      <c r="O83" s="247">
        <v>1</v>
      </c>
      <c r="P83" s="247">
        <v>1</v>
      </c>
      <c r="Q83" s="247">
        <v>1</v>
      </c>
      <c r="R83" s="247">
        <v>2</v>
      </c>
    </row>
    <row r="84" spans="1:18" ht="15.75" thickBot="1" x14ac:dyDescent="0.3">
      <c r="A84" s="75" t="s">
        <v>234</v>
      </c>
      <c r="B84" s="455">
        <v>1</v>
      </c>
      <c r="C84" s="455">
        <v>1</v>
      </c>
      <c r="D84" s="455">
        <v>1</v>
      </c>
      <c r="E84" s="455">
        <v>2</v>
      </c>
      <c r="F84" s="455">
        <v>1</v>
      </c>
      <c r="G84" s="455">
        <v>1</v>
      </c>
      <c r="H84" t="s">
        <v>372</v>
      </c>
      <c r="I84" s="48"/>
      <c r="J84" s="48"/>
      <c r="K84" s="197"/>
      <c r="L84" s="197"/>
      <c r="M84" s="247">
        <v>1</v>
      </c>
      <c r="N84" s="247">
        <v>1</v>
      </c>
      <c r="O84" s="247">
        <v>1</v>
      </c>
      <c r="P84" s="247">
        <v>1</v>
      </c>
      <c r="Q84" s="247">
        <v>1</v>
      </c>
      <c r="R84" s="247">
        <v>1</v>
      </c>
    </row>
    <row r="85" spans="1:18" x14ac:dyDescent="0.2">
      <c r="A85" s="89"/>
      <c r="B85" s="89"/>
      <c r="C85" s="89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</row>
    <row r="86" spans="1:18" ht="32.25" customHeight="1" thickBot="1" x14ac:dyDescent="0.3">
      <c r="A86" s="499" t="s">
        <v>407</v>
      </c>
      <c r="B86" s="500"/>
      <c r="C86" s="500"/>
      <c r="D86" s="500"/>
      <c r="E86" s="500"/>
      <c r="F86" s="48"/>
      <c r="G86" s="48"/>
      <c r="H86" s="48"/>
      <c r="I86" s="48"/>
      <c r="J86" s="48"/>
      <c r="K86" s="48"/>
      <c r="L86" s="48"/>
      <c r="M86" s="48"/>
      <c r="N86" s="48"/>
      <c r="O86" s="48"/>
    </row>
    <row r="87" spans="1:18" ht="75.75" customHeight="1" x14ac:dyDescent="0.25">
      <c r="A87" s="507" t="s">
        <v>0</v>
      </c>
      <c r="B87" s="533" t="s">
        <v>349</v>
      </c>
      <c r="C87" s="534"/>
      <c r="D87" s="533" t="s">
        <v>350</v>
      </c>
      <c r="E87" s="534"/>
      <c r="F87" s="48"/>
      <c r="G87" s="48"/>
      <c r="H87" s="48"/>
      <c r="J87" s="48"/>
      <c r="K87" s="48"/>
      <c r="L87" s="48"/>
      <c r="M87" s="48"/>
      <c r="N87" s="48"/>
      <c r="O87" s="48"/>
    </row>
    <row r="88" spans="1:18" ht="93.75" customHeight="1" thickBot="1" x14ac:dyDescent="0.3">
      <c r="A88" s="508"/>
      <c r="B88" s="262" t="s">
        <v>347</v>
      </c>
      <c r="C88" s="262" t="s">
        <v>348</v>
      </c>
      <c r="D88" s="262" t="s">
        <v>255</v>
      </c>
      <c r="E88" s="262" t="s">
        <v>348</v>
      </c>
      <c r="F88" s="48"/>
      <c r="G88" s="48"/>
      <c r="H88" s="48"/>
      <c r="I88" s="48"/>
      <c r="J88" s="48"/>
      <c r="K88" s="48"/>
      <c r="L88" s="48"/>
      <c r="M88" s="48"/>
      <c r="N88" s="48"/>
      <c r="O88" s="48"/>
    </row>
    <row r="89" spans="1:18" ht="12.75" customHeight="1" thickTop="1" thickBot="1" x14ac:dyDescent="0.3">
      <c r="A89" s="91">
        <v>1</v>
      </c>
      <c r="B89" s="196">
        <v>2</v>
      </c>
      <c r="C89" s="196">
        <v>3</v>
      </c>
      <c r="D89" s="196">
        <v>4</v>
      </c>
      <c r="E89" s="196">
        <v>5</v>
      </c>
      <c r="F89" s="48"/>
      <c r="G89" s="48"/>
      <c r="H89" s="48"/>
      <c r="I89" s="48"/>
      <c r="J89" s="48"/>
      <c r="K89" s="48"/>
      <c r="L89" s="48"/>
      <c r="M89" s="48"/>
      <c r="N89" s="48"/>
      <c r="O89" s="48"/>
    </row>
    <row r="90" spans="1:18" ht="15.75" thickTop="1" x14ac:dyDescent="0.25">
      <c r="A90" s="50" t="s">
        <v>91</v>
      </c>
      <c r="B90" s="79">
        <v>1</v>
      </c>
      <c r="C90" s="79">
        <v>1</v>
      </c>
      <c r="D90" s="79">
        <v>1</v>
      </c>
      <c r="E90" s="79">
        <v>1</v>
      </c>
      <c r="F90" s="48"/>
      <c r="G90" s="48"/>
      <c r="H90" s="48"/>
      <c r="I90" s="48"/>
      <c r="J90" s="48"/>
      <c r="K90" s="48"/>
      <c r="L90" s="48"/>
      <c r="M90" s="48"/>
      <c r="N90" s="48"/>
      <c r="O90" s="48"/>
    </row>
    <row r="91" spans="1:18" ht="15" x14ac:dyDescent="0.25">
      <c r="A91" s="50" t="s">
        <v>92</v>
      </c>
      <c r="B91" s="79">
        <v>1</v>
      </c>
      <c r="C91" s="79">
        <v>2</v>
      </c>
      <c r="D91" s="79">
        <v>1</v>
      </c>
      <c r="E91" s="79">
        <v>2</v>
      </c>
      <c r="F91" s="48"/>
      <c r="G91" s="48"/>
      <c r="H91" s="48"/>
      <c r="I91" s="48"/>
      <c r="J91" s="48"/>
      <c r="K91" s="48"/>
      <c r="L91" s="48"/>
      <c r="M91" s="48"/>
      <c r="N91" s="48"/>
      <c r="O91" s="48"/>
    </row>
    <row r="92" spans="1:18" ht="15" x14ac:dyDescent="0.25">
      <c r="A92" s="50" t="s">
        <v>93</v>
      </c>
      <c r="B92" s="79"/>
      <c r="C92" s="79"/>
      <c r="D92" s="79"/>
      <c r="E92" s="79"/>
      <c r="F92" s="48"/>
      <c r="G92" s="48"/>
      <c r="H92" s="48"/>
      <c r="I92" s="48"/>
      <c r="J92" s="48"/>
      <c r="K92" s="48"/>
      <c r="L92" s="48"/>
      <c r="M92" s="48"/>
      <c r="N92" s="48"/>
      <c r="O92" s="48"/>
    </row>
    <row r="93" spans="1:18" ht="15" x14ac:dyDescent="0.25">
      <c r="A93" s="50" t="s">
        <v>94</v>
      </c>
      <c r="B93" s="79">
        <v>2</v>
      </c>
      <c r="C93" s="79">
        <v>2</v>
      </c>
      <c r="D93" s="79">
        <v>2</v>
      </c>
      <c r="E93" s="79">
        <v>2</v>
      </c>
      <c r="F93" s="48"/>
      <c r="G93" s="48"/>
      <c r="H93" s="48"/>
      <c r="I93" s="48"/>
      <c r="J93" s="48"/>
      <c r="K93" s="48"/>
      <c r="L93" s="48"/>
      <c r="M93" s="48"/>
      <c r="N93" s="48"/>
      <c r="O93" s="48"/>
    </row>
    <row r="94" spans="1:18" ht="15" x14ac:dyDescent="0.25">
      <c r="A94" s="50" t="s">
        <v>95</v>
      </c>
      <c r="B94" s="79">
        <v>1</v>
      </c>
      <c r="C94" s="79">
        <v>1</v>
      </c>
      <c r="D94" s="79">
        <v>1</v>
      </c>
      <c r="E94" s="79">
        <v>1</v>
      </c>
      <c r="F94" s="48"/>
      <c r="G94" s="48"/>
      <c r="H94" s="48"/>
      <c r="I94" s="48"/>
      <c r="J94" s="48"/>
      <c r="K94" s="48"/>
      <c r="L94" s="48"/>
      <c r="M94" s="48"/>
      <c r="N94" s="48"/>
      <c r="O94" s="48"/>
    </row>
    <row r="95" spans="1:18" ht="15" x14ac:dyDescent="0.25">
      <c r="A95" s="50" t="s">
        <v>96</v>
      </c>
      <c r="B95" s="79">
        <v>2</v>
      </c>
      <c r="C95" s="79">
        <v>2</v>
      </c>
      <c r="D95" s="79">
        <v>2</v>
      </c>
      <c r="E95" s="79">
        <v>2</v>
      </c>
      <c r="F95" s="48"/>
      <c r="G95" s="48"/>
      <c r="H95" s="48"/>
      <c r="I95" s="48"/>
      <c r="J95" s="48"/>
      <c r="K95" s="48"/>
      <c r="L95" s="48"/>
      <c r="M95" s="48"/>
      <c r="N95" s="48"/>
      <c r="O95" s="48"/>
    </row>
    <row r="96" spans="1:18" ht="15" x14ac:dyDescent="0.25">
      <c r="A96" s="50" t="s">
        <v>97</v>
      </c>
      <c r="B96" s="79">
        <v>1</v>
      </c>
      <c r="C96" s="79">
        <v>1</v>
      </c>
      <c r="D96" s="79">
        <v>1</v>
      </c>
      <c r="E96" s="79">
        <v>1</v>
      </c>
      <c r="F96" s="48"/>
      <c r="G96" s="48"/>
      <c r="H96" s="48"/>
      <c r="I96" s="48"/>
      <c r="J96" s="48"/>
      <c r="K96" s="48"/>
      <c r="L96" s="48"/>
      <c r="M96" s="48"/>
      <c r="N96" s="48"/>
      <c r="O96" s="48"/>
    </row>
    <row r="97" spans="1:15" ht="15" x14ac:dyDescent="0.25">
      <c r="A97" s="50" t="s">
        <v>98</v>
      </c>
      <c r="B97" s="79">
        <v>2</v>
      </c>
      <c r="C97" s="79">
        <v>2</v>
      </c>
      <c r="D97" s="79">
        <v>2</v>
      </c>
      <c r="E97" s="79">
        <v>2</v>
      </c>
      <c r="F97" s="48"/>
      <c r="G97" s="48"/>
      <c r="H97" s="48"/>
      <c r="I97" s="48"/>
      <c r="J97" s="48"/>
      <c r="K97" s="48"/>
      <c r="L97" s="48"/>
      <c r="M97" s="48"/>
      <c r="N97" s="48"/>
      <c r="O97" s="48"/>
    </row>
    <row r="98" spans="1:15" ht="15" x14ac:dyDescent="0.25">
      <c r="A98" s="50" t="s">
        <v>99</v>
      </c>
      <c r="B98" s="79">
        <v>1</v>
      </c>
      <c r="C98" s="79">
        <v>1</v>
      </c>
      <c r="D98" s="79">
        <v>1</v>
      </c>
      <c r="E98" s="79">
        <v>1</v>
      </c>
      <c r="F98" s="48"/>
      <c r="G98" s="48"/>
      <c r="H98" s="48"/>
      <c r="I98" s="48"/>
      <c r="J98" s="48"/>
      <c r="K98" s="48"/>
      <c r="L98" s="48"/>
      <c r="M98" s="48"/>
      <c r="N98" s="48"/>
      <c r="O98" s="48"/>
    </row>
    <row r="99" spans="1:15" ht="15" x14ac:dyDescent="0.25">
      <c r="A99" s="50" t="s">
        <v>100</v>
      </c>
      <c r="B99" s="79"/>
      <c r="C99" s="79"/>
      <c r="D99" s="79"/>
      <c r="E99" s="79"/>
      <c r="F99" s="48"/>
      <c r="G99" s="48"/>
      <c r="H99" s="48"/>
      <c r="I99" s="48"/>
      <c r="J99" s="48"/>
      <c r="K99" s="48"/>
      <c r="L99" s="48"/>
      <c r="M99" s="48"/>
      <c r="N99" s="48"/>
      <c r="O99" s="48"/>
    </row>
    <row r="100" spans="1:15" ht="15" x14ac:dyDescent="0.25">
      <c r="A100" s="50" t="s">
        <v>101</v>
      </c>
      <c r="B100" s="79">
        <v>2</v>
      </c>
      <c r="C100" s="79">
        <v>2</v>
      </c>
      <c r="D100" s="79">
        <v>2</v>
      </c>
      <c r="E100" s="79">
        <v>2</v>
      </c>
      <c r="F100" s="48"/>
      <c r="G100" s="48"/>
      <c r="H100" s="48"/>
      <c r="I100" s="48"/>
      <c r="J100" s="48"/>
      <c r="K100" s="48"/>
      <c r="L100" s="48"/>
      <c r="M100" s="48"/>
      <c r="N100" s="48"/>
      <c r="O100" s="48"/>
    </row>
    <row r="101" spans="1:15" ht="15" x14ac:dyDescent="0.25">
      <c r="A101" s="50" t="s">
        <v>102</v>
      </c>
      <c r="B101" s="79">
        <v>2</v>
      </c>
      <c r="C101" s="79">
        <v>2</v>
      </c>
      <c r="D101" s="79">
        <v>2</v>
      </c>
      <c r="E101" s="79">
        <v>2</v>
      </c>
      <c r="F101" s="48"/>
      <c r="G101" s="48"/>
      <c r="H101" s="48"/>
      <c r="I101" s="48"/>
      <c r="J101" s="53"/>
      <c r="K101" s="53"/>
      <c r="L101" s="53"/>
      <c r="M101" s="53"/>
      <c r="N101" s="48"/>
      <c r="O101" s="48"/>
    </row>
    <row r="102" spans="1:15" ht="15" x14ac:dyDescent="0.25">
      <c r="A102" s="50" t="s">
        <v>103</v>
      </c>
      <c r="B102" s="79"/>
      <c r="C102" s="79"/>
      <c r="D102" s="79"/>
      <c r="E102" s="79"/>
      <c r="F102" s="48"/>
      <c r="G102" s="48"/>
      <c r="H102" s="48"/>
      <c r="I102" s="48"/>
      <c r="J102" s="53"/>
      <c r="K102" s="53"/>
      <c r="L102" s="53"/>
      <c r="M102" s="53"/>
      <c r="N102" s="48"/>
      <c r="O102" s="48"/>
    </row>
    <row r="103" spans="1:15" ht="17.25" customHeight="1" x14ac:dyDescent="0.25">
      <c r="A103" s="50" t="s">
        <v>104</v>
      </c>
      <c r="B103" s="79">
        <v>1</v>
      </c>
      <c r="C103" s="79">
        <v>1</v>
      </c>
      <c r="D103" s="79">
        <v>1</v>
      </c>
      <c r="E103" s="79">
        <v>1</v>
      </c>
      <c r="F103" s="48"/>
      <c r="G103" s="48"/>
      <c r="H103" s="48"/>
      <c r="I103" s="48"/>
      <c r="J103" s="517" t="s">
        <v>347</v>
      </c>
      <c r="K103" s="517" t="s">
        <v>348</v>
      </c>
      <c r="L103" s="517" t="s">
        <v>255</v>
      </c>
      <c r="M103" s="517" t="s">
        <v>348</v>
      </c>
      <c r="N103" s="48"/>
      <c r="O103" s="48"/>
    </row>
    <row r="104" spans="1:15" ht="15" x14ac:dyDescent="0.25">
      <c r="A104" s="50" t="s">
        <v>158</v>
      </c>
      <c r="B104" s="79">
        <v>1</v>
      </c>
      <c r="C104" s="79">
        <v>1</v>
      </c>
      <c r="D104" s="79">
        <v>1</v>
      </c>
      <c r="E104" s="79">
        <v>1</v>
      </c>
      <c r="F104" s="48"/>
      <c r="G104" s="48"/>
      <c r="H104" s="48"/>
      <c r="I104" s="48"/>
      <c r="J104" s="517"/>
      <c r="K104" s="517"/>
      <c r="L104" s="517"/>
      <c r="M104" s="517"/>
      <c r="N104" s="48"/>
      <c r="O104" s="48"/>
    </row>
    <row r="105" spans="1:15" ht="15" x14ac:dyDescent="0.25">
      <c r="A105" s="50" t="s">
        <v>106</v>
      </c>
      <c r="B105" s="79">
        <v>2</v>
      </c>
      <c r="C105" s="79">
        <v>2</v>
      </c>
      <c r="D105" s="79">
        <v>2</v>
      </c>
      <c r="E105" s="79">
        <v>2</v>
      </c>
      <c r="F105" s="48"/>
      <c r="G105" s="48"/>
      <c r="H105" s="48"/>
      <c r="I105" s="48"/>
      <c r="J105" s="517"/>
      <c r="K105" s="517"/>
      <c r="L105" s="517"/>
      <c r="M105" s="517"/>
      <c r="N105" s="48"/>
      <c r="O105" s="48"/>
    </row>
    <row r="106" spans="1:15" ht="15" x14ac:dyDescent="0.25">
      <c r="A106" s="50" t="s">
        <v>235</v>
      </c>
      <c r="B106" s="79">
        <v>1</v>
      </c>
      <c r="C106" s="79">
        <v>1</v>
      </c>
      <c r="D106" s="79">
        <v>1</v>
      </c>
      <c r="E106" s="79">
        <v>1</v>
      </c>
      <c r="F106" s="48"/>
      <c r="G106" s="48"/>
      <c r="H106" s="48"/>
      <c r="I106" s="48"/>
      <c r="J106" s="517"/>
      <c r="K106" s="517"/>
      <c r="L106" s="517"/>
      <c r="M106" s="517"/>
      <c r="N106" s="48"/>
      <c r="O106" s="48"/>
    </row>
    <row r="107" spans="1:15" ht="15" x14ac:dyDescent="0.25">
      <c r="A107" s="50" t="s">
        <v>184</v>
      </c>
      <c r="B107" s="79">
        <v>2</v>
      </c>
      <c r="C107" s="79">
        <v>2</v>
      </c>
      <c r="D107" s="79">
        <v>1</v>
      </c>
      <c r="E107" s="79">
        <v>1</v>
      </c>
      <c r="F107" s="48"/>
      <c r="G107" s="48"/>
      <c r="H107" s="48"/>
      <c r="I107" s="48"/>
      <c r="J107" s="517"/>
      <c r="K107" s="517"/>
      <c r="L107" s="517"/>
      <c r="M107" s="517"/>
      <c r="N107" s="48"/>
      <c r="O107" s="48"/>
    </row>
    <row r="108" spans="1:15" ht="15" x14ac:dyDescent="0.25">
      <c r="A108" s="50" t="s">
        <v>23</v>
      </c>
      <c r="B108" s="79">
        <v>2</v>
      </c>
      <c r="C108" s="79">
        <v>2</v>
      </c>
      <c r="D108" s="79">
        <v>2</v>
      </c>
      <c r="E108" s="79">
        <v>2</v>
      </c>
      <c r="F108" s="48"/>
      <c r="G108" s="48"/>
      <c r="H108" s="48"/>
      <c r="I108" s="48"/>
      <c r="J108" s="517"/>
      <c r="K108" s="517"/>
      <c r="L108" s="517"/>
      <c r="M108" s="517"/>
      <c r="N108" s="48"/>
      <c r="O108" s="48"/>
    </row>
    <row r="109" spans="1:15" ht="15" x14ac:dyDescent="0.25">
      <c r="A109" s="50" t="s">
        <v>24</v>
      </c>
      <c r="B109" s="79">
        <v>1</v>
      </c>
      <c r="C109" s="79">
        <v>1</v>
      </c>
      <c r="D109" s="79">
        <v>1</v>
      </c>
      <c r="E109" s="79">
        <v>1</v>
      </c>
      <c r="F109" s="48"/>
      <c r="G109" s="48"/>
      <c r="H109" s="48"/>
      <c r="I109" s="48"/>
      <c r="J109" s="518"/>
      <c r="K109" s="518"/>
      <c r="L109" s="518"/>
      <c r="M109" s="518"/>
      <c r="N109" s="48"/>
      <c r="O109" s="48"/>
    </row>
    <row r="110" spans="1:15" ht="15" x14ac:dyDescent="0.25">
      <c r="A110" s="50" t="s">
        <v>25</v>
      </c>
      <c r="B110" s="79">
        <v>1</v>
      </c>
      <c r="C110" s="79">
        <v>1</v>
      </c>
      <c r="D110" s="79">
        <v>1</v>
      </c>
      <c r="E110" s="79">
        <v>1</v>
      </c>
      <c r="F110" t="s">
        <v>369</v>
      </c>
      <c r="G110" s="48"/>
      <c r="H110" s="48"/>
      <c r="I110" s="48"/>
      <c r="J110" s="247"/>
      <c r="K110" s="247"/>
      <c r="L110" s="247"/>
      <c r="M110" s="247"/>
      <c r="N110" s="48"/>
      <c r="O110" s="48"/>
    </row>
    <row r="111" spans="1:15" ht="25.5" x14ac:dyDescent="0.25">
      <c r="A111" s="50" t="s">
        <v>245</v>
      </c>
      <c r="B111" s="79">
        <v>1</v>
      </c>
      <c r="C111" s="79">
        <v>1</v>
      </c>
      <c r="D111" s="79">
        <v>1</v>
      </c>
      <c r="E111" s="79">
        <v>1</v>
      </c>
      <c r="F111" t="s">
        <v>370</v>
      </c>
      <c r="G111" s="48"/>
      <c r="H111" s="48"/>
      <c r="I111" s="48"/>
      <c r="J111" s="247"/>
      <c r="K111" s="247"/>
      <c r="L111" s="247"/>
      <c r="M111" s="247"/>
      <c r="N111" s="48"/>
      <c r="O111" s="48"/>
    </row>
    <row r="112" spans="1:15" ht="15" x14ac:dyDescent="0.25">
      <c r="A112" s="50" t="s">
        <v>246</v>
      </c>
      <c r="B112" s="79"/>
      <c r="C112" s="79"/>
      <c r="D112" s="79"/>
      <c r="E112" s="79"/>
      <c r="F112" t="s">
        <v>371</v>
      </c>
      <c r="G112" s="48"/>
      <c r="H112" s="48"/>
      <c r="I112" s="48"/>
      <c r="J112" s="247">
        <v>1</v>
      </c>
      <c r="K112" s="247">
        <v>1</v>
      </c>
      <c r="L112" s="247">
        <v>1</v>
      </c>
      <c r="M112" s="247">
        <v>1</v>
      </c>
      <c r="N112" s="48"/>
      <c r="O112" s="48"/>
    </row>
    <row r="113" spans="1:17" ht="15.75" thickBot="1" x14ac:dyDescent="0.3">
      <c r="A113" s="75" t="s">
        <v>234</v>
      </c>
      <c r="B113" s="431">
        <v>2</v>
      </c>
      <c r="C113" s="431">
        <v>2</v>
      </c>
      <c r="D113" s="431">
        <v>1</v>
      </c>
      <c r="E113" s="431">
        <v>1</v>
      </c>
      <c r="F113" t="s">
        <v>372</v>
      </c>
      <c r="G113" s="79"/>
      <c r="H113" s="48"/>
      <c r="I113" s="48"/>
      <c r="J113" s="247">
        <v>1</v>
      </c>
      <c r="K113" s="247">
        <v>1</v>
      </c>
      <c r="L113" s="247">
        <v>1</v>
      </c>
      <c r="M113" s="247">
        <v>1</v>
      </c>
      <c r="N113" s="48"/>
      <c r="O113" s="48"/>
    </row>
    <row r="114" spans="1:17" x14ac:dyDescent="0.2">
      <c r="A114" s="5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</row>
    <row r="115" spans="1:17" x14ac:dyDescent="0.2">
      <c r="A115" s="5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</row>
    <row r="116" spans="1:17" x14ac:dyDescent="0.2">
      <c r="A116" s="5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</row>
    <row r="117" spans="1:17" x14ac:dyDescent="0.2">
      <c r="A117" s="5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</row>
    <row r="118" spans="1:17" x14ac:dyDescent="0.2">
      <c r="A118" s="5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</row>
    <row r="119" spans="1:17" x14ac:dyDescent="0.2">
      <c r="A119" s="5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</row>
    <row r="121" spans="1:17" ht="30" customHeight="1" thickBot="1" x14ac:dyDescent="0.25">
      <c r="A121" s="528" t="s">
        <v>408</v>
      </c>
      <c r="B121" s="528"/>
      <c r="C121" s="528"/>
      <c r="D121" s="528"/>
      <c r="E121" s="528"/>
      <c r="F121" s="528"/>
      <c r="G121" s="528"/>
      <c r="H121" s="528"/>
      <c r="I121" s="528"/>
      <c r="J121" s="528"/>
      <c r="K121" s="528"/>
      <c r="L121" s="528"/>
      <c r="M121" s="528"/>
      <c r="N121" s="528"/>
      <c r="O121" s="528"/>
      <c r="P121" s="11"/>
      <c r="Q121" s="11"/>
    </row>
    <row r="122" spans="1:17" ht="32.25" customHeight="1" x14ac:dyDescent="0.2">
      <c r="A122" s="527" t="s">
        <v>0</v>
      </c>
      <c r="B122" s="198" t="s">
        <v>254</v>
      </c>
      <c r="C122" s="198"/>
      <c r="D122" s="198"/>
      <c r="E122" s="198"/>
      <c r="F122" s="198"/>
      <c r="G122" s="198"/>
      <c r="H122" s="198"/>
      <c r="I122" s="198"/>
      <c r="J122" s="529" t="s">
        <v>253</v>
      </c>
      <c r="K122" s="529"/>
      <c r="L122" s="529"/>
      <c r="M122" s="529"/>
      <c r="N122" s="529"/>
      <c r="O122" s="530"/>
      <c r="P122" s="43"/>
    </row>
    <row r="123" spans="1:17" ht="88.5" customHeight="1" x14ac:dyDescent="0.2">
      <c r="A123" s="527"/>
      <c r="B123" s="521" t="s">
        <v>351</v>
      </c>
      <c r="C123" s="521"/>
      <c r="D123" s="521" t="s">
        <v>352</v>
      </c>
      <c r="E123" s="521"/>
      <c r="F123" s="521" t="s">
        <v>353</v>
      </c>
      <c r="G123" s="521"/>
      <c r="H123" s="521" t="s">
        <v>354</v>
      </c>
      <c r="I123" s="521"/>
      <c r="J123" s="521" t="s">
        <v>355</v>
      </c>
      <c r="K123" s="521"/>
      <c r="L123" s="521" t="s">
        <v>357</v>
      </c>
      <c r="M123" s="521"/>
      <c r="N123" s="521" t="s">
        <v>356</v>
      </c>
      <c r="O123" s="522"/>
      <c r="P123" s="43"/>
    </row>
    <row r="124" spans="1:17" ht="15" thickBot="1" x14ac:dyDescent="0.25">
      <c r="A124" s="508"/>
      <c r="B124" s="199" t="s">
        <v>252</v>
      </c>
      <c r="C124" s="199" t="s">
        <v>251</v>
      </c>
      <c r="D124" s="199" t="s">
        <v>252</v>
      </c>
      <c r="E124" s="199" t="s">
        <v>251</v>
      </c>
      <c r="F124" s="199" t="s">
        <v>252</v>
      </c>
      <c r="G124" s="199" t="s">
        <v>251</v>
      </c>
      <c r="H124" s="199" t="s">
        <v>252</v>
      </c>
      <c r="I124" s="199" t="s">
        <v>251</v>
      </c>
      <c r="J124" s="199" t="s">
        <v>252</v>
      </c>
      <c r="K124" s="199" t="s">
        <v>251</v>
      </c>
      <c r="L124" s="199" t="s">
        <v>252</v>
      </c>
      <c r="M124" s="199" t="s">
        <v>251</v>
      </c>
      <c r="N124" s="199" t="s">
        <v>252</v>
      </c>
      <c r="O124" s="433" t="s">
        <v>251</v>
      </c>
      <c r="P124" s="434"/>
      <c r="Q124" s="434"/>
    </row>
    <row r="125" spans="1:17" ht="12" customHeight="1" thickTop="1" thickBot="1" x14ac:dyDescent="0.25">
      <c r="A125" s="85"/>
      <c r="B125" s="519">
        <v>1</v>
      </c>
      <c r="C125" s="519"/>
      <c r="D125" s="519">
        <v>2</v>
      </c>
      <c r="E125" s="519"/>
      <c r="F125" s="519">
        <v>3</v>
      </c>
      <c r="G125" s="519"/>
      <c r="H125" s="519">
        <v>4</v>
      </c>
      <c r="I125" s="519"/>
      <c r="J125" s="519">
        <v>5</v>
      </c>
      <c r="K125" s="519"/>
      <c r="L125" s="519">
        <v>6</v>
      </c>
      <c r="M125" s="519"/>
      <c r="N125" s="519">
        <v>7</v>
      </c>
      <c r="O125" s="520"/>
      <c r="P125" s="11"/>
      <c r="Q125" s="11"/>
    </row>
    <row r="126" spans="1:17" ht="15" customHeight="1" thickTop="1" x14ac:dyDescent="0.2">
      <c r="A126" s="50" t="s">
        <v>91</v>
      </c>
      <c r="B126" s="440" t="s">
        <v>413</v>
      </c>
      <c r="C126" s="453" t="s">
        <v>411</v>
      </c>
      <c r="D126" s="453" t="s">
        <v>410</v>
      </c>
      <c r="E126" s="453" t="s">
        <v>410</v>
      </c>
      <c r="F126" s="440" t="s">
        <v>412</v>
      </c>
      <c r="G126" s="453" t="s">
        <v>412</v>
      </c>
      <c r="H126" s="453" t="s">
        <v>417</v>
      </c>
      <c r="I126" s="453" t="s">
        <v>412</v>
      </c>
      <c r="J126" s="440" t="s">
        <v>1321</v>
      </c>
      <c r="K126" s="453" t="s">
        <v>755</v>
      </c>
      <c r="L126" s="453" t="s">
        <v>417</v>
      </c>
      <c r="M126" s="453" t="s">
        <v>417</v>
      </c>
      <c r="N126" s="440" t="s">
        <v>417</v>
      </c>
      <c r="O126" s="453" t="s">
        <v>410</v>
      </c>
      <c r="P126" s="43"/>
      <c r="Q126" s="43"/>
    </row>
    <row r="127" spans="1:17" ht="15" customHeight="1" x14ac:dyDescent="0.2">
      <c r="A127" s="50" t="s">
        <v>92</v>
      </c>
      <c r="B127" s="440" t="s">
        <v>1824</v>
      </c>
      <c r="C127" s="453" t="s">
        <v>416</v>
      </c>
      <c r="D127" s="453" t="s">
        <v>410</v>
      </c>
      <c r="E127" s="453" t="s">
        <v>410</v>
      </c>
      <c r="F127" s="440" t="s">
        <v>417</v>
      </c>
      <c r="G127" s="453" t="s">
        <v>410</v>
      </c>
      <c r="H127" s="453" t="s">
        <v>417</v>
      </c>
      <c r="I127" s="453" t="s">
        <v>410</v>
      </c>
      <c r="J127" s="440" t="s">
        <v>410</v>
      </c>
      <c r="K127" s="453" t="s">
        <v>410</v>
      </c>
      <c r="L127" s="453" t="s">
        <v>413</v>
      </c>
      <c r="M127" s="453" t="s">
        <v>412</v>
      </c>
      <c r="N127" s="440" t="s">
        <v>412</v>
      </c>
      <c r="O127" s="453" t="s">
        <v>412</v>
      </c>
      <c r="P127" s="43"/>
      <c r="Q127" s="43"/>
    </row>
    <row r="128" spans="1:17" ht="15" customHeight="1" x14ac:dyDescent="0.2">
      <c r="A128" s="50" t="s">
        <v>93</v>
      </c>
      <c r="B128" s="440" t="s">
        <v>410</v>
      </c>
      <c r="C128" s="453" t="s">
        <v>410</v>
      </c>
      <c r="D128" s="453" t="s">
        <v>410</v>
      </c>
      <c r="E128" s="453" t="s">
        <v>410</v>
      </c>
      <c r="F128" s="440" t="s">
        <v>410</v>
      </c>
      <c r="G128" s="453" t="s">
        <v>410</v>
      </c>
      <c r="H128" s="453" t="s">
        <v>410</v>
      </c>
      <c r="I128" s="453" t="s">
        <v>410</v>
      </c>
      <c r="J128" s="440" t="s">
        <v>410</v>
      </c>
      <c r="K128" s="453" t="s">
        <v>410</v>
      </c>
      <c r="L128" s="453" t="s">
        <v>410</v>
      </c>
      <c r="M128" s="453" t="s">
        <v>410</v>
      </c>
      <c r="N128" s="440" t="s">
        <v>410</v>
      </c>
      <c r="O128" s="453" t="s">
        <v>410</v>
      </c>
      <c r="P128" s="43"/>
      <c r="Q128" s="43"/>
    </row>
    <row r="129" spans="1:35" ht="15" customHeight="1" x14ac:dyDescent="0.2">
      <c r="A129" s="50" t="s">
        <v>94</v>
      </c>
      <c r="B129" s="440" t="s">
        <v>417</v>
      </c>
      <c r="C129" s="453" t="s">
        <v>411</v>
      </c>
      <c r="D129" s="453" t="s">
        <v>410</v>
      </c>
      <c r="E129" s="453" t="s">
        <v>410</v>
      </c>
      <c r="F129" s="440" t="s">
        <v>412</v>
      </c>
      <c r="G129" s="453" t="s">
        <v>410</v>
      </c>
      <c r="H129" s="453" t="s">
        <v>417</v>
      </c>
      <c r="I129" s="453" t="s">
        <v>410</v>
      </c>
      <c r="J129" s="440" t="s">
        <v>411</v>
      </c>
      <c r="K129" s="453" t="s">
        <v>410</v>
      </c>
      <c r="L129" s="453" t="s">
        <v>417</v>
      </c>
      <c r="M129" s="453" t="s">
        <v>410</v>
      </c>
      <c r="N129" s="440" t="s">
        <v>410</v>
      </c>
      <c r="O129" s="453" t="s">
        <v>410</v>
      </c>
      <c r="P129" s="43"/>
      <c r="Q129" s="43"/>
    </row>
    <row r="130" spans="1:35" ht="15" customHeight="1" x14ac:dyDescent="0.2">
      <c r="A130" s="50" t="s">
        <v>95</v>
      </c>
      <c r="B130" s="440" t="s">
        <v>417</v>
      </c>
      <c r="C130" s="453" t="s">
        <v>411</v>
      </c>
      <c r="D130" s="453" t="s">
        <v>410</v>
      </c>
      <c r="E130" s="453" t="s">
        <v>410</v>
      </c>
      <c r="F130" s="440" t="s">
        <v>410</v>
      </c>
      <c r="G130" s="453" t="s">
        <v>410</v>
      </c>
      <c r="H130" s="453" t="s">
        <v>410</v>
      </c>
      <c r="I130" s="453" t="s">
        <v>410</v>
      </c>
      <c r="J130" s="440" t="s">
        <v>410</v>
      </c>
      <c r="K130" s="453" t="s">
        <v>410</v>
      </c>
      <c r="L130" s="453" t="s">
        <v>410</v>
      </c>
      <c r="M130" s="453" t="s">
        <v>410</v>
      </c>
      <c r="N130" s="440" t="s">
        <v>410</v>
      </c>
      <c r="O130" s="453" t="s">
        <v>410</v>
      </c>
      <c r="P130" s="43"/>
      <c r="Q130" s="43"/>
    </row>
    <row r="131" spans="1:35" ht="15" customHeight="1" x14ac:dyDescent="0.2">
      <c r="A131" s="50" t="s">
        <v>96</v>
      </c>
      <c r="B131" s="440" t="s">
        <v>1334</v>
      </c>
      <c r="C131" s="453" t="s">
        <v>755</v>
      </c>
      <c r="D131" s="453" t="s">
        <v>411</v>
      </c>
      <c r="E131" s="453" t="s">
        <v>411</v>
      </c>
      <c r="F131" s="440" t="s">
        <v>755</v>
      </c>
      <c r="G131" s="453" t="s">
        <v>755</v>
      </c>
      <c r="H131" s="453" t="s">
        <v>755</v>
      </c>
      <c r="I131" s="453" t="s">
        <v>755</v>
      </c>
      <c r="J131" s="440" t="s">
        <v>417</v>
      </c>
      <c r="K131" s="453" t="s">
        <v>417</v>
      </c>
      <c r="L131" s="453" t="s">
        <v>413</v>
      </c>
      <c r="M131" s="453" t="s">
        <v>413</v>
      </c>
      <c r="N131" s="440" t="s">
        <v>755</v>
      </c>
      <c r="O131" s="453" t="s">
        <v>755</v>
      </c>
      <c r="P131" s="43"/>
      <c r="Q131" s="43"/>
    </row>
    <row r="132" spans="1:35" ht="15" customHeight="1" x14ac:dyDescent="0.2">
      <c r="A132" s="50" t="s">
        <v>97</v>
      </c>
      <c r="B132" s="440" t="s">
        <v>417</v>
      </c>
      <c r="C132" s="453" t="s">
        <v>411</v>
      </c>
      <c r="D132" s="453" t="s">
        <v>410</v>
      </c>
      <c r="E132" s="453" t="s">
        <v>410</v>
      </c>
      <c r="F132" s="440" t="s">
        <v>417</v>
      </c>
      <c r="G132" s="453" t="s">
        <v>411</v>
      </c>
      <c r="H132" s="453" t="s">
        <v>417</v>
      </c>
      <c r="I132" s="453" t="s">
        <v>410</v>
      </c>
      <c r="J132" s="440" t="s">
        <v>417</v>
      </c>
      <c r="K132" s="453" t="s">
        <v>411</v>
      </c>
      <c r="L132" s="453" t="s">
        <v>417</v>
      </c>
      <c r="M132" s="453" t="s">
        <v>412</v>
      </c>
      <c r="N132" s="440" t="s">
        <v>410</v>
      </c>
      <c r="O132" s="453" t="s">
        <v>410</v>
      </c>
      <c r="P132" s="43"/>
      <c r="Q132" s="43"/>
    </row>
    <row r="133" spans="1:35" ht="15" customHeight="1" x14ac:dyDescent="0.2">
      <c r="A133" s="50" t="s">
        <v>98</v>
      </c>
      <c r="B133" s="440" t="s">
        <v>411</v>
      </c>
      <c r="C133" s="453" t="s">
        <v>411</v>
      </c>
      <c r="D133" s="453" t="s">
        <v>410</v>
      </c>
      <c r="E133" s="453" t="s">
        <v>410</v>
      </c>
      <c r="F133" s="440" t="s">
        <v>411</v>
      </c>
      <c r="G133" s="453" t="s">
        <v>410</v>
      </c>
      <c r="H133" s="453" t="s">
        <v>411</v>
      </c>
      <c r="I133" s="453" t="s">
        <v>410</v>
      </c>
      <c r="J133" s="440" t="s">
        <v>410</v>
      </c>
      <c r="K133" s="453" t="s">
        <v>410</v>
      </c>
      <c r="L133" s="453" t="s">
        <v>410</v>
      </c>
      <c r="M133" s="453" t="s">
        <v>410</v>
      </c>
      <c r="N133" s="440" t="s">
        <v>410</v>
      </c>
      <c r="O133" s="453" t="s">
        <v>410</v>
      </c>
      <c r="P133" s="43"/>
      <c r="Q133" s="43"/>
    </row>
    <row r="134" spans="1:35" ht="15" customHeight="1" x14ac:dyDescent="0.2">
      <c r="A134" s="50" t="s">
        <v>99</v>
      </c>
      <c r="B134" s="440" t="s">
        <v>417</v>
      </c>
      <c r="C134" s="453" t="s">
        <v>417</v>
      </c>
      <c r="D134" s="453" t="s">
        <v>410</v>
      </c>
      <c r="E134" s="453" t="s">
        <v>410</v>
      </c>
      <c r="F134" s="440" t="s">
        <v>417</v>
      </c>
      <c r="G134" s="453" t="s">
        <v>410</v>
      </c>
      <c r="H134" s="453" t="s">
        <v>412</v>
      </c>
      <c r="I134" s="453" t="s">
        <v>410</v>
      </c>
      <c r="J134" s="440" t="s">
        <v>412</v>
      </c>
      <c r="K134" s="453" t="s">
        <v>412</v>
      </c>
      <c r="L134" s="453" t="s">
        <v>417</v>
      </c>
      <c r="M134" s="453" t="s">
        <v>417</v>
      </c>
      <c r="N134" s="440" t="s">
        <v>416</v>
      </c>
      <c r="O134" s="453" t="s">
        <v>416</v>
      </c>
      <c r="P134" s="43"/>
      <c r="Q134" s="43"/>
    </row>
    <row r="135" spans="1:35" ht="15" customHeight="1" x14ac:dyDescent="0.2">
      <c r="A135" s="50" t="s">
        <v>100</v>
      </c>
      <c r="B135" s="440" t="s">
        <v>410</v>
      </c>
      <c r="C135" s="453" t="s">
        <v>410</v>
      </c>
      <c r="D135" s="453" t="s">
        <v>410</v>
      </c>
      <c r="E135" s="453" t="s">
        <v>410</v>
      </c>
      <c r="F135" s="440" t="s">
        <v>410</v>
      </c>
      <c r="G135" s="453" t="s">
        <v>410</v>
      </c>
      <c r="H135" s="453" t="s">
        <v>410</v>
      </c>
      <c r="I135" s="453" t="s">
        <v>410</v>
      </c>
      <c r="J135" s="440" t="s">
        <v>410</v>
      </c>
      <c r="K135" s="453" t="s">
        <v>410</v>
      </c>
      <c r="L135" s="453" t="s">
        <v>410</v>
      </c>
      <c r="M135" s="453" t="s">
        <v>410</v>
      </c>
      <c r="N135" s="440" t="s">
        <v>410</v>
      </c>
      <c r="O135" s="453" t="s">
        <v>410</v>
      </c>
      <c r="P135" s="43"/>
      <c r="Q135" s="43"/>
    </row>
    <row r="136" spans="1:35" ht="15" customHeight="1" x14ac:dyDescent="0.2">
      <c r="A136" s="50" t="s">
        <v>101</v>
      </c>
      <c r="B136" s="440" t="s">
        <v>417</v>
      </c>
      <c r="C136" s="453" t="s">
        <v>410</v>
      </c>
      <c r="D136" s="453" t="s">
        <v>410</v>
      </c>
      <c r="E136" s="453" t="s">
        <v>410</v>
      </c>
      <c r="F136" s="440" t="s">
        <v>417</v>
      </c>
      <c r="G136" s="453" t="s">
        <v>410</v>
      </c>
      <c r="H136" s="453" t="s">
        <v>417</v>
      </c>
      <c r="I136" s="453" t="s">
        <v>410</v>
      </c>
      <c r="J136" s="440" t="s">
        <v>417</v>
      </c>
      <c r="K136" s="453" t="s">
        <v>417</v>
      </c>
      <c r="L136" s="453" t="s">
        <v>417</v>
      </c>
      <c r="M136" s="453" t="s">
        <v>417</v>
      </c>
      <c r="N136" s="440" t="s">
        <v>417</v>
      </c>
      <c r="O136" s="453" t="s">
        <v>417</v>
      </c>
      <c r="P136" s="43"/>
      <c r="Q136" s="43"/>
    </row>
    <row r="137" spans="1:35" ht="15" customHeight="1" x14ac:dyDescent="0.2">
      <c r="A137" s="50" t="s">
        <v>102</v>
      </c>
      <c r="B137" s="440" t="s">
        <v>1825</v>
      </c>
      <c r="C137" s="453" t="s">
        <v>1826</v>
      </c>
      <c r="D137" s="453" t="s">
        <v>1343</v>
      </c>
      <c r="E137" s="453" t="s">
        <v>1343</v>
      </c>
      <c r="F137" s="440" t="s">
        <v>755</v>
      </c>
      <c r="G137" s="453" t="s">
        <v>410</v>
      </c>
      <c r="H137" s="453" t="s">
        <v>416</v>
      </c>
      <c r="I137" s="453" t="s">
        <v>410</v>
      </c>
      <c r="J137" s="440" t="s">
        <v>410</v>
      </c>
      <c r="K137" s="453" t="s">
        <v>410</v>
      </c>
      <c r="L137" s="453" t="s">
        <v>1321</v>
      </c>
      <c r="M137" s="453" t="s">
        <v>1321</v>
      </c>
      <c r="N137" s="440" t="s">
        <v>419</v>
      </c>
      <c r="O137" s="453" t="s">
        <v>413</v>
      </c>
      <c r="P137" s="43"/>
      <c r="Q137" s="43"/>
    </row>
    <row r="138" spans="1:35" ht="15" customHeight="1" x14ac:dyDescent="0.2">
      <c r="A138" s="50" t="s">
        <v>103</v>
      </c>
      <c r="B138" s="440" t="s">
        <v>410</v>
      </c>
      <c r="C138" s="453" t="s">
        <v>410</v>
      </c>
      <c r="D138" s="453" t="s">
        <v>410</v>
      </c>
      <c r="E138" s="453" t="s">
        <v>410</v>
      </c>
      <c r="F138" s="440" t="s">
        <v>410</v>
      </c>
      <c r="G138" s="453" t="s">
        <v>410</v>
      </c>
      <c r="H138" s="453" t="s">
        <v>410</v>
      </c>
      <c r="I138" s="453" t="s">
        <v>410</v>
      </c>
      <c r="J138" s="440" t="s">
        <v>410</v>
      </c>
      <c r="K138" s="453" t="s">
        <v>410</v>
      </c>
      <c r="L138" s="453" t="s">
        <v>410</v>
      </c>
      <c r="M138" s="453" t="s">
        <v>410</v>
      </c>
      <c r="N138" s="440" t="s">
        <v>410</v>
      </c>
      <c r="O138" s="453" t="s">
        <v>410</v>
      </c>
      <c r="P138" s="43"/>
      <c r="Q138" s="43"/>
      <c r="V138" s="515" t="s">
        <v>351</v>
      </c>
      <c r="W138" s="515"/>
      <c r="X138" s="515" t="s">
        <v>352</v>
      </c>
      <c r="Y138" s="515"/>
      <c r="Z138" s="515" t="s">
        <v>353</v>
      </c>
      <c r="AA138" s="515"/>
      <c r="AB138" s="515" t="s">
        <v>354</v>
      </c>
      <c r="AC138" s="515"/>
      <c r="AD138" s="515" t="s">
        <v>355</v>
      </c>
      <c r="AE138" s="515"/>
      <c r="AF138" s="515" t="s">
        <v>357</v>
      </c>
      <c r="AG138" s="515"/>
      <c r="AH138" s="515" t="s">
        <v>356</v>
      </c>
      <c r="AI138" s="515"/>
    </row>
    <row r="139" spans="1:35" ht="15" customHeight="1" x14ac:dyDescent="0.2">
      <c r="A139" s="50" t="s">
        <v>104</v>
      </c>
      <c r="B139" s="440" t="s">
        <v>417</v>
      </c>
      <c r="C139" s="453" t="s">
        <v>410</v>
      </c>
      <c r="D139" s="453" t="s">
        <v>410</v>
      </c>
      <c r="E139" s="453" t="s">
        <v>410</v>
      </c>
      <c r="F139" s="440" t="s">
        <v>417</v>
      </c>
      <c r="G139" s="453" t="s">
        <v>417</v>
      </c>
      <c r="H139" s="453" t="s">
        <v>411</v>
      </c>
      <c r="I139" s="453" t="s">
        <v>411</v>
      </c>
      <c r="J139" s="440" t="s">
        <v>412</v>
      </c>
      <c r="K139" s="453" t="s">
        <v>412</v>
      </c>
      <c r="L139" s="453" t="s">
        <v>412</v>
      </c>
      <c r="M139" s="453" t="s">
        <v>412</v>
      </c>
      <c r="N139" s="440" t="s">
        <v>410</v>
      </c>
      <c r="O139" s="453" t="s">
        <v>410</v>
      </c>
      <c r="P139" s="43"/>
      <c r="Q139" s="43"/>
      <c r="V139" s="516"/>
      <c r="W139" s="516"/>
      <c r="X139" s="516"/>
      <c r="Y139" s="516"/>
      <c r="Z139" s="516"/>
      <c r="AA139" s="516"/>
      <c r="AB139" s="516"/>
      <c r="AC139" s="516"/>
      <c r="AD139" s="516"/>
      <c r="AE139" s="516"/>
      <c r="AF139" s="516"/>
      <c r="AG139" s="516"/>
      <c r="AH139" s="516"/>
      <c r="AI139" s="516"/>
    </row>
    <row r="140" spans="1:35" ht="15" customHeight="1" x14ac:dyDescent="0.2">
      <c r="A140" s="50" t="s">
        <v>158</v>
      </c>
      <c r="B140" s="440" t="s">
        <v>1289</v>
      </c>
      <c r="C140" s="453" t="s">
        <v>413</v>
      </c>
      <c r="D140" s="453" t="s">
        <v>410</v>
      </c>
      <c r="E140" s="453" t="s">
        <v>410</v>
      </c>
      <c r="F140" s="440" t="s">
        <v>1321</v>
      </c>
      <c r="G140" s="453" t="s">
        <v>1321</v>
      </c>
      <c r="H140" s="453" t="s">
        <v>411</v>
      </c>
      <c r="I140" s="453" t="s">
        <v>411</v>
      </c>
      <c r="J140" s="440" t="s">
        <v>417</v>
      </c>
      <c r="K140" s="453" t="s">
        <v>410</v>
      </c>
      <c r="L140" s="453" t="s">
        <v>755</v>
      </c>
      <c r="M140" s="453" t="s">
        <v>411</v>
      </c>
      <c r="N140" s="440" t="s">
        <v>755</v>
      </c>
      <c r="O140" s="453" t="s">
        <v>417</v>
      </c>
      <c r="P140" s="43"/>
      <c r="Q140" s="43"/>
      <c r="V140" s="516"/>
      <c r="W140" s="516"/>
      <c r="X140" s="516"/>
      <c r="Y140" s="516"/>
      <c r="Z140" s="516"/>
      <c r="AA140" s="516"/>
      <c r="AB140" s="516"/>
      <c r="AC140" s="516"/>
      <c r="AD140" s="516"/>
      <c r="AE140" s="516"/>
      <c r="AF140" s="516"/>
      <c r="AG140" s="516"/>
      <c r="AH140" s="516"/>
      <c r="AI140" s="516"/>
    </row>
    <row r="141" spans="1:35" ht="15" customHeight="1" x14ac:dyDescent="0.2">
      <c r="A141" s="50" t="s">
        <v>106</v>
      </c>
      <c r="B141" s="440" t="s">
        <v>413</v>
      </c>
      <c r="C141" s="453" t="s">
        <v>417</v>
      </c>
      <c r="D141" s="453" t="s">
        <v>411</v>
      </c>
      <c r="E141" s="453" t="s">
        <v>411</v>
      </c>
      <c r="F141" s="440" t="s">
        <v>412</v>
      </c>
      <c r="G141" s="453" t="s">
        <v>410</v>
      </c>
      <c r="H141" s="453" t="s">
        <v>412</v>
      </c>
      <c r="I141" s="453" t="s">
        <v>410</v>
      </c>
      <c r="J141" s="440" t="s">
        <v>410</v>
      </c>
      <c r="K141" s="453" t="s">
        <v>410</v>
      </c>
      <c r="L141" s="453" t="s">
        <v>417</v>
      </c>
      <c r="M141" s="453" t="s">
        <v>412</v>
      </c>
      <c r="N141" s="440" t="s">
        <v>412</v>
      </c>
      <c r="O141" s="453" t="s">
        <v>412</v>
      </c>
      <c r="P141" s="43"/>
      <c r="Q141" s="43"/>
      <c r="V141" s="516"/>
      <c r="W141" s="516"/>
      <c r="X141" s="516"/>
      <c r="Y141" s="516"/>
      <c r="Z141" s="516"/>
      <c r="AA141" s="516"/>
      <c r="AB141" s="516"/>
      <c r="AC141" s="516"/>
      <c r="AD141" s="516"/>
      <c r="AE141" s="516"/>
      <c r="AF141" s="516"/>
      <c r="AG141" s="516"/>
      <c r="AH141" s="516"/>
      <c r="AI141" s="516"/>
    </row>
    <row r="142" spans="1:35" ht="15" customHeight="1" x14ac:dyDescent="0.2">
      <c r="A142" s="50" t="s">
        <v>235</v>
      </c>
      <c r="B142" s="440">
        <v>2</v>
      </c>
      <c r="C142" s="453">
        <v>2</v>
      </c>
      <c r="D142" s="453">
        <v>1</v>
      </c>
      <c r="E142" s="453">
        <v>1</v>
      </c>
      <c r="F142" s="440">
        <v>2</v>
      </c>
      <c r="G142" s="453">
        <v>0</v>
      </c>
      <c r="H142" s="453">
        <v>1</v>
      </c>
      <c r="I142" s="453">
        <v>1</v>
      </c>
      <c r="J142" s="440">
        <v>0</v>
      </c>
      <c r="K142" s="453">
        <v>0</v>
      </c>
      <c r="L142" s="453">
        <v>3</v>
      </c>
      <c r="M142" s="453">
        <v>3</v>
      </c>
      <c r="N142" s="440">
        <v>0</v>
      </c>
      <c r="O142" s="453">
        <v>0</v>
      </c>
      <c r="P142" s="11"/>
      <c r="Q142" s="11"/>
      <c r="V142" s="516"/>
      <c r="W142" s="516"/>
      <c r="X142" s="516"/>
      <c r="Y142" s="516"/>
      <c r="Z142" s="516"/>
      <c r="AA142" s="516"/>
      <c r="AB142" s="516"/>
      <c r="AC142" s="516"/>
      <c r="AD142" s="516"/>
      <c r="AE142" s="516"/>
      <c r="AF142" s="516"/>
      <c r="AG142" s="516"/>
      <c r="AH142" s="516"/>
      <c r="AI142" s="516"/>
    </row>
    <row r="143" spans="1:35" ht="15" customHeight="1" x14ac:dyDescent="0.2">
      <c r="A143" s="50" t="s">
        <v>184</v>
      </c>
      <c r="B143" s="440">
        <v>3</v>
      </c>
      <c r="C143" s="453">
        <v>3</v>
      </c>
      <c r="D143" s="453">
        <v>0</v>
      </c>
      <c r="E143" s="453">
        <v>0</v>
      </c>
      <c r="F143" s="440">
        <v>2</v>
      </c>
      <c r="G143" s="453">
        <v>1</v>
      </c>
      <c r="H143" s="453">
        <v>1</v>
      </c>
      <c r="I143" s="453">
        <v>0</v>
      </c>
      <c r="J143" s="440">
        <v>3</v>
      </c>
      <c r="K143" s="453">
        <v>2</v>
      </c>
      <c r="L143" s="453">
        <v>1</v>
      </c>
      <c r="M143" s="453">
        <v>1</v>
      </c>
      <c r="N143" s="440">
        <v>0</v>
      </c>
      <c r="O143" s="453">
        <v>0</v>
      </c>
      <c r="V143" s="516"/>
      <c r="W143" s="516"/>
      <c r="X143" s="516"/>
      <c r="Y143" s="516"/>
      <c r="Z143" s="516"/>
      <c r="AA143" s="516"/>
      <c r="AB143" s="516"/>
      <c r="AC143" s="516"/>
      <c r="AD143" s="516"/>
      <c r="AE143" s="516"/>
      <c r="AF143" s="516"/>
      <c r="AG143" s="516"/>
      <c r="AH143" s="516"/>
      <c r="AI143" s="516"/>
    </row>
    <row r="144" spans="1:35" ht="15" customHeight="1" thickBot="1" x14ac:dyDescent="0.25">
      <c r="A144" s="50" t="s">
        <v>23</v>
      </c>
      <c r="B144" s="440">
        <v>4</v>
      </c>
      <c r="C144" s="453">
        <v>1</v>
      </c>
      <c r="D144" s="453">
        <v>4</v>
      </c>
      <c r="E144" s="453">
        <v>3</v>
      </c>
      <c r="F144" s="440">
        <v>4</v>
      </c>
      <c r="G144" s="453">
        <v>2</v>
      </c>
      <c r="H144" s="453">
        <v>3</v>
      </c>
      <c r="I144" s="453">
        <v>2</v>
      </c>
      <c r="J144" s="440">
        <v>0</v>
      </c>
      <c r="K144" s="453">
        <v>0</v>
      </c>
      <c r="L144" s="453">
        <v>0</v>
      </c>
      <c r="M144" s="453">
        <v>0</v>
      </c>
      <c r="N144" s="440">
        <v>0</v>
      </c>
      <c r="O144" s="453">
        <v>0</v>
      </c>
      <c r="V144" s="432" t="s">
        <v>252</v>
      </c>
      <c r="W144" s="432" t="s">
        <v>251</v>
      </c>
      <c r="X144" s="432" t="s">
        <v>252</v>
      </c>
      <c r="Y144" s="432" t="s">
        <v>251</v>
      </c>
      <c r="Z144" s="432" t="s">
        <v>252</v>
      </c>
      <c r="AA144" s="432" t="s">
        <v>251</v>
      </c>
      <c r="AB144" s="432" t="s">
        <v>252</v>
      </c>
      <c r="AC144" s="432" t="s">
        <v>251</v>
      </c>
      <c r="AD144" s="432" t="s">
        <v>252</v>
      </c>
      <c r="AE144" s="432" t="s">
        <v>251</v>
      </c>
      <c r="AF144" s="432" t="s">
        <v>252</v>
      </c>
      <c r="AG144" s="432" t="s">
        <v>251</v>
      </c>
      <c r="AH144" s="432" t="s">
        <v>252</v>
      </c>
      <c r="AI144" s="432" t="s">
        <v>251</v>
      </c>
    </row>
    <row r="145" spans="1:35" ht="15" customHeight="1" thickTop="1" x14ac:dyDescent="0.25">
      <c r="A145" s="50" t="s">
        <v>24</v>
      </c>
      <c r="B145" s="440">
        <v>0</v>
      </c>
      <c r="C145" s="453">
        <v>0</v>
      </c>
      <c r="D145" s="453">
        <v>0</v>
      </c>
      <c r="E145" s="453">
        <v>0</v>
      </c>
      <c r="F145" s="440">
        <v>0</v>
      </c>
      <c r="G145" s="453">
        <v>0</v>
      </c>
      <c r="H145" s="453">
        <v>0</v>
      </c>
      <c r="I145" s="453">
        <v>0</v>
      </c>
      <c r="J145" s="440">
        <v>0</v>
      </c>
      <c r="K145" s="453">
        <v>0</v>
      </c>
      <c r="L145" s="453">
        <v>0</v>
      </c>
      <c r="M145" s="453">
        <v>0</v>
      </c>
      <c r="N145" s="440">
        <v>0</v>
      </c>
      <c r="O145" s="453">
        <v>0</v>
      </c>
      <c r="P145" t="s">
        <v>369</v>
      </c>
      <c r="V145" s="247"/>
      <c r="W145" s="247"/>
      <c r="X145" s="247"/>
      <c r="Y145" s="247"/>
      <c r="Z145" s="247"/>
      <c r="AA145" s="247"/>
      <c r="AB145" s="247"/>
      <c r="AC145" s="247"/>
      <c r="AD145" s="247"/>
      <c r="AE145" s="247"/>
      <c r="AF145" s="247"/>
      <c r="AG145" s="247"/>
      <c r="AH145" s="247"/>
      <c r="AI145" s="247"/>
    </row>
    <row r="146" spans="1:35" ht="15" customHeight="1" x14ac:dyDescent="0.25">
      <c r="A146" s="50" t="s">
        <v>25</v>
      </c>
      <c r="B146" s="440">
        <v>3</v>
      </c>
      <c r="C146" s="453">
        <v>3</v>
      </c>
      <c r="D146" s="453">
        <v>0</v>
      </c>
      <c r="E146" s="453">
        <v>0</v>
      </c>
      <c r="F146" s="440">
        <v>7</v>
      </c>
      <c r="G146" s="453">
        <v>6</v>
      </c>
      <c r="H146" s="453">
        <v>4</v>
      </c>
      <c r="I146" s="453">
        <v>3</v>
      </c>
      <c r="J146" s="440">
        <v>1</v>
      </c>
      <c r="K146" s="453">
        <v>1</v>
      </c>
      <c r="L146" s="453">
        <v>10</v>
      </c>
      <c r="M146" s="453">
        <v>8</v>
      </c>
      <c r="N146" s="440">
        <v>0</v>
      </c>
      <c r="O146" s="453">
        <v>0</v>
      </c>
      <c r="P146" t="s">
        <v>370</v>
      </c>
      <c r="V146" s="247"/>
      <c r="W146" s="247"/>
      <c r="X146" s="247"/>
      <c r="Y146" s="247"/>
      <c r="Z146" s="247"/>
      <c r="AA146" s="247"/>
      <c r="AB146" s="247"/>
      <c r="AC146" s="247"/>
      <c r="AD146" s="247"/>
      <c r="AE146" s="247"/>
      <c r="AF146" s="247"/>
      <c r="AG146" s="247"/>
      <c r="AH146" s="247"/>
      <c r="AI146" s="247"/>
    </row>
    <row r="147" spans="1:35" ht="15" customHeight="1" x14ac:dyDescent="0.25">
      <c r="A147" s="50" t="s">
        <v>245</v>
      </c>
      <c r="B147" s="440">
        <v>1</v>
      </c>
      <c r="C147" s="453">
        <v>0</v>
      </c>
      <c r="D147" s="453">
        <v>0</v>
      </c>
      <c r="E147" s="453">
        <v>0</v>
      </c>
      <c r="F147" s="440">
        <v>4</v>
      </c>
      <c r="G147" s="453">
        <v>3</v>
      </c>
      <c r="H147" s="453">
        <v>2</v>
      </c>
      <c r="I147" s="453">
        <v>0</v>
      </c>
      <c r="J147" s="440">
        <v>0</v>
      </c>
      <c r="K147" s="453">
        <v>0</v>
      </c>
      <c r="L147" s="453">
        <v>3</v>
      </c>
      <c r="M147" s="453">
        <v>0</v>
      </c>
      <c r="N147" s="440">
        <v>0</v>
      </c>
      <c r="O147" s="453">
        <v>0</v>
      </c>
      <c r="P147" t="s">
        <v>371</v>
      </c>
      <c r="V147" s="247">
        <v>10</v>
      </c>
      <c r="W147" s="247">
        <v>10</v>
      </c>
      <c r="X147" s="247">
        <v>2</v>
      </c>
      <c r="Y147" s="247">
        <v>0</v>
      </c>
      <c r="Z147" s="247">
        <v>5</v>
      </c>
      <c r="AA147" s="247">
        <v>5</v>
      </c>
      <c r="AB147" s="247">
        <v>5</v>
      </c>
      <c r="AC147" s="247">
        <v>5</v>
      </c>
      <c r="AD147" s="247">
        <v>0</v>
      </c>
      <c r="AE147" s="247">
        <v>0</v>
      </c>
      <c r="AF147" s="247">
        <v>2</v>
      </c>
      <c r="AG147" s="247">
        <v>2</v>
      </c>
      <c r="AH147" s="247">
        <v>0</v>
      </c>
      <c r="AI147" s="247">
        <v>0</v>
      </c>
    </row>
    <row r="148" spans="1:35" ht="15" customHeight="1" x14ac:dyDescent="0.25">
      <c r="A148" s="50" t="s">
        <v>246</v>
      </c>
      <c r="B148" s="440">
        <v>0</v>
      </c>
      <c r="C148" s="440">
        <v>0</v>
      </c>
      <c r="D148" s="440">
        <v>0</v>
      </c>
      <c r="E148" s="440">
        <v>0</v>
      </c>
      <c r="F148" s="440">
        <v>0</v>
      </c>
      <c r="G148" s="440">
        <v>0</v>
      </c>
      <c r="H148" s="440">
        <v>0</v>
      </c>
      <c r="I148" s="440">
        <v>0</v>
      </c>
      <c r="J148" s="440">
        <v>0</v>
      </c>
      <c r="K148" s="440">
        <v>0</v>
      </c>
      <c r="L148" s="440">
        <v>0</v>
      </c>
      <c r="M148" s="440">
        <v>0</v>
      </c>
      <c r="N148" s="440">
        <v>0</v>
      </c>
      <c r="O148" s="440">
        <v>0</v>
      </c>
      <c r="P148" t="s">
        <v>372</v>
      </c>
      <c r="V148" s="247">
        <v>1</v>
      </c>
      <c r="W148" s="247">
        <v>0</v>
      </c>
      <c r="X148" s="247">
        <v>0</v>
      </c>
      <c r="Y148" s="247">
        <v>0</v>
      </c>
      <c r="Z148" s="247">
        <v>1</v>
      </c>
      <c r="AA148" s="247">
        <v>0</v>
      </c>
      <c r="AB148" s="247">
        <v>0</v>
      </c>
      <c r="AC148" s="247">
        <v>0</v>
      </c>
      <c r="AD148" s="247">
        <v>0</v>
      </c>
      <c r="AE148" s="247">
        <v>0</v>
      </c>
      <c r="AF148" s="247">
        <v>0</v>
      </c>
      <c r="AG148" s="247">
        <v>0</v>
      </c>
      <c r="AH148" s="247">
        <v>0</v>
      </c>
      <c r="AI148" s="247">
        <v>0</v>
      </c>
    </row>
    <row r="149" spans="1:35" ht="15" customHeight="1" thickBot="1" x14ac:dyDescent="0.3">
      <c r="A149" s="75" t="s">
        <v>234</v>
      </c>
      <c r="B149" s="454">
        <v>3</v>
      </c>
      <c r="C149" s="454">
        <v>2</v>
      </c>
      <c r="D149" s="454">
        <v>3</v>
      </c>
      <c r="E149" s="454">
        <v>3</v>
      </c>
      <c r="F149" s="454">
        <v>0</v>
      </c>
      <c r="G149" s="454">
        <v>0</v>
      </c>
      <c r="H149" s="454">
        <v>3</v>
      </c>
      <c r="I149" s="454">
        <v>2</v>
      </c>
      <c r="J149" s="454">
        <v>2</v>
      </c>
      <c r="K149" s="454">
        <v>1</v>
      </c>
      <c r="L149" s="454">
        <v>3</v>
      </c>
      <c r="M149" s="454">
        <v>3</v>
      </c>
      <c r="N149" s="454">
        <v>0</v>
      </c>
      <c r="O149" s="454">
        <v>0</v>
      </c>
      <c r="P149"/>
      <c r="V149" s="197"/>
      <c r="W149" s="197"/>
      <c r="X149" s="197"/>
      <c r="Y149" s="197"/>
      <c r="Z149" s="197"/>
      <c r="AA149" s="197"/>
      <c r="AB149" s="197"/>
      <c r="AC149" s="197"/>
      <c r="AD149" s="197"/>
      <c r="AE149" s="197"/>
      <c r="AF149" s="197"/>
      <c r="AG149" s="197"/>
      <c r="AH149" s="197"/>
      <c r="AI149" s="197"/>
    </row>
    <row r="150" spans="1:35" x14ac:dyDescent="0.2"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Q150" s="3"/>
    </row>
    <row r="151" spans="1:35" x14ac:dyDescent="0.2"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</row>
    <row r="152" spans="1:35" x14ac:dyDescent="0.2"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</row>
    <row r="153" spans="1:35" x14ac:dyDescent="0.2"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</row>
    <row r="154" spans="1:35" x14ac:dyDescent="0.2"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</row>
    <row r="155" spans="1:35" x14ac:dyDescent="0.2"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</row>
    <row r="156" spans="1:35" x14ac:dyDescent="0.2"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</row>
    <row r="157" spans="1:35" x14ac:dyDescent="0.2"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</row>
    <row r="158" spans="1:35" x14ac:dyDescent="0.2"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</row>
    <row r="159" spans="1:35" x14ac:dyDescent="0.2"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</row>
    <row r="160" spans="1:35" x14ac:dyDescent="0.2"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</row>
    <row r="161" spans="1:16" x14ac:dyDescent="0.2"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</row>
    <row r="162" spans="1:16" x14ac:dyDescent="0.2"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</row>
    <row r="163" spans="1:16" x14ac:dyDescent="0.2"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</row>
    <row r="164" spans="1:16" x14ac:dyDescent="0.2"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</row>
    <row r="165" spans="1:16" x14ac:dyDescent="0.2"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</row>
    <row r="166" spans="1:16" x14ac:dyDescent="0.2"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</row>
    <row r="167" spans="1:16" x14ac:dyDescent="0.2"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</row>
    <row r="168" spans="1:16" x14ac:dyDescent="0.2"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</row>
    <row r="169" spans="1:16" x14ac:dyDescent="0.2"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</row>
    <row r="170" spans="1:16" x14ac:dyDescent="0.2"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</row>
    <row r="171" spans="1:16" x14ac:dyDescent="0.2"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</row>
    <row r="172" spans="1:16" x14ac:dyDescent="0.2"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</row>
    <row r="173" spans="1:16" x14ac:dyDescent="0.2"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</row>
    <row r="174" spans="1:16" x14ac:dyDescent="0.2">
      <c r="A174" s="35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35"/>
      <c r="P174" s="11"/>
    </row>
    <row r="175" spans="1:16" x14ac:dyDescent="0.2">
      <c r="A175" s="35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35"/>
      <c r="P175" s="11"/>
    </row>
    <row r="176" spans="1:16" x14ac:dyDescent="0.2">
      <c r="A176" s="35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35"/>
      <c r="P176" s="11"/>
    </row>
    <row r="177" spans="1:16" x14ac:dyDescent="0.2">
      <c r="A177" s="35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35"/>
      <c r="P177" s="11"/>
    </row>
    <row r="178" spans="1:16" x14ac:dyDescent="0.2">
      <c r="A178" s="35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35"/>
      <c r="P178" s="11"/>
    </row>
    <row r="179" spans="1:16" x14ac:dyDescent="0.2">
      <c r="A179" s="35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35"/>
      <c r="P179" s="11"/>
    </row>
    <row r="180" spans="1:16" x14ac:dyDescent="0.2">
      <c r="A180" s="35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35"/>
      <c r="P180" s="11"/>
    </row>
    <row r="181" spans="1:16" x14ac:dyDescent="0.2">
      <c r="A181" s="35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35"/>
      <c r="P181" s="11"/>
    </row>
    <row r="182" spans="1:16" x14ac:dyDescent="0.2">
      <c r="A182" s="35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35"/>
      <c r="P182" s="11"/>
    </row>
    <row r="183" spans="1:16" x14ac:dyDescent="0.2">
      <c r="A183" s="35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35"/>
      <c r="P183" s="11"/>
    </row>
    <row r="184" spans="1:16" x14ac:dyDescent="0.2">
      <c r="A184" s="35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35"/>
      <c r="P184" s="11"/>
    </row>
    <row r="185" spans="1:16" x14ac:dyDescent="0.2">
      <c r="A185" s="35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35"/>
      <c r="P185" s="11"/>
    </row>
    <row r="186" spans="1:16" x14ac:dyDescent="0.2">
      <c r="A186" s="35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35"/>
      <c r="P186" s="11"/>
    </row>
    <row r="187" spans="1:16" x14ac:dyDescent="0.2">
      <c r="A187" s="35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35"/>
      <c r="P187" s="11"/>
    </row>
    <row r="188" spans="1:16" x14ac:dyDescent="0.2">
      <c r="A188" s="35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35"/>
      <c r="P188" s="11"/>
    </row>
    <row r="189" spans="1:16" x14ac:dyDescent="0.2">
      <c r="A189" s="35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35"/>
      <c r="P189" s="11"/>
    </row>
    <row r="190" spans="1:16" x14ac:dyDescent="0.2">
      <c r="A190" s="35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35"/>
      <c r="P190" s="11"/>
    </row>
    <row r="191" spans="1:16" x14ac:dyDescent="0.2">
      <c r="A191" s="35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35"/>
      <c r="P191" s="11"/>
    </row>
    <row r="192" spans="1:16" x14ac:dyDescent="0.2">
      <c r="A192" s="35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35"/>
      <c r="P192" s="11"/>
    </row>
    <row r="193" spans="1:16" x14ac:dyDescent="0.2">
      <c r="A193" s="35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35"/>
      <c r="P193" s="11"/>
    </row>
    <row r="194" spans="1:16" x14ac:dyDescent="0.2">
      <c r="A194" s="35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35"/>
      <c r="P194" s="11"/>
    </row>
    <row r="195" spans="1:16" x14ac:dyDescent="0.2">
      <c r="A195" s="35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35"/>
      <c r="P195" s="11"/>
    </row>
    <row r="196" spans="1:16" x14ac:dyDescent="0.2">
      <c r="A196" s="35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35"/>
      <c r="P196" s="11"/>
    </row>
    <row r="197" spans="1:16" x14ac:dyDescent="0.2">
      <c r="A197" s="35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35"/>
      <c r="P197" s="11"/>
    </row>
    <row r="198" spans="1:16" x14ac:dyDescent="0.2"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</row>
    <row r="199" spans="1:16" x14ac:dyDescent="0.2"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</row>
    <row r="200" spans="1:16" x14ac:dyDescent="0.2"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</row>
    <row r="201" spans="1:16" x14ac:dyDescent="0.2"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</row>
    <row r="202" spans="1:16" x14ac:dyDescent="0.2"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</row>
    <row r="203" spans="1:16" x14ac:dyDescent="0.2"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</row>
  </sheetData>
  <sortState ref="T60:BG67">
    <sortCondition ref="T60:T67"/>
  </sortState>
  <mergeCells count="54">
    <mergeCell ref="N15:N22"/>
    <mergeCell ref="O15:O22"/>
    <mergeCell ref="P15:P22"/>
    <mergeCell ref="Q15:Q22"/>
    <mergeCell ref="R15:R22"/>
    <mergeCell ref="B125:C125"/>
    <mergeCell ref="F123:G123"/>
    <mergeCell ref="H123:I123"/>
    <mergeCell ref="J123:K123"/>
    <mergeCell ref="L123:M123"/>
    <mergeCell ref="D125:E125"/>
    <mergeCell ref="F125:G125"/>
    <mergeCell ref="H125:I125"/>
    <mergeCell ref="J125:K125"/>
    <mergeCell ref="N27:O27"/>
    <mergeCell ref="A1:O1"/>
    <mergeCell ref="A121:O121"/>
    <mergeCell ref="J122:O122"/>
    <mergeCell ref="B123:C123"/>
    <mergeCell ref="D123:E123"/>
    <mergeCell ref="A122:A124"/>
    <mergeCell ref="A29:E29"/>
    <mergeCell ref="B58:G58"/>
    <mergeCell ref="A57:G57"/>
    <mergeCell ref="B87:C87"/>
    <mergeCell ref="D87:E87"/>
    <mergeCell ref="A86:E86"/>
    <mergeCell ref="A87:A88"/>
    <mergeCell ref="A58:A59"/>
    <mergeCell ref="M15:M22"/>
    <mergeCell ref="J47:J50"/>
    <mergeCell ref="K47:K50"/>
    <mergeCell ref="L47:L50"/>
    <mergeCell ref="M47:M50"/>
    <mergeCell ref="M74:M80"/>
    <mergeCell ref="N74:N80"/>
    <mergeCell ref="O74:O80"/>
    <mergeCell ref="P74:P80"/>
    <mergeCell ref="Q74:Q80"/>
    <mergeCell ref="R74:R80"/>
    <mergeCell ref="AF138:AG143"/>
    <mergeCell ref="AH138:AI143"/>
    <mergeCell ref="J103:J109"/>
    <mergeCell ref="K103:K109"/>
    <mergeCell ref="L103:L109"/>
    <mergeCell ref="M103:M109"/>
    <mergeCell ref="L125:M125"/>
    <mergeCell ref="N125:O125"/>
    <mergeCell ref="N123:O123"/>
    <mergeCell ref="V138:W143"/>
    <mergeCell ref="X138:Y143"/>
    <mergeCell ref="Z138:AA143"/>
    <mergeCell ref="AB138:AC143"/>
    <mergeCell ref="AD138:AE143"/>
  </mergeCells>
  <pageMargins left="0.45" right="0.45" top="0.75" bottom="0.25" header="0.3" footer="0.3"/>
  <pageSetup paperSize="9" scale="72" orientation="landscape" r:id="rId1"/>
  <rowBreaks count="3" manualBreakCount="3">
    <brk id="28" max="14" man="1"/>
    <brk id="85" max="16383" man="1"/>
    <brk id="120" max="14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0"/>
  <sheetViews>
    <sheetView topLeftCell="B10" zoomScaleNormal="100" workbookViewId="0">
      <selection activeCell="H25" sqref="H25:H28"/>
    </sheetView>
  </sheetViews>
  <sheetFormatPr defaultColWidth="8.85546875" defaultRowHeight="15" x14ac:dyDescent="0.25"/>
  <cols>
    <col min="1" max="1" width="30.140625" style="48" customWidth="1"/>
    <col min="2" max="2" width="12.42578125" style="48" customWidth="1"/>
    <col min="3" max="3" width="13.42578125" style="48" customWidth="1"/>
    <col min="4" max="4" width="12.140625" style="48" customWidth="1"/>
    <col min="5" max="5" width="18.85546875" style="48" customWidth="1"/>
    <col min="6" max="6" width="20.28515625" style="48" customWidth="1"/>
    <col min="7" max="7" width="21.5703125" style="48" customWidth="1"/>
    <col min="8" max="8" width="42.28515625" style="48" customWidth="1"/>
    <col min="9" max="9" width="3.28515625" style="48" customWidth="1"/>
    <col min="10" max="16384" width="8.85546875" style="48"/>
  </cols>
  <sheetData>
    <row r="1" spans="1:8" ht="14.25" customHeight="1" thickBot="1" x14ac:dyDescent="0.3">
      <c r="A1" s="500" t="s">
        <v>409</v>
      </c>
      <c r="B1" s="500"/>
      <c r="C1" s="500"/>
      <c r="D1" s="500"/>
      <c r="E1" s="500"/>
      <c r="F1" s="500"/>
      <c r="G1" s="500"/>
    </row>
    <row r="2" spans="1:8" ht="132" customHeight="1" thickBot="1" x14ac:dyDescent="0.3">
      <c r="A2" s="19" t="s">
        <v>0</v>
      </c>
      <c r="B2" s="20" t="s">
        <v>263</v>
      </c>
      <c r="C2" s="20" t="s">
        <v>262</v>
      </c>
      <c r="D2" s="21" t="s">
        <v>261</v>
      </c>
      <c r="E2" s="21" t="s">
        <v>260</v>
      </c>
      <c r="F2" s="20" t="s">
        <v>259</v>
      </c>
      <c r="G2" s="20" t="s">
        <v>258</v>
      </c>
    </row>
    <row r="3" spans="1:8" ht="12" customHeight="1" thickTop="1" x14ac:dyDescent="0.25">
      <c r="A3" s="4">
        <v>1</v>
      </c>
      <c r="B3" s="29">
        <v>2</v>
      </c>
      <c r="C3" s="29">
        <v>3</v>
      </c>
      <c r="D3" s="29">
        <v>4</v>
      </c>
      <c r="E3" s="29">
        <v>5</v>
      </c>
      <c r="F3" s="29">
        <v>6</v>
      </c>
      <c r="G3" s="29">
        <v>7</v>
      </c>
    </row>
    <row r="4" spans="1:8" ht="13.5" customHeight="1" x14ac:dyDescent="0.25">
      <c r="A4" s="62" t="s">
        <v>91</v>
      </c>
      <c r="B4" s="245" t="s">
        <v>2353</v>
      </c>
      <c r="C4" s="245">
        <v>0</v>
      </c>
      <c r="D4" s="246">
        <v>114</v>
      </c>
      <c r="E4" s="245">
        <v>81</v>
      </c>
      <c r="F4" s="246">
        <v>71.05</v>
      </c>
      <c r="G4" s="245"/>
      <c r="H4" s="63"/>
    </row>
    <row r="5" spans="1:8" ht="13.5" customHeight="1" x14ac:dyDescent="0.25">
      <c r="A5" s="62" t="s">
        <v>92</v>
      </c>
      <c r="B5" s="245" t="s">
        <v>2353</v>
      </c>
      <c r="C5" s="245">
        <v>11</v>
      </c>
      <c r="D5" s="246">
        <v>548</v>
      </c>
      <c r="E5" s="245">
        <v>199</v>
      </c>
      <c r="F5" s="246">
        <v>36.31</v>
      </c>
      <c r="G5" s="245"/>
      <c r="H5" s="63"/>
    </row>
    <row r="6" spans="1:8" ht="13.5" customHeight="1" x14ac:dyDescent="0.25">
      <c r="A6" s="62" t="s">
        <v>93</v>
      </c>
      <c r="B6" s="245" t="s">
        <v>2353</v>
      </c>
      <c r="C6" s="245"/>
      <c r="D6" s="246"/>
      <c r="E6" s="245"/>
      <c r="F6" s="246"/>
      <c r="G6" s="245"/>
      <c r="H6" s="63"/>
    </row>
    <row r="7" spans="1:8" ht="13.5" customHeight="1" x14ac:dyDescent="0.25">
      <c r="A7" s="62" t="s">
        <v>94</v>
      </c>
      <c r="B7" s="245" t="s">
        <v>2353</v>
      </c>
      <c r="C7" s="245">
        <v>3</v>
      </c>
      <c r="D7" s="246">
        <v>328</v>
      </c>
      <c r="E7" s="245">
        <v>201</v>
      </c>
      <c r="F7" s="246">
        <v>61.28</v>
      </c>
      <c r="G7" s="245"/>
      <c r="H7" s="63"/>
    </row>
    <row r="8" spans="1:8" ht="13.5" customHeight="1" x14ac:dyDescent="0.25">
      <c r="A8" s="62" t="s">
        <v>95</v>
      </c>
      <c r="B8" s="245" t="s">
        <v>2353</v>
      </c>
      <c r="C8" s="245"/>
      <c r="D8" s="246">
        <v>535</v>
      </c>
      <c r="E8" s="245">
        <v>534</v>
      </c>
      <c r="F8" s="246">
        <v>99.81</v>
      </c>
      <c r="G8" s="245"/>
      <c r="H8" s="63"/>
    </row>
    <row r="9" spans="1:8" ht="13.5" customHeight="1" x14ac:dyDescent="0.25">
      <c r="A9" s="62" t="s">
        <v>96</v>
      </c>
      <c r="B9" s="245" t="s">
        <v>2353</v>
      </c>
      <c r="C9" s="245"/>
      <c r="D9" s="246">
        <v>678</v>
      </c>
      <c r="E9" s="245">
        <v>2</v>
      </c>
      <c r="F9" s="246">
        <v>0.28999999999999998</v>
      </c>
      <c r="G9" s="245">
        <v>2</v>
      </c>
      <c r="H9" s="63"/>
    </row>
    <row r="10" spans="1:8" ht="13.5" customHeight="1" x14ac:dyDescent="0.25">
      <c r="A10" s="62" t="s">
        <v>97</v>
      </c>
      <c r="B10" s="245" t="s">
        <v>2353</v>
      </c>
      <c r="C10" s="245">
        <v>24</v>
      </c>
      <c r="D10" s="246">
        <v>274</v>
      </c>
      <c r="E10" s="245">
        <v>39</v>
      </c>
      <c r="F10" s="246">
        <v>14.23</v>
      </c>
      <c r="G10" s="245">
        <v>4</v>
      </c>
      <c r="H10" s="63"/>
    </row>
    <row r="11" spans="1:8" ht="13.5" customHeight="1" x14ac:dyDescent="0.25">
      <c r="A11" s="62" t="s">
        <v>98</v>
      </c>
      <c r="B11" s="245" t="s">
        <v>2353</v>
      </c>
      <c r="C11" s="245">
        <v>2</v>
      </c>
      <c r="D11" s="246">
        <v>185</v>
      </c>
      <c r="E11" s="245">
        <v>2</v>
      </c>
      <c r="F11" s="246">
        <v>1.08</v>
      </c>
      <c r="G11" s="245"/>
      <c r="H11" s="63"/>
    </row>
    <row r="12" spans="1:8" ht="13.5" customHeight="1" x14ac:dyDescent="0.25">
      <c r="A12" s="62" t="s">
        <v>99</v>
      </c>
      <c r="B12" s="245" t="s">
        <v>2353</v>
      </c>
      <c r="C12" s="245">
        <v>2</v>
      </c>
      <c r="D12" s="246">
        <v>657</v>
      </c>
      <c r="E12" s="245">
        <v>657</v>
      </c>
      <c r="F12" s="246">
        <v>100</v>
      </c>
      <c r="G12" s="245"/>
      <c r="H12" s="63"/>
    </row>
    <row r="13" spans="1:8" ht="13.5" customHeight="1" x14ac:dyDescent="0.25">
      <c r="A13" s="62" t="s">
        <v>100</v>
      </c>
      <c r="B13" s="245" t="s">
        <v>2353</v>
      </c>
      <c r="C13" s="245"/>
      <c r="D13" s="246"/>
      <c r="E13" s="245"/>
      <c r="F13" s="246"/>
      <c r="G13" s="245"/>
      <c r="H13" s="63"/>
    </row>
    <row r="14" spans="1:8" ht="13.5" customHeight="1" x14ac:dyDescent="0.25">
      <c r="A14" s="62" t="s">
        <v>101</v>
      </c>
      <c r="B14" s="245" t="s">
        <v>2353</v>
      </c>
      <c r="C14" s="245"/>
      <c r="D14" s="246">
        <v>754</v>
      </c>
      <c r="E14" s="245">
        <v>731</v>
      </c>
      <c r="F14" s="246">
        <v>96.95</v>
      </c>
      <c r="G14" s="245"/>
      <c r="H14" s="63"/>
    </row>
    <row r="15" spans="1:8" ht="13.5" customHeight="1" x14ac:dyDescent="0.25">
      <c r="A15" s="62" t="s">
        <v>102</v>
      </c>
      <c r="B15" s="245" t="s">
        <v>2353</v>
      </c>
      <c r="C15" s="245">
        <v>5</v>
      </c>
      <c r="D15" s="246">
        <v>350</v>
      </c>
      <c r="E15" s="245">
        <v>280</v>
      </c>
      <c r="F15" s="246">
        <v>80</v>
      </c>
      <c r="G15" s="245">
        <v>10</v>
      </c>
      <c r="H15" s="63"/>
    </row>
    <row r="16" spans="1:8" ht="13.5" customHeight="1" x14ac:dyDescent="0.25">
      <c r="A16" s="62" t="s">
        <v>103</v>
      </c>
      <c r="B16" s="245" t="s">
        <v>2353</v>
      </c>
      <c r="C16" s="245"/>
      <c r="D16" s="246"/>
      <c r="E16" s="245"/>
      <c r="F16" s="246"/>
      <c r="G16" s="245"/>
      <c r="H16" s="63"/>
    </row>
    <row r="17" spans="1:16" ht="13.5" customHeight="1" x14ac:dyDescent="0.25">
      <c r="A17" s="62" t="s">
        <v>104</v>
      </c>
      <c r="B17" s="245" t="s">
        <v>2353</v>
      </c>
      <c r="C17" s="245"/>
      <c r="D17" s="246">
        <v>82</v>
      </c>
      <c r="E17" s="245">
        <v>82</v>
      </c>
      <c r="F17" s="246">
        <v>100</v>
      </c>
      <c r="G17" s="245"/>
      <c r="H17" s="63"/>
    </row>
    <row r="18" spans="1:16" ht="13.5" customHeight="1" x14ac:dyDescent="0.25">
      <c r="A18" s="62" t="s">
        <v>158</v>
      </c>
      <c r="B18" s="245" t="s">
        <v>2353</v>
      </c>
      <c r="C18" s="245">
        <v>16</v>
      </c>
      <c r="D18" s="246">
        <v>242</v>
      </c>
      <c r="E18" s="245">
        <v>16</v>
      </c>
      <c r="F18" s="246">
        <v>6.61</v>
      </c>
      <c r="G18" s="245"/>
      <c r="H18" s="63"/>
    </row>
    <row r="19" spans="1:16" ht="13.5" customHeight="1" x14ac:dyDescent="0.25">
      <c r="A19" s="65" t="s">
        <v>106</v>
      </c>
      <c r="B19" s="245" t="s">
        <v>2353</v>
      </c>
      <c r="C19" s="245"/>
      <c r="D19" s="246">
        <v>658</v>
      </c>
      <c r="E19" s="245">
        <v>627</v>
      </c>
      <c r="F19" s="246">
        <v>95.29</v>
      </c>
      <c r="G19" s="245"/>
    </row>
    <row r="20" spans="1:16" ht="15" customHeight="1" thickBot="1" x14ac:dyDescent="0.3">
      <c r="A20" s="27" t="s">
        <v>257</v>
      </c>
      <c r="B20" s="66"/>
      <c r="C20" s="67">
        <f>SUM(C4:C19)</f>
        <v>63</v>
      </c>
      <c r="D20" s="67">
        <f>SUM(D4:D19)</f>
        <v>5405</v>
      </c>
      <c r="E20" s="67">
        <f>SUM(E4:E19)</f>
        <v>3451</v>
      </c>
      <c r="F20" s="67">
        <f>E20/D20*100</f>
        <v>63.848288621646617</v>
      </c>
      <c r="G20" s="67">
        <f>SUM(G4:G19)</f>
        <v>16</v>
      </c>
      <c r="I20" s="6"/>
      <c r="J20" s="68"/>
      <c r="K20" s="6"/>
      <c r="L20" s="68"/>
      <c r="M20" s="69"/>
      <c r="N20" s="68"/>
      <c r="O20" s="69"/>
      <c r="P20" s="68"/>
    </row>
    <row r="21" spans="1:16" ht="13.5" customHeight="1" x14ac:dyDescent="0.25">
      <c r="A21" s="50" t="s">
        <v>235</v>
      </c>
      <c r="B21" s="245" t="s">
        <v>2353</v>
      </c>
      <c r="C21" s="245">
        <v>26</v>
      </c>
      <c r="D21" s="246">
        <v>704</v>
      </c>
      <c r="E21" s="245">
        <v>648</v>
      </c>
      <c r="F21" s="246">
        <v>92.05</v>
      </c>
      <c r="G21" s="245">
        <v>1</v>
      </c>
      <c r="H21" s="70"/>
      <c r="I21" s="71"/>
      <c r="J21" s="72"/>
      <c r="K21" s="71"/>
      <c r="L21" s="72"/>
      <c r="M21" s="73"/>
      <c r="N21" s="72"/>
      <c r="O21" s="73"/>
      <c r="P21" s="72"/>
    </row>
    <row r="22" spans="1:16" ht="13.5" customHeight="1" x14ac:dyDescent="0.25">
      <c r="A22" s="50" t="s">
        <v>184</v>
      </c>
      <c r="B22" s="245" t="s">
        <v>2353</v>
      </c>
      <c r="C22" s="245">
        <v>5</v>
      </c>
      <c r="D22" s="246">
        <v>537</v>
      </c>
      <c r="E22" s="245">
        <v>345</v>
      </c>
      <c r="F22" s="246">
        <v>64.25</v>
      </c>
      <c r="G22" s="245">
        <v>9</v>
      </c>
      <c r="I22" s="71"/>
      <c r="J22" s="72"/>
      <c r="K22" s="71"/>
      <c r="L22" s="72"/>
      <c r="M22" s="73"/>
      <c r="N22" s="72"/>
      <c r="O22" s="73"/>
      <c r="P22" s="72"/>
    </row>
    <row r="23" spans="1:16" ht="13.5" customHeight="1" x14ac:dyDescent="0.25">
      <c r="A23" s="50" t="s">
        <v>23</v>
      </c>
      <c r="B23" s="245" t="s">
        <v>2353</v>
      </c>
      <c r="C23" s="245"/>
      <c r="D23" s="246">
        <v>93</v>
      </c>
      <c r="E23" s="245"/>
      <c r="F23" s="246"/>
      <c r="G23" s="245"/>
      <c r="I23" s="71"/>
      <c r="J23" s="72"/>
      <c r="K23" s="71"/>
      <c r="L23" s="72"/>
      <c r="M23" s="73"/>
      <c r="N23" s="72"/>
      <c r="O23" s="73"/>
      <c r="P23" s="72"/>
    </row>
    <row r="24" spans="1:16" ht="13.5" customHeight="1" x14ac:dyDescent="0.25">
      <c r="A24" s="50" t="s">
        <v>24</v>
      </c>
      <c r="B24" s="245" t="s">
        <v>2353</v>
      </c>
      <c r="C24" s="245"/>
      <c r="D24" s="246"/>
      <c r="E24" s="245"/>
      <c r="F24" s="246"/>
      <c r="G24" s="245"/>
      <c r="I24" s="71"/>
      <c r="J24" s="72"/>
      <c r="K24" s="71"/>
      <c r="L24" s="72"/>
      <c r="M24" s="73"/>
      <c r="N24" s="72"/>
      <c r="O24" s="73"/>
      <c r="P24" s="72"/>
    </row>
    <row r="25" spans="1:16" ht="13.5" customHeight="1" x14ac:dyDescent="0.25">
      <c r="A25" s="50" t="s">
        <v>25</v>
      </c>
      <c r="B25" s="245" t="s">
        <v>2353</v>
      </c>
      <c r="C25" s="245"/>
      <c r="D25" s="246">
        <v>149</v>
      </c>
      <c r="E25" s="245"/>
      <c r="F25" s="246"/>
      <c r="G25" s="245">
        <v>1</v>
      </c>
      <c r="H25" s="309" t="s">
        <v>369</v>
      </c>
      <c r="I25" s="309">
        <v>0</v>
      </c>
      <c r="J25" s="310">
        <v>0</v>
      </c>
      <c r="K25" s="311">
        <v>0</v>
      </c>
      <c r="L25" s="310">
        <v>0</v>
      </c>
      <c r="M25" s="311">
        <v>0</v>
      </c>
      <c r="N25" s="310">
        <v>0</v>
      </c>
      <c r="O25" s="73"/>
      <c r="P25" s="72"/>
    </row>
    <row r="26" spans="1:16" ht="13.5" customHeight="1" x14ac:dyDescent="0.25">
      <c r="A26" s="50" t="s">
        <v>245</v>
      </c>
      <c r="B26" s="245" t="s">
        <v>2353</v>
      </c>
      <c r="C26" s="245">
        <v>2</v>
      </c>
      <c r="D26" s="246">
        <v>55</v>
      </c>
      <c r="E26" s="245">
        <v>48</v>
      </c>
      <c r="F26" s="246">
        <v>87.27</v>
      </c>
      <c r="G26" s="245">
        <v>4</v>
      </c>
      <c r="H26" s="309" t="s">
        <v>370</v>
      </c>
      <c r="I26" s="309">
        <v>0</v>
      </c>
      <c r="J26" s="310">
        <v>0</v>
      </c>
      <c r="K26" s="311">
        <v>0</v>
      </c>
      <c r="L26" s="310">
        <v>0</v>
      </c>
      <c r="M26" s="311">
        <v>0</v>
      </c>
      <c r="N26" s="310">
        <v>0</v>
      </c>
      <c r="O26" s="64"/>
      <c r="P26" s="63"/>
    </row>
    <row r="27" spans="1:16" ht="13.5" customHeight="1" x14ac:dyDescent="0.25">
      <c r="A27" s="50" t="s">
        <v>246</v>
      </c>
      <c r="B27" s="245" t="s">
        <v>2353</v>
      </c>
      <c r="C27" s="245"/>
      <c r="D27" s="246"/>
      <c r="E27" s="245"/>
      <c r="F27" s="246"/>
      <c r="G27" s="245"/>
      <c r="H27" s="309" t="s">
        <v>371</v>
      </c>
      <c r="I27" s="245" t="s">
        <v>2353</v>
      </c>
      <c r="J27" s="310">
        <v>2</v>
      </c>
      <c r="K27" s="311">
        <v>70</v>
      </c>
      <c r="L27" s="310">
        <v>10</v>
      </c>
      <c r="M27" s="311">
        <v>14.29</v>
      </c>
      <c r="N27" s="310">
        <v>14</v>
      </c>
      <c r="O27" s="64"/>
      <c r="P27" s="63"/>
    </row>
    <row r="28" spans="1:16" ht="13.5" customHeight="1" thickBot="1" x14ac:dyDescent="0.3">
      <c r="A28" s="75" t="s">
        <v>234</v>
      </c>
      <c r="B28" s="245" t="s">
        <v>2353</v>
      </c>
      <c r="C28" s="245"/>
      <c r="D28" s="246">
        <v>260</v>
      </c>
      <c r="E28" s="245">
        <v>56</v>
      </c>
      <c r="F28" s="246">
        <v>21.54</v>
      </c>
      <c r="G28" s="245"/>
      <c r="H28" s="309" t="s">
        <v>372</v>
      </c>
      <c r="I28" s="245" t="s">
        <v>2353</v>
      </c>
      <c r="J28" s="310">
        <v>38</v>
      </c>
      <c r="K28" s="311">
        <v>302</v>
      </c>
      <c r="L28" s="310">
        <v>154</v>
      </c>
      <c r="M28" s="311">
        <v>50.99</v>
      </c>
      <c r="N28" s="310">
        <v>16</v>
      </c>
      <c r="O28" s="64"/>
      <c r="P28" s="63"/>
    </row>
    <row r="29" spans="1:16" ht="15" customHeight="1" thickBot="1" x14ac:dyDescent="0.3">
      <c r="A29" s="27" t="s">
        <v>268</v>
      </c>
      <c r="B29" s="66"/>
      <c r="C29" s="76">
        <f>SUM(C21:C28)</f>
        <v>33</v>
      </c>
      <c r="D29" s="76">
        <f>SUM(D21:D28)</f>
        <v>1798</v>
      </c>
      <c r="E29" s="76">
        <f>SUM(E21:E28)</f>
        <v>1097</v>
      </c>
      <c r="F29" s="76">
        <f>E29/D29*100</f>
        <v>61.012235817575089</v>
      </c>
      <c r="G29" s="76">
        <f>SUM(G21:G28)</f>
        <v>15</v>
      </c>
      <c r="H29" s="9"/>
      <c r="J29" s="312">
        <f>SUM(J25:J28)</f>
        <v>40</v>
      </c>
      <c r="K29" s="313">
        <f>SUM(K25:K28)</f>
        <v>372</v>
      </c>
      <c r="L29" s="314">
        <f>SUM(L25:L28)</f>
        <v>164</v>
      </c>
      <c r="M29" s="313">
        <f>L29/K29*100</f>
        <v>44.086021505376344</v>
      </c>
      <c r="N29" s="314">
        <f>SUM(N25:N28)</f>
        <v>30</v>
      </c>
      <c r="O29" s="64"/>
      <c r="P29" s="63"/>
    </row>
    <row r="30" spans="1:16" ht="13.5" customHeight="1" thickBot="1" x14ac:dyDescent="0.3">
      <c r="A30" s="28" t="s">
        <v>160</v>
      </c>
      <c r="B30" s="77"/>
      <c r="C30" s="78">
        <f>C20+C29</f>
        <v>96</v>
      </c>
      <c r="D30" s="78">
        <f>D20+D29</f>
        <v>7203</v>
      </c>
      <c r="E30" s="78">
        <f>E20+E29</f>
        <v>4548</v>
      </c>
      <c r="F30" s="78">
        <f>E30/D30*100</f>
        <v>63.140358184089962</v>
      </c>
      <c r="G30" s="78">
        <f>G20+G29</f>
        <v>31</v>
      </c>
      <c r="H30" s="309"/>
      <c r="I30" s="309"/>
      <c r="J30" s="310"/>
      <c r="K30" s="311"/>
      <c r="L30" s="310"/>
      <c r="M30" s="311"/>
      <c r="N30" s="310"/>
    </row>
    <row r="31" spans="1:16" x14ac:dyDescent="0.25">
      <c r="D31" s="79"/>
      <c r="H31" s="309"/>
      <c r="I31" s="309"/>
      <c r="J31" s="310"/>
      <c r="K31" s="311"/>
      <c r="L31" s="310"/>
      <c r="M31" s="311"/>
      <c r="N31" s="310"/>
    </row>
    <row r="32" spans="1:16" x14ac:dyDescent="0.25">
      <c r="D32" s="79"/>
      <c r="H32" s="309"/>
      <c r="I32" s="309"/>
      <c r="J32" s="310"/>
      <c r="K32" s="311"/>
      <c r="L32" s="310"/>
      <c r="M32" s="311"/>
      <c r="N32" s="310"/>
    </row>
    <row r="33" spans="4:15" x14ac:dyDescent="0.25">
      <c r="D33" s="79"/>
      <c r="H33" s="309"/>
      <c r="I33" s="309"/>
      <c r="J33" s="310"/>
      <c r="K33" s="311"/>
      <c r="L33" s="310"/>
      <c r="M33" s="311"/>
      <c r="N33" s="310"/>
    </row>
    <row r="34" spans="4:15" x14ac:dyDescent="0.25">
      <c r="F34" s="80"/>
      <c r="H34"/>
      <c r="I34"/>
      <c r="J34"/>
      <c r="K34"/>
      <c r="L34"/>
      <c r="M34"/>
      <c r="N34"/>
      <c r="O34"/>
    </row>
    <row r="35" spans="4:15" x14ac:dyDescent="0.25">
      <c r="D35" s="79"/>
    </row>
    <row r="36" spans="4:15" x14ac:dyDescent="0.25">
      <c r="D36" s="79"/>
    </row>
    <row r="37" spans="4:15" x14ac:dyDescent="0.25">
      <c r="D37" s="79"/>
    </row>
    <row r="38" spans="4:15" x14ac:dyDescent="0.25">
      <c r="D38" s="79"/>
    </row>
    <row r="39" spans="4:15" x14ac:dyDescent="0.25">
      <c r="D39" s="79"/>
    </row>
    <row r="40" spans="4:15" x14ac:dyDescent="0.25">
      <c r="D40" s="79"/>
    </row>
  </sheetData>
  <sortState ref="H20:P27">
    <sortCondition ref="H20:H27"/>
  </sortState>
  <mergeCells count="1">
    <mergeCell ref="A1:G1"/>
  </mergeCells>
  <pageMargins left="0.7" right="0.7" top="0.75" bottom="0.75" header="0.3" footer="0.3"/>
  <pageSetup paperSize="9" scale="9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4" sqref="T24"/>
    </sheetView>
  </sheetViews>
  <sheetFormatPr defaultColWidth="8.85546875" defaultRowHeight="15" x14ac:dyDescent="0.25"/>
  <cols>
    <col min="1" max="16384" width="8.85546875" style="48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74"/>
  <sheetViews>
    <sheetView zoomScaleNormal="100" workbookViewId="0">
      <selection activeCell="B7" sqref="B7"/>
    </sheetView>
  </sheetViews>
  <sheetFormatPr defaultRowHeight="15" x14ac:dyDescent="0.25"/>
  <cols>
    <col min="1" max="1" width="20.85546875" style="275" customWidth="1"/>
    <col min="2" max="2" width="22.85546875" style="275" customWidth="1"/>
    <col min="3" max="3" width="18" style="275" customWidth="1"/>
    <col min="4" max="4" width="19.28515625" style="303" customWidth="1"/>
    <col min="5" max="5" width="14.140625" style="304" customWidth="1"/>
    <col min="6" max="6" width="13.42578125" style="304" customWidth="1"/>
    <col min="7" max="7" width="17.42578125" style="266" customWidth="1"/>
    <col min="8" max="8" width="9.140625" style="266"/>
    <col min="9" max="9" width="19.7109375" style="266" customWidth="1"/>
    <col min="10" max="10" width="9.140625" style="266"/>
    <col min="11" max="11" width="18" style="266" customWidth="1"/>
    <col min="12" max="256" width="9.140625" style="266"/>
    <col min="257" max="257" width="20.85546875" style="266" customWidth="1"/>
    <col min="258" max="258" width="22.85546875" style="266" customWidth="1"/>
    <col min="259" max="259" width="18" style="266" customWidth="1"/>
    <col min="260" max="260" width="19.28515625" style="266" customWidth="1"/>
    <col min="261" max="261" width="14.140625" style="266" customWidth="1"/>
    <col min="262" max="262" width="13.42578125" style="266" customWidth="1"/>
    <col min="263" max="263" width="17.42578125" style="266" customWidth="1"/>
    <col min="264" max="512" width="9.140625" style="266"/>
    <col min="513" max="513" width="20.85546875" style="266" customWidth="1"/>
    <col min="514" max="514" width="22.85546875" style="266" customWidth="1"/>
    <col min="515" max="515" width="18" style="266" customWidth="1"/>
    <col min="516" max="516" width="19.28515625" style="266" customWidth="1"/>
    <col min="517" max="517" width="14.140625" style="266" customWidth="1"/>
    <col min="518" max="518" width="13.42578125" style="266" customWidth="1"/>
    <col min="519" max="519" width="17.42578125" style="266" customWidth="1"/>
    <col min="520" max="768" width="9.140625" style="266"/>
    <col min="769" max="769" width="20.85546875" style="266" customWidth="1"/>
    <col min="770" max="770" width="22.85546875" style="266" customWidth="1"/>
    <col min="771" max="771" width="18" style="266" customWidth="1"/>
    <col min="772" max="772" width="19.28515625" style="266" customWidth="1"/>
    <col min="773" max="773" width="14.140625" style="266" customWidth="1"/>
    <col min="774" max="774" width="13.42578125" style="266" customWidth="1"/>
    <col min="775" max="775" width="17.42578125" style="266" customWidth="1"/>
    <col min="776" max="1024" width="9.140625" style="266"/>
    <col min="1025" max="1025" width="20.85546875" style="266" customWidth="1"/>
    <col min="1026" max="1026" width="22.85546875" style="266" customWidth="1"/>
    <col min="1027" max="1027" width="18" style="266" customWidth="1"/>
    <col min="1028" max="1028" width="19.28515625" style="266" customWidth="1"/>
    <col min="1029" max="1029" width="14.140625" style="266" customWidth="1"/>
    <col min="1030" max="1030" width="13.42578125" style="266" customWidth="1"/>
    <col min="1031" max="1031" width="17.42578125" style="266" customWidth="1"/>
    <col min="1032" max="1280" width="9.140625" style="266"/>
    <col min="1281" max="1281" width="20.85546875" style="266" customWidth="1"/>
    <col min="1282" max="1282" width="22.85546875" style="266" customWidth="1"/>
    <col min="1283" max="1283" width="18" style="266" customWidth="1"/>
    <col min="1284" max="1284" width="19.28515625" style="266" customWidth="1"/>
    <col min="1285" max="1285" width="14.140625" style="266" customWidth="1"/>
    <col min="1286" max="1286" width="13.42578125" style="266" customWidth="1"/>
    <col min="1287" max="1287" width="17.42578125" style="266" customWidth="1"/>
    <col min="1288" max="1536" width="9.140625" style="266"/>
    <col min="1537" max="1537" width="20.85546875" style="266" customWidth="1"/>
    <col min="1538" max="1538" width="22.85546875" style="266" customWidth="1"/>
    <col min="1539" max="1539" width="18" style="266" customWidth="1"/>
    <col min="1540" max="1540" width="19.28515625" style="266" customWidth="1"/>
    <col min="1541" max="1541" width="14.140625" style="266" customWidth="1"/>
    <col min="1542" max="1542" width="13.42578125" style="266" customWidth="1"/>
    <col min="1543" max="1543" width="17.42578125" style="266" customWidth="1"/>
    <col min="1544" max="1792" width="9.140625" style="266"/>
    <col min="1793" max="1793" width="20.85546875" style="266" customWidth="1"/>
    <col min="1794" max="1794" width="22.85546875" style="266" customWidth="1"/>
    <col min="1795" max="1795" width="18" style="266" customWidth="1"/>
    <col min="1796" max="1796" width="19.28515625" style="266" customWidth="1"/>
    <col min="1797" max="1797" width="14.140625" style="266" customWidth="1"/>
    <col min="1798" max="1798" width="13.42578125" style="266" customWidth="1"/>
    <col min="1799" max="1799" width="17.42578125" style="266" customWidth="1"/>
    <col min="1800" max="2048" width="9.140625" style="266"/>
    <col min="2049" max="2049" width="20.85546875" style="266" customWidth="1"/>
    <col min="2050" max="2050" width="22.85546875" style="266" customWidth="1"/>
    <col min="2051" max="2051" width="18" style="266" customWidth="1"/>
    <col min="2052" max="2052" width="19.28515625" style="266" customWidth="1"/>
    <col min="2053" max="2053" width="14.140625" style="266" customWidth="1"/>
    <col min="2054" max="2054" width="13.42578125" style="266" customWidth="1"/>
    <col min="2055" max="2055" width="17.42578125" style="266" customWidth="1"/>
    <col min="2056" max="2304" width="9.140625" style="266"/>
    <col min="2305" max="2305" width="20.85546875" style="266" customWidth="1"/>
    <col min="2306" max="2306" width="22.85546875" style="266" customWidth="1"/>
    <col min="2307" max="2307" width="18" style="266" customWidth="1"/>
    <col min="2308" max="2308" width="19.28515625" style="266" customWidth="1"/>
    <col min="2309" max="2309" width="14.140625" style="266" customWidth="1"/>
    <col min="2310" max="2310" width="13.42578125" style="266" customWidth="1"/>
    <col min="2311" max="2311" width="17.42578125" style="266" customWidth="1"/>
    <col min="2312" max="2560" width="9.140625" style="266"/>
    <col min="2561" max="2561" width="20.85546875" style="266" customWidth="1"/>
    <col min="2562" max="2562" width="22.85546875" style="266" customWidth="1"/>
    <col min="2563" max="2563" width="18" style="266" customWidth="1"/>
    <col min="2564" max="2564" width="19.28515625" style="266" customWidth="1"/>
    <col min="2565" max="2565" width="14.140625" style="266" customWidth="1"/>
    <col min="2566" max="2566" width="13.42578125" style="266" customWidth="1"/>
    <col min="2567" max="2567" width="17.42578125" style="266" customWidth="1"/>
    <col min="2568" max="2816" width="9.140625" style="266"/>
    <col min="2817" max="2817" width="20.85546875" style="266" customWidth="1"/>
    <col min="2818" max="2818" width="22.85546875" style="266" customWidth="1"/>
    <col min="2819" max="2819" width="18" style="266" customWidth="1"/>
    <col min="2820" max="2820" width="19.28515625" style="266" customWidth="1"/>
    <col min="2821" max="2821" width="14.140625" style="266" customWidth="1"/>
    <col min="2822" max="2822" width="13.42578125" style="266" customWidth="1"/>
    <col min="2823" max="2823" width="17.42578125" style="266" customWidth="1"/>
    <col min="2824" max="3072" width="9.140625" style="266"/>
    <col min="3073" max="3073" width="20.85546875" style="266" customWidth="1"/>
    <col min="3074" max="3074" width="22.85546875" style="266" customWidth="1"/>
    <col min="3075" max="3075" width="18" style="266" customWidth="1"/>
    <col min="3076" max="3076" width="19.28515625" style="266" customWidth="1"/>
    <col min="3077" max="3077" width="14.140625" style="266" customWidth="1"/>
    <col min="3078" max="3078" width="13.42578125" style="266" customWidth="1"/>
    <col min="3079" max="3079" width="17.42578125" style="266" customWidth="1"/>
    <col min="3080" max="3328" width="9.140625" style="266"/>
    <col min="3329" max="3329" width="20.85546875" style="266" customWidth="1"/>
    <col min="3330" max="3330" width="22.85546875" style="266" customWidth="1"/>
    <col min="3331" max="3331" width="18" style="266" customWidth="1"/>
    <col min="3332" max="3332" width="19.28515625" style="266" customWidth="1"/>
    <col min="3333" max="3333" width="14.140625" style="266" customWidth="1"/>
    <col min="3334" max="3334" width="13.42578125" style="266" customWidth="1"/>
    <col min="3335" max="3335" width="17.42578125" style="266" customWidth="1"/>
    <col min="3336" max="3584" width="9.140625" style="266"/>
    <col min="3585" max="3585" width="20.85546875" style="266" customWidth="1"/>
    <col min="3586" max="3586" width="22.85546875" style="266" customWidth="1"/>
    <col min="3587" max="3587" width="18" style="266" customWidth="1"/>
    <col min="3588" max="3588" width="19.28515625" style="266" customWidth="1"/>
    <col min="3589" max="3589" width="14.140625" style="266" customWidth="1"/>
    <col min="3590" max="3590" width="13.42578125" style="266" customWidth="1"/>
    <col min="3591" max="3591" width="17.42578125" style="266" customWidth="1"/>
    <col min="3592" max="3840" width="9.140625" style="266"/>
    <col min="3841" max="3841" width="20.85546875" style="266" customWidth="1"/>
    <col min="3842" max="3842" width="22.85546875" style="266" customWidth="1"/>
    <col min="3843" max="3843" width="18" style="266" customWidth="1"/>
    <col min="3844" max="3844" width="19.28515625" style="266" customWidth="1"/>
    <col min="3845" max="3845" width="14.140625" style="266" customWidth="1"/>
    <col min="3846" max="3846" width="13.42578125" style="266" customWidth="1"/>
    <col min="3847" max="3847" width="17.42578125" style="266" customWidth="1"/>
    <col min="3848" max="4096" width="9.140625" style="266"/>
    <col min="4097" max="4097" width="20.85546875" style="266" customWidth="1"/>
    <col min="4098" max="4098" width="22.85546875" style="266" customWidth="1"/>
    <col min="4099" max="4099" width="18" style="266" customWidth="1"/>
    <col min="4100" max="4100" width="19.28515625" style="266" customWidth="1"/>
    <col min="4101" max="4101" width="14.140625" style="266" customWidth="1"/>
    <col min="4102" max="4102" width="13.42578125" style="266" customWidth="1"/>
    <col min="4103" max="4103" width="17.42578125" style="266" customWidth="1"/>
    <col min="4104" max="4352" width="9.140625" style="266"/>
    <col min="4353" max="4353" width="20.85546875" style="266" customWidth="1"/>
    <col min="4354" max="4354" width="22.85546875" style="266" customWidth="1"/>
    <col min="4355" max="4355" width="18" style="266" customWidth="1"/>
    <col min="4356" max="4356" width="19.28515625" style="266" customWidth="1"/>
    <col min="4357" max="4357" width="14.140625" style="266" customWidth="1"/>
    <col min="4358" max="4358" width="13.42578125" style="266" customWidth="1"/>
    <col min="4359" max="4359" width="17.42578125" style="266" customWidth="1"/>
    <col min="4360" max="4608" width="9.140625" style="266"/>
    <col min="4609" max="4609" width="20.85546875" style="266" customWidth="1"/>
    <col min="4610" max="4610" width="22.85546875" style="266" customWidth="1"/>
    <col min="4611" max="4611" width="18" style="266" customWidth="1"/>
    <col min="4612" max="4612" width="19.28515625" style="266" customWidth="1"/>
    <col min="4613" max="4613" width="14.140625" style="266" customWidth="1"/>
    <col min="4614" max="4614" width="13.42578125" style="266" customWidth="1"/>
    <col min="4615" max="4615" width="17.42578125" style="266" customWidth="1"/>
    <col min="4616" max="4864" width="9.140625" style="266"/>
    <col min="4865" max="4865" width="20.85546875" style="266" customWidth="1"/>
    <col min="4866" max="4866" width="22.85546875" style="266" customWidth="1"/>
    <col min="4867" max="4867" width="18" style="266" customWidth="1"/>
    <col min="4868" max="4868" width="19.28515625" style="266" customWidth="1"/>
    <col min="4869" max="4869" width="14.140625" style="266" customWidth="1"/>
    <col min="4870" max="4870" width="13.42578125" style="266" customWidth="1"/>
    <col min="4871" max="4871" width="17.42578125" style="266" customWidth="1"/>
    <col min="4872" max="5120" width="9.140625" style="266"/>
    <col min="5121" max="5121" width="20.85546875" style="266" customWidth="1"/>
    <col min="5122" max="5122" width="22.85546875" style="266" customWidth="1"/>
    <col min="5123" max="5123" width="18" style="266" customWidth="1"/>
    <col min="5124" max="5124" width="19.28515625" style="266" customWidth="1"/>
    <col min="5125" max="5125" width="14.140625" style="266" customWidth="1"/>
    <col min="5126" max="5126" width="13.42578125" style="266" customWidth="1"/>
    <col min="5127" max="5127" width="17.42578125" style="266" customWidth="1"/>
    <col min="5128" max="5376" width="9.140625" style="266"/>
    <col min="5377" max="5377" width="20.85546875" style="266" customWidth="1"/>
    <col min="5378" max="5378" width="22.85546875" style="266" customWidth="1"/>
    <col min="5379" max="5379" width="18" style="266" customWidth="1"/>
    <col min="5380" max="5380" width="19.28515625" style="266" customWidth="1"/>
    <col min="5381" max="5381" width="14.140625" style="266" customWidth="1"/>
    <col min="5382" max="5382" width="13.42578125" style="266" customWidth="1"/>
    <col min="5383" max="5383" width="17.42578125" style="266" customWidth="1"/>
    <col min="5384" max="5632" width="9.140625" style="266"/>
    <col min="5633" max="5633" width="20.85546875" style="266" customWidth="1"/>
    <col min="5634" max="5634" width="22.85546875" style="266" customWidth="1"/>
    <col min="5635" max="5635" width="18" style="266" customWidth="1"/>
    <col min="5636" max="5636" width="19.28515625" style="266" customWidth="1"/>
    <col min="5637" max="5637" width="14.140625" style="266" customWidth="1"/>
    <col min="5638" max="5638" width="13.42578125" style="266" customWidth="1"/>
    <col min="5639" max="5639" width="17.42578125" style="266" customWidth="1"/>
    <col min="5640" max="5888" width="9.140625" style="266"/>
    <col min="5889" max="5889" width="20.85546875" style="266" customWidth="1"/>
    <col min="5890" max="5890" width="22.85546875" style="266" customWidth="1"/>
    <col min="5891" max="5891" width="18" style="266" customWidth="1"/>
    <col min="5892" max="5892" width="19.28515625" style="266" customWidth="1"/>
    <col min="5893" max="5893" width="14.140625" style="266" customWidth="1"/>
    <col min="5894" max="5894" width="13.42578125" style="266" customWidth="1"/>
    <col min="5895" max="5895" width="17.42578125" style="266" customWidth="1"/>
    <col min="5896" max="6144" width="9.140625" style="266"/>
    <col min="6145" max="6145" width="20.85546875" style="266" customWidth="1"/>
    <col min="6146" max="6146" width="22.85546875" style="266" customWidth="1"/>
    <col min="6147" max="6147" width="18" style="266" customWidth="1"/>
    <col min="6148" max="6148" width="19.28515625" style="266" customWidth="1"/>
    <col min="6149" max="6149" width="14.140625" style="266" customWidth="1"/>
    <col min="6150" max="6150" width="13.42578125" style="266" customWidth="1"/>
    <col min="6151" max="6151" width="17.42578125" style="266" customWidth="1"/>
    <col min="6152" max="6400" width="9.140625" style="266"/>
    <col min="6401" max="6401" width="20.85546875" style="266" customWidth="1"/>
    <col min="6402" max="6402" width="22.85546875" style="266" customWidth="1"/>
    <col min="6403" max="6403" width="18" style="266" customWidth="1"/>
    <col min="6404" max="6404" width="19.28515625" style="266" customWidth="1"/>
    <col min="6405" max="6405" width="14.140625" style="266" customWidth="1"/>
    <col min="6406" max="6406" width="13.42578125" style="266" customWidth="1"/>
    <col min="6407" max="6407" width="17.42578125" style="266" customWidth="1"/>
    <col min="6408" max="6656" width="9.140625" style="266"/>
    <col min="6657" max="6657" width="20.85546875" style="266" customWidth="1"/>
    <col min="6658" max="6658" width="22.85546875" style="266" customWidth="1"/>
    <col min="6659" max="6659" width="18" style="266" customWidth="1"/>
    <col min="6660" max="6660" width="19.28515625" style="266" customWidth="1"/>
    <col min="6661" max="6661" width="14.140625" style="266" customWidth="1"/>
    <col min="6662" max="6662" width="13.42578125" style="266" customWidth="1"/>
    <col min="6663" max="6663" width="17.42578125" style="266" customWidth="1"/>
    <col min="6664" max="6912" width="9.140625" style="266"/>
    <col min="6913" max="6913" width="20.85546875" style="266" customWidth="1"/>
    <col min="6914" max="6914" width="22.85546875" style="266" customWidth="1"/>
    <col min="6915" max="6915" width="18" style="266" customWidth="1"/>
    <col min="6916" max="6916" width="19.28515625" style="266" customWidth="1"/>
    <col min="6917" max="6917" width="14.140625" style="266" customWidth="1"/>
    <col min="6918" max="6918" width="13.42578125" style="266" customWidth="1"/>
    <col min="6919" max="6919" width="17.42578125" style="266" customWidth="1"/>
    <col min="6920" max="7168" width="9.140625" style="266"/>
    <col min="7169" max="7169" width="20.85546875" style="266" customWidth="1"/>
    <col min="7170" max="7170" width="22.85546875" style="266" customWidth="1"/>
    <col min="7171" max="7171" width="18" style="266" customWidth="1"/>
    <col min="7172" max="7172" width="19.28515625" style="266" customWidth="1"/>
    <col min="7173" max="7173" width="14.140625" style="266" customWidth="1"/>
    <col min="7174" max="7174" width="13.42578125" style="266" customWidth="1"/>
    <col min="7175" max="7175" width="17.42578125" style="266" customWidth="1"/>
    <col min="7176" max="7424" width="9.140625" style="266"/>
    <col min="7425" max="7425" width="20.85546875" style="266" customWidth="1"/>
    <col min="7426" max="7426" width="22.85546875" style="266" customWidth="1"/>
    <col min="7427" max="7427" width="18" style="266" customWidth="1"/>
    <col min="7428" max="7428" width="19.28515625" style="266" customWidth="1"/>
    <col min="7429" max="7429" width="14.140625" style="266" customWidth="1"/>
    <col min="7430" max="7430" width="13.42578125" style="266" customWidth="1"/>
    <col min="7431" max="7431" width="17.42578125" style="266" customWidth="1"/>
    <col min="7432" max="7680" width="9.140625" style="266"/>
    <col min="7681" max="7681" width="20.85546875" style="266" customWidth="1"/>
    <col min="7682" max="7682" width="22.85546875" style="266" customWidth="1"/>
    <col min="7683" max="7683" width="18" style="266" customWidth="1"/>
    <col min="7684" max="7684" width="19.28515625" style="266" customWidth="1"/>
    <col min="7685" max="7685" width="14.140625" style="266" customWidth="1"/>
    <col min="7686" max="7686" width="13.42578125" style="266" customWidth="1"/>
    <col min="7687" max="7687" width="17.42578125" style="266" customWidth="1"/>
    <col min="7688" max="7936" width="9.140625" style="266"/>
    <col min="7937" max="7937" width="20.85546875" style="266" customWidth="1"/>
    <col min="7938" max="7938" width="22.85546875" style="266" customWidth="1"/>
    <col min="7939" max="7939" width="18" style="266" customWidth="1"/>
    <col min="7940" max="7940" width="19.28515625" style="266" customWidth="1"/>
    <col min="7941" max="7941" width="14.140625" style="266" customWidth="1"/>
    <col min="7942" max="7942" width="13.42578125" style="266" customWidth="1"/>
    <col min="7943" max="7943" width="17.42578125" style="266" customWidth="1"/>
    <col min="7944" max="8192" width="9.140625" style="266"/>
    <col min="8193" max="8193" width="20.85546875" style="266" customWidth="1"/>
    <col min="8194" max="8194" width="22.85546875" style="266" customWidth="1"/>
    <col min="8195" max="8195" width="18" style="266" customWidth="1"/>
    <col min="8196" max="8196" width="19.28515625" style="266" customWidth="1"/>
    <col min="8197" max="8197" width="14.140625" style="266" customWidth="1"/>
    <col min="8198" max="8198" width="13.42578125" style="266" customWidth="1"/>
    <col min="8199" max="8199" width="17.42578125" style="266" customWidth="1"/>
    <col min="8200" max="8448" width="9.140625" style="266"/>
    <col min="8449" max="8449" width="20.85546875" style="266" customWidth="1"/>
    <col min="8450" max="8450" width="22.85546875" style="266" customWidth="1"/>
    <col min="8451" max="8451" width="18" style="266" customWidth="1"/>
    <col min="8452" max="8452" width="19.28515625" style="266" customWidth="1"/>
    <col min="8453" max="8453" width="14.140625" style="266" customWidth="1"/>
    <col min="8454" max="8454" width="13.42578125" style="266" customWidth="1"/>
    <col min="8455" max="8455" width="17.42578125" style="266" customWidth="1"/>
    <col min="8456" max="8704" width="9.140625" style="266"/>
    <col min="8705" max="8705" width="20.85546875" style="266" customWidth="1"/>
    <col min="8706" max="8706" width="22.85546875" style="266" customWidth="1"/>
    <col min="8707" max="8707" width="18" style="266" customWidth="1"/>
    <col min="8708" max="8708" width="19.28515625" style="266" customWidth="1"/>
    <col min="8709" max="8709" width="14.140625" style="266" customWidth="1"/>
    <col min="8710" max="8710" width="13.42578125" style="266" customWidth="1"/>
    <col min="8711" max="8711" width="17.42578125" style="266" customWidth="1"/>
    <col min="8712" max="8960" width="9.140625" style="266"/>
    <col min="8961" max="8961" width="20.85546875" style="266" customWidth="1"/>
    <col min="8962" max="8962" width="22.85546875" style="266" customWidth="1"/>
    <col min="8963" max="8963" width="18" style="266" customWidth="1"/>
    <col min="8964" max="8964" width="19.28515625" style="266" customWidth="1"/>
    <col min="8965" max="8965" width="14.140625" style="266" customWidth="1"/>
    <col min="8966" max="8966" width="13.42578125" style="266" customWidth="1"/>
    <col min="8967" max="8967" width="17.42578125" style="266" customWidth="1"/>
    <col min="8968" max="9216" width="9.140625" style="266"/>
    <col min="9217" max="9217" width="20.85546875" style="266" customWidth="1"/>
    <col min="9218" max="9218" width="22.85546875" style="266" customWidth="1"/>
    <col min="9219" max="9219" width="18" style="266" customWidth="1"/>
    <col min="9220" max="9220" width="19.28515625" style="266" customWidth="1"/>
    <col min="9221" max="9221" width="14.140625" style="266" customWidth="1"/>
    <col min="9222" max="9222" width="13.42578125" style="266" customWidth="1"/>
    <col min="9223" max="9223" width="17.42578125" style="266" customWidth="1"/>
    <col min="9224" max="9472" width="9.140625" style="266"/>
    <col min="9473" max="9473" width="20.85546875" style="266" customWidth="1"/>
    <col min="9474" max="9474" width="22.85546875" style="266" customWidth="1"/>
    <col min="9475" max="9475" width="18" style="266" customWidth="1"/>
    <col min="9476" max="9476" width="19.28515625" style="266" customWidth="1"/>
    <col min="9477" max="9477" width="14.140625" style="266" customWidth="1"/>
    <col min="9478" max="9478" width="13.42578125" style="266" customWidth="1"/>
    <col min="9479" max="9479" width="17.42578125" style="266" customWidth="1"/>
    <col min="9480" max="9728" width="9.140625" style="266"/>
    <col min="9729" max="9729" width="20.85546875" style="266" customWidth="1"/>
    <col min="9730" max="9730" width="22.85546875" style="266" customWidth="1"/>
    <col min="9731" max="9731" width="18" style="266" customWidth="1"/>
    <col min="9732" max="9732" width="19.28515625" style="266" customWidth="1"/>
    <col min="9733" max="9733" width="14.140625" style="266" customWidth="1"/>
    <col min="9734" max="9734" width="13.42578125" style="266" customWidth="1"/>
    <col min="9735" max="9735" width="17.42578125" style="266" customWidth="1"/>
    <col min="9736" max="9984" width="9.140625" style="266"/>
    <col min="9985" max="9985" width="20.85546875" style="266" customWidth="1"/>
    <col min="9986" max="9986" width="22.85546875" style="266" customWidth="1"/>
    <col min="9987" max="9987" width="18" style="266" customWidth="1"/>
    <col min="9988" max="9988" width="19.28515625" style="266" customWidth="1"/>
    <col min="9989" max="9989" width="14.140625" style="266" customWidth="1"/>
    <col min="9990" max="9990" width="13.42578125" style="266" customWidth="1"/>
    <col min="9991" max="9991" width="17.42578125" style="266" customWidth="1"/>
    <col min="9992" max="10240" width="9.140625" style="266"/>
    <col min="10241" max="10241" width="20.85546875" style="266" customWidth="1"/>
    <col min="10242" max="10242" width="22.85546875" style="266" customWidth="1"/>
    <col min="10243" max="10243" width="18" style="266" customWidth="1"/>
    <col min="10244" max="10244" width="19.28515625" style="266" customWidth="1"/>
    <col min="10245" max="10245" width="14.140625" style="266" customWidth="1"/>
    <col min="10246" max="10246" width="13.42578125" style="266" customWidth="1"/>
    <col min="10247" max="10247" width="17.42578125" style="266" customWidth="1"/>
    <col min="10248" max="10496" width="9.140625" style="266"/>
    <col min="10497" max="10497" width="20.85546875" style="266" customWidth="1"/>
    <col min="10498" max="10498" width="22.85546875" style="266" customWidth="1"/>
    <col min="10499" max="10499" width="18" style="266" customWidth="1"/>
    <col min="10500" max="10500" width="19.28515625" style="266" customWidth="1"/>
    <col min="10501" max="10501" width="14.140625" style="266" customWidth="1"/>
    <col min="10502" max="10502" width="13.42578125" style="266" customWidth="1"/>
    <col min="10503" max="10503" width="17.42578125" style="266" customWidth="1"/>
    <col min="10504" max="10752" width="9.140625" style="266"/>
    <col min="10753" max="10753" width="20.85546875" style="266" customWidth="1"/>
    <col min="10754" max="10754" width="22.85546875" style="266" customWidth="1"/>
    <col min="10755" max="10755" width="18" style="266" customWidth="1"/>
    <col min="10756" max="10756" width="19.28515625" style="266" customWidth="1"/>
    <col min="10757" max="10757" width="14.140625" style="266" customWidth="1"/>
    <col min="10758" max="10758" width="13.42578125" style="266" customWidth="1"/>
    <col min="10759" max="10759" width="17.42578125" style="266" customWidth="1"/>
    <col min="10760" max="11008" width="9.140625" style="266"/>
    <col min="11009" max="11009" width="20.85546875" style="266" customWidth="1"/>
    <col min="11010" max="11010" width="22.85546875" style="266" customWidth="1"/>
    <col min="11011" max="11011" width="18" style="266" customWidth="1"/>
    <col min="11012" max="11012" width="19.28515625" style="266" customWidth="1"/>
    <col min="11013" max="11013" width="14.140625" style="266" customWidth="1"/>
    <col min="11014" max="11014" width="13.42578125" style="266" customWidth="1"/>
    <col min="11015" max="11015" width="17.42578125" style="266" customWidth="1"/>
    <col min="11016" max="11264" width="9.140625" style="266"/>
    <col min="11265" max="11265" width="20.85546875" style="266" customWidth="1"/>
    <col min="11266" max="11266" width="22.85546875" style="266" customWidth="1"/>
    <col min="11267" max="11267" width="18" style="266" customWidth="1"/>
    <col min="11268" max="11268" width="19.28515625" style="266" customWidth="1"/>
    <col min="11269" max="11269" width="14.140625" style="266" customWidth="1"/>
    <col min="11270" max="11270" width="13.42578125" style="266" customWidth="1"/>
    <col min="11271" max="11271" width="17.42578125" style="266" customWidth="1"/>
    <col min="11272" max="11520" width="9.140625" style="266"/>
    <col min="11521" max="11521" width="20.85546875" style="266" customWidth="1"/>
    <col min="11522" max="11522" width="22.85546875" style="266" customWidth="1"/>
    <col min="11523" max="11523" width="18" style="266" customWidth="1"/>
    <col min="11524" max="11524" width="19.28515625" style="266" customWidth="1"/>
    <col min="11525" max="11525" width="14.140625" style="266" customWidth="1"/>
    <col min="11526" max="11526" width="13.42578125" style="266" customWidth="1"/>
    <col min="11527" max="11527" width="17.42578125" style="266" customWidth="1"/>
    <col min="11528" max="11776" width="9.140625" style="266"/>
    <col min="11777" max="11777" width="20.85546875" style="266" customWidth="1"/>
    <col min="11778" max="11778" width="22.85546875" style="266" customWidth="1"/>
    <col min="11779" max="11779" width="18" style="266" customWidth="1"/>
    <col min="11780" max="11780" width="19.28515625" style="266" customWidth="1"/>
    <col min="11781" max="11781" width="14.140625" style="266" customWidth="1"/>
    <col min="11782" max="11782" width="13.42578125" style="266" customWidth="1"/>
    <col min="11783" max="11783" width="17.42578125" style="266" customWidth="1"/>
    <col min="11784" max="12032" width="9.140625" style="266"/>
    <col min="12033" max="12033" width="20.85546875" style="266" customWidth="1"/>
    <col min="12034" max="12034" width="22.85546875" style="266" customWidth="1"/>
    <col min="12035" max="12035" width="18" style="266" customWidth="1"/>
    <col min="12036" max="12036" width="19.28515625" style="266" customWidth="1"/>
    <col min="12037" max="12037" width="14.140625" style="266" customWidth="1"/>
    <col min="12038" max="12038" width="13.42578125" style="266" customWidth="1"/>
    <col min="12039" max="12039" width="17.42578125" style="266" customWidth="1"/>
    <col min="12040" max="12288" width="9.140625" style="266"/>
    <col min="12289" max="12289" width="20.85546875" style="266" customWidth="1"/>
    <col min="12290" max="12290" width="22.85546875" style="266" customWidth="1"/>
    <col min="12291" max="12291" width="18" style="266" customWidth="1"/>
    <col min="12292" max="12292" width="19.28515625" style="266" customWidth="1"/>
    <col min="12293" max="12293" width="14.140625" style="266" customWidth="1"/>
    <col min="12294" max="12294" width="13.42578125" style="266" customWidth="1"/>
    <col min="12295" max="12295" width="17.42578125" style="266" customWidth="1"/>
    <col min="12296" max="12544" width="9.140625" style="266"/>
    <col min="12545" max="12545" width="20.85546875" style="266" customWidth="1"/>
    <col min="12546" max="12546" width="22.85546875" style="266" customWidth="1"/>
    <col min="12547" max="12547" width="18" style="266" customWidth="1"/>
    <col min="12548" max="12548" width="19.28515625" style="266" customWidth="1"/>
    <col min="12549" max="12549" width="14.140625" style="266" customWidth="1"/>
    <col min="12550" max="12550" width="13.42578125" style="266" customWidth="1"/>
    <col min="12551" max="12551" width="17.42578125" style="266" customWidth="1"/>
    <col min="12552" max="12800" width="9.140625" style="266"/>
    <col min="12801" max="12801" width="20.85546875" style="266" customWidth="1"/>
    <col min="12802" max="12802" width="22.85546875" style="266" customWidth="1"/>
    <col min="12803" max="12803" width="18" style="266" customWidth="1"/>
    <col min="12804" max="12804" width="19.28515625" style="266" customWidth="1"/>
    <col min="12805" max="12805" width="14.140625" style="266" customWidth="1"/>
    <col min="12806" max="12806" width="13.42578125" style="266" customWidth="1"/>
    <col min="12807" max="12807" width="17.42578125" style="266" customWidth="1"/>
    <col min="12808" max="13056" width="9.140625" style="266"/>
    <col min="13057" max="13057" width="20.85546875" style="266" customWidth="1"/>
    <col min="13058" max="13058" width="22.85546875" style="266" customWidth="1"/>
    <col min="13059" max="13059" width="18" style="266" customWidth="1"/>
    <col min="13060" max="13060" width="19.28515625" style="266" customWidth="1"/>
    <col min="13061" max="13061" width="14.140625" style="266" customWidth="1"/>
    <col min="13062" max="13062" width="13.42578125" style="266" customWidth="1"/>
    <col min="13063" max="13063" width="17.42578125" style="266" customWidth="1"/>
    <col min="13064" max="13312" width="9.140625" style="266"/>
    <col min="13313" max="13313" width="20.85546875" style="266" customWidth="1"/>
    <col min="13314" max="13314" width="22.85546875" style="266" customWidth="1"/>
    <col min="13315" max="13315" width="18" style="266" customWidth="1"/>
    <col min="13316" max="13316" width="19.28515625" style="266" customWidth="1"/>
    <col min="13317" max="13317" width="14.140625" style="266" customWidth="1"/>
    <col min="13318" max="13318" width="13.42578125" style="266" customWidth="1"/>
    <col min="13319" max="13319" width="17.42578125" style="266" customWidth="1"/>
    <col min="13320" max="13568" width="9.140625" style="266"/>
    <col min="13569" max="13569" width="20.85546875" style="266" customWidth="1"/>
    <col min="13570" max="13570" width="22.85546875" style="266" customWidth="1"/>
    <col min="13571" max="13571" width="18" style="266" customWidth="1"/>
    <col min="13572" max="13572" width="19.28515625" style="266" customWidth="1"/>
    <col min="13573" max="13573" width="14.140625" style="266" customWidth="1"/>
    <col min="13574" max="13574" width="13.42578125" style="266" customWidth="1"/>
    <col min="13575" max="13575" width="17.42578125" style="266" customWidth="1"/>
    <col min="13576" max="13824" width="9.140625" style="266"/>
    <col min="13825" max="13825" width="20.85546875" style="266" customWidth="1"/>
    <col min="13826" max="13826" width="22.85546875" style="266" customWidth="1"/>
    <col min="13827" max="13827" width="18" style="266" customWidth="1"/>
    <col min="13828" max="13828" width="19.28515625" style="266" customWidth="1"/>
    <col min="13829" max="13829" width="14.140625" style="266" customWidth="1"/>
    <col min="13830" max="13830" width="13.42578125" style="266" customWidth="1"/>
    <col min="13831" max="13831" width="17.42578125" style="266" customWidth="1"/>
    <col min="13832" max="14080" width="9.140625" style="266"/>
    <col min="14081" max="14081" width="20.85546875" style="266" customWidth="1"/>
    <col min="14082" max="14082" width="22.85546875" style="266" customWidth="1"/>
    <col min="14083" max="14083" width="18" style="266" customWidth="1"/>
    <col min="14084" max="14084" width="19.28515625" style="266" customWidth="1"/>
    <col min="14085" max="14085" width="14.140625" style="266" customWidth="1"/>
    <col min="14086" max="14086" width="13.42578125" style="266" customWidth="1"/>
    <col min="14087" max="14087" width="17.42578125" style="266" customWidth="1"/>
    <col min="14088" max="14336" width="9.140625" style="266"/>
    <col min="14337" max="14337" width="20.85546875" style="266" customWidth="1"/>
    <col min="14338" max="14338" width="22.85546875" style="266" customWidth="1"/>
    <col min="14339" max="14339" width="18" style="266" customWidth="1"/>
    <col min="14340" max="14340" width="19.28515625" style="266" customWidth="1"/>
    <col min="14341" max="14341" width="14.140625" style="266" customWidth="1"/>
    <col min="14342" max="14342" width="13.42578125" style="266" customWidth="1"/>
    <col min="14343" max="14343" width="17.42578125" style="266" customWidth="1"/>
    <col min="14344" max="14592" width="9.140625" style="266"/>
    <col min="14593" max="14593" width="20.85546875" style="266" customWidth="1"/>
    <col min="14594" max="14594" width="22.85546875" style="266" customWidth="1"/>
    <col min="14595" max="14595" width="18" style="266" customWidth="1"/>
    <col min="14596" max="14596" width="19.28515625" style="266" customWidth="1"/>
    <col min="14597" max="14597" width="14.140625" style="266" customWidth="1"/>
    <col min="14598" max="14598" width="13.42578125" style="266" customWidth="1"/>
    <col min="14599" max="14599" width="17.42578125" style="266" customWidth="1"/>
    <col min="14600" max="14848" width="9.140625" style="266"/>
    <col min="14849" max="14849" width="20.85546875" style="266" customWidth="1"/>
    <col min="14850" max="14850" width="22.85546875" style="266" customWidth="1"/>
    <col min="14851" max="14851" width="18" style="266" customWidth="1"/>
    <col min="14852" max="14852" width="19.28515625" style="266" customWidth="1"/>
    <col min="14853" max="14853" width="14.140625" style="266" customWidth="1"/>
    <col min="14854" max="14854" width="13.42578125" style="266" customWidth="1"/>
    <col min="14855" max="14855" width="17.42578125" style="266" customWidth="1"/>
    <col min="14856" max="15104" width="9.140625" style="266"/>
    <col min="15105" max="15105" width="20.85546875" style="266" customWidth="1"/>
    <col min="15106" max="15106" width="22.85546875" style="266" customWidth="1"/>
    <col min="15107" max="15107" width="18" style="266" customWidth="1"/>
    <col min="15108" max="15108" width="19.28515625" style="266" customWidth="1"/>
    <col min="15109" max="15109" width="14.140625" style="266" customWidth="1"/>
    <col min="15110" max="15110" width="13.42578125" style="266" customWidth="1"/>
    <col min="15111" max="15111" width="17.42578125" style="266" customWidth="1"/>
    <col min="15112" max="15360" width="9.140625" style="266"/>
    <col min="15361" max="15361" width="20.85546875" style="266" customWidth="1"/>
    <col min="15362" max="15362" width="22.85546875" style="266" customWidth="1"/>
    <col min="15363" max="15363" width="18" style="266" customWidth="1"/>
    <col min="15364" max="15364" width="19.28515625" style="266" customWidth="1"/>
    <col min="15365" max="15365" width="14.140625" style="266" customWidth="1"/>
    <col min="15366" max="15366" width="13.42578125" style="266" customWidth="1"/>
    <col min="15367" max="15367" width="17.42578125" style="266" customWidth="1"/>
    <col min="15368" max="15616" width="9.140625" style="266"/>
    <col min="15617" max="15617" width="20.85546875" style="266" customWidth="1"/>
    <col min="15618" max="15618" width="22.85546875" style="266" customWidth="1"/>
    <col min="15619" max="15619" width="18" style="266" customWidth="1"/>
    <col min="15620" max="15620" width="19.28515625" style="266" customWidth="1"/>
    <col min="15621" max="15621" width="14.140625" style="266" customWidth="1"/>
    <col min="15622" max="15622" width="13.42578125" style="266" customWidth="1"/>
    <col min="15623" max="15623" width="17.42578125" style="266" customWidth="1"/>
    <col min="15624" max="15872" width="9.140625" style="266"/>
    <col min="15873" max="15873" width="20.85546875" style="266" customWidth="1"/>
    <col min="15874" max="15874" width="22.85546875" style="266" customWidth="1"/>
    <col min="15875" max="15875" width="18" style="266" customWidth="1"/>
    <col min="15876" max="15876" width="19.28515625" style="266" customWidth="1"/>
    <col min="15877" max="15877" width="14.140625" style="266" customWidth="1"/>
    <col min="15878" max="15878" width="13.42578125" style="266" customWidth="1"/>
    <col min="15879" max="15879" width="17.42578125" style="266" customWidth="1"/>
    <col min="15880" max="16128" width="9.140625" style="266"/>
    <col min="16129" max="16129" width="20.85546875" style="266" customWidth="1"/>
    <col min="16130" max="16130" width="22.85546875" style="266" customWidth="1"/>
    <col min="16131" max="16131" width="18" style="266" customWidth="1"/>
    <col min="16132" max="16132" width="19.28515625" style="266" customWidth="1"/>
    <col min="16133" max="16133" width="14.140625" style="266" customWidth="1"/>
    <col min="16134" max="16134" width="13.42578125" style="266" customWidth="1"/>
    <col min="16135" max="16135" width="17.42578125" style="266" customWidth="1"/>
    <col min="16136" max="16384" width="9.140625" style="266"/>
  </cols>
  <sheetData>
    <row r="1" spans="1:7" ht="37.5" customHeight="1" thickBot="1" x14ac:dyDescent="0.3">
      <c r="A1" s="473" t="s">
        <v>380</v>
      </c>
      <c r="B1" s="473"/>
      <c r="C1" s="473"/>
      <c r="D1" s="473"/>
      <c r="E1" s="473"/>
      <c r="F1" s="473"/>
      <c r="G1" s="473"/>
    </row>
    <row r="2" spans="1:7" ht="93" customHeight="1" thickBot="1" x14ac:dyDescent="0.3">
      <c r="A2" s="281" t="s">
        <v>0</v>
      </c>
      <c r="B2" s="281" t="s">
        <v>65</v>
      </c>
      <c r="C2" s="281" t="s">
        <v>66</v>
      </c>
      <c r="D2" s="282" t="s">
        <v>67</v>
      </c>
      <c r="E2" s="281" t="s">
        <v>68</v>
      </c>
      <c r="F2" s="281" t="s">
        <v>4</v>
      </c>
      <c r="G2" s="282" t="s">
        <v>69</v>
      </c>
    </row>
    <row r="3" spans="1:7" ht="12.75" customHeight="1" thickTop="1" thickBot="1" x14ac:dyDescent="0.3">
      <c r="A3" s="270">
        <v>1</v>
      </c>
      <c r="B3" s="270">
        <v>2</v>
      </c>
      <c r="C3" s="270">
        <v>3</v>
      </c>
      <c r="D3" s="270">
        <v>4</v>
      </c>
      <c r="E3" s="270">
        <v>5</v>
      </c>
      <c r="F3" s="270">
        <v>6</v>
      </c>
      <c r="G3" s="270">
        <v>7</v>
      </c>
    </row>
    <row r="4" spans="1:7" ht="15.75" thickTop="1" x14ac:dyDescent="0.25">
      <c r="A4" s="284" t="s">
        <v>6</v>
      </c>
      <c r="B4" s="376" t="s">
        <v>993</v>
      </c>
      <c r="C4" s="376" t="s">
        <v>994</v>
      </c>
      <c r="D4" s="376" t="s">
        <v>995</v>
      </c>
      <c r="E4" s="376" t="s">
        <v>996</v>
      </c>
      <c r="F4" s="376" t="s">
        <v>997</v>
      </c>
      <c r="G4" s="376" t="s">
        <v>613</v>
      </c>
    </row>
    <row r="5" spans="1:7" x14ac:dyDescent="0.25">
      <c r="A5" s="284" t="s">
        <v>7</v>
      </c>
      <c r="B5" s="376" t="s">
        <v>998</v>
      </c>
      <c r="C5" s="376" t="s">
        <v>999</v>
      </c>
      <c r="D5" s="376" t="s">
        <v>1000</v>
      </c>
      <c r="E5" s="376" t="s">
        <v>1001</v>
      </c>
      <c r="F5" s="376" t="s">
        <v>1002</v>
      </c>
      <c r="G5" s="376" t="s">
        <v>915</v>
      </c>
    </row>
    <row r="6" spans="1:7" x14ac:dyDescent="0.25">
      <c r="A6" s="284" t="s">
        <v>8</v>
      </c>
      <c r="B6" s="376"/>
      <c r="C6" s="376"/>
      <c r="D6" s="376"/>
      <c r="E6" s="376"/>
      <c r="F6" s="376"/>
      <c r="G6" s="376"/>
    </row>
    <row r="7" spans="1:7" x14ac:dyDescent="0.25">
      <c r="A7" s="284" t="s">
        <v>9</v>
      </c>
      <c r="B7" s="376"/>
      <c r="C7" s="376"/>
      <c r="D7" s="376"/>
      <c r="E7" s="376"/>
      <c r="F7" s="376"/>
      <c r="G7" s="376"/>
    </row>
    <row r="8" spans="1:7" x14ac:dyDescent="0.25">
      <c r="A8" s="284" t="s">
        <v>10</v>
      </c>
      <c r="B8" s="376" t="s">
        <v>1003</v>
      </c>
      <c r="C8" s="376" t="s">
        <v>1004</v>
      </c>
      <c r="D8" s="376" t="s">
        <v>1005</v>
      </c>
      <c r="E8" s="376" t="s">
        <v>1006</v>
      </c>
      <c r="F8" s="376" t="s">
        <v>1007</v>
      </c>
      <c r="G8" s="376" t="s">
        <v>875</v>
      </c>
    </row>
    <row r="9" spans="1:7" x14ac:dyDescent="0.25">
      <c r="A9" s="284" t="s">
        <v>11</v>
      </c>
      <c r="B9" s="376" t="s">
        <v>1008</v>
      </c>
      <c r="C9" s="376" t="s">
        <v>1009</v>
      </c>
      <c r="D9" s="376" t="s">
        <v>1010</v>
      </c>
      <c r="E9" s="376" t="s">
        <v>1011</v>
      </c>
      <c r="F9" s="376" t="s">
        <v>1012</v>
      </c>
      <c r="G9" s="376" t="s">
        <v>915</v>
      </c>
    </row>
    <row r="10" spans="1:7" x14ac:dyDescent="0.25">
      <c r="A10" s="284" t="s">
        <v>12</v>
      </c>
      <c r="B10" s="376" t="s">
        <v>1013</v>
      </c>
      <c r="C10" s="376" t="s">
        <v>1014</v>
      </c>
      <c r="D10" s="376" t="s">
        <v>1015</v>
      </c>
      <c r="E10" s="376" t="s">
        <v>1016</v>
      </c>
      <c r="F10" s="376" t="s">
        <v>1017</v>
      </c>
      <c r="G10" s="376" t="s">
        <v>812</v>
      </c>
    </row>
    <row r="11" spans="1:7" x14ac:dyDescent="0.25">
      <c r="A11" s="284" t="s">
        <v>13</v>
      </c>
      <c r="B11" s="376"/>
      <c r="C11" s="376"/>
      <c r="D11" s="376"/>
      <c r="E11" s="376" t="s">
        <v>1018</v>
      </c>
      <c r="F11" s="376" t="s">
        <v>1019</v>
      </c>
      <c r="G11" s="376" t="s">
        <v>905</v>
      </c>
    </row>
    <row r="12" spans="1:7" x14ac:dyDescent="0.25">
      <c r="A12" s="284" t="s">
        <v>14</v>
      </c>
      <c r="B12" s="376" t="s">
        <v>1020</v>
      </c>
      <c r="C12" s="376" t="s">
        <v>1021</v>
      </c>
      <c r="D12" s="376" t="s">
        <v>1022</v>
      </c>
      <c r="E12" s="376" t="s">
        <v>1023</v>
      </c>
      <c r="F12" s="376" t="s">
        <v>1024</v>
      </c>
      <c r="G12" s="376" t="s">
        <v>812</v>
      </c>
    </row>
    <row r="13" spans="1:7" x14ac:dyDescent="0.25">
      <c r="A13" s="284" t="s">
        <v>15</v>
      </c>
      <c r="B13" s="376" t="s">
        <v>1025</v>
      </c>
      <c r="C13" s="376" t="s">
        <v>1026</v>
      </c>
      <c r="D13" s="376" t="s">
        <v>719</v>
      </c>
      <c r="E13" s="376" t="s">
        <v>1027</v>
      </c>
      <c r="F13" s="376" t="s">
        <v>1028</v>
      </c>
      <c r="G13" s="376" t="s">
        <v>752</v>
      </c>
    </row>
    <row r="14" spans="1:7" x14ac:dyDescent="0.25">
      <c r="A14" s="284" t="s">
        <v>16</v>
      </c>
      <c r="B14" s="376" t="s">
        <v>1029</v>
      </c>
      <c r="C14" s="376" t="s">
        <v>1030</v>
      </c>
      <c r="D14" s="376" t="s">
        <v>1031</v>
      </c>
      <c r="E14" s="376" t="s">
        <v>1032</v>
      </c>
      <c r="F14" s="376" t="s">
        <v>1033</v>
      </c>
      <c r="G14" s="376" t="s">
        <v>886</v>
      </c>
    </row>
    <row r="15" spans="1:7" x14ac:dyDescent="0.25">
      <c r="A15" s="284" t="s">
        <v>17</v>
      </c>
      <c r="B15" s="376" t="s">
        <v>1034</v>
      </c>
      <c r="C15" s="376" t="s">
        <v>1035</v>
      </c>
      <c r="D15" s="376" t="s">
        <v>1036</v>
      </c>
      <c r="E15" s="376" t="s">
        <v>1037</v>
      </c>
      <c r="F15" s="376" t="s">
        <v>1038</v>
      </c>
      <c r="G15" s="376" t="s">
        <v>915</v>
      </c>
    </row>
    <row r="16" spans="1:7" x14ac:dyDescent="0.25">
      <c r="A16" s="284" t="s">
        <v>18</v>
      </c>
      <c r="B16" s="376"/>
      <c r="C16" s="376"/>
      <c r="D16" s="376"/>
      <c r="E16" s="376"/>
      <c r="F16" s="376"/>
      <c r="G16" s="376"/>
    </row>
    <row r="17" spans="1:7" x14ac:dyDescent="0.25">
      <c r="A17" s="284" t="s">
        <v>19</v>
      </c>
      <c r="B17" s="376" t="s">
        <v>667</v>
      </c>
      <c r="C17" s="376" t="s">
        <v>1039</v>
      </c>
      <c r="D17" s="376" t="s">
        <v>1040</v>
      </c>
      <c r="E17" s="376" t="s">
        <v>676</v>
      </c>
      <c r="F17" s="376" t="s">
        <v>1041</v>
      </c>
      <c r="G17" s="376" t="s">
        <v>752</v>
      </c>
    </row>
    <row r="18" spans="1:7" x14ac:dyDescent="0.25">
      <c r="A18" s="284" t="s">
        <v>20</v>
      </c>
      <c r="B18" s="376" t="s">
        <v>1042</v>
      </c>
      <c r="C18" s="376" t="s">
        <v>1043</v>
      </c>
      <c r="D18" s="376" t="s">
        <v>1044</v>
      </c>
      <c r="E18" s="376" t="s">
        <v>1045</v>
      </c>
      <c r="F18" s="376" t="s">
        <v>1046</v>
      </c>
      <c r="G18" s="376" t="s">
        <v>886</v>
      </c>
    </row>
    <row r="19" spans="1:7" x14ac:dyDescent="0.25">
      <c r="A19" s="284" t="s">
        <v>21</v>
      </c>
      <c r="B19" s="376" t="s">
        <v>1047</v>
      </c>
      <c r="C19" s="376" t="s">
        <v>1048</v>
      </c>
      <c r="D19" s="376" t="s">
        <v>1049</v>
      </c>
      <c r="E19" s="376" t="s">
        <v>1050</v>
      </c>
      <c r="F19" s="376" t="s">
        <v>1051</v>
      </c>
      <c r="G19" s="376" t="s">
        <v>812</v>
      </c>
    </row>
    <row r="20" spans="1:7" ht="28.15" customHeight="1" x14ac:dyDescent="0.25">
      <c r="A20" s="368" t="s">
        <v>22</v>
      </c>
      <c r="B20" s="369">
        <f>B4+B5+B6+B7+B8+B9+B10+B11+B12+B13+B14+B15+B16+B17+B18+B19</f>
        <v>113246</v>
      </c>
      <c r="C20" s="369">
        <f>C4+C5+C6+C7+C8+C9+C10+C11+C12+C13+C14+C15+C16+C17+C18+C19</f>
        <v>353914</v>
      </c>
      <c r="D20" s="377">
        <f t="shared" ref="D20:D24" si="0">B20*100/C20</f>
        <v>31.998169046717564</v>
      </c>
      <c r="E20" s="369">
        <f>E4+E5+E6+E7+E8+E9+E10+E11+E12+E13+E14+E15+E16+E17+E18+E19</f>
        <v>31808</v>
      </c>
      <c r="F20" s="369">
        <f>F4+F5+F6+F7+F8+F9+F10+F11+F12+F13+F14+F15+F16+F17+F18+F19</f>
        <v>63598</v>
      </c>
      <c r="G20" s="370">
        <f>E20/F20</f>
        <v>0.50014151388408445</v>
      </c>
    </row>
    <row r="21" spans="1:7" ht="16.5" customHeight="1" x14ac:dyDescent="0.25">
      <c r="A21" s="284" t="s">
        <v>25</v>
      </c>
      <c r="B21" s="378" t="s">
        <v>1052</v>
      </c>
      <c r="C21" s="378" t="s">
        <v>1053</v>
      </c>
      <c r="D21" s="378" t="s">
        <v>1054</v>
      </c>
      <c r="E21" s="378" t="s">
        <v>1055</v>
      </c>
      <c r="F21" s="378" t="s">
        <v>1056</v>
      </c>
      <c r="G21" s="378" t="s">
        <v>1057</v>
      </c>
    </row>
    <row r="22" spans="1:7" x14ac:dyDescent="0.25">
      <c r="A22" s="284" t="s">
        <v>23</v>
      </c>
      <c r="B22" s="378" t="s">
        <v>1058</v>
      </c>
      <c r="C22" s="378" t="s">
        <v>1059</v>
      </c>
      <c r="D22" s="378" t="s">
        <v>1060</v>
      </c>
      <c r="E22" s="378" t="s">
        <v>1061</v>
      </c>
      <c r="F22" s="378" t="s">
        <v>1062</v>
      </c>
      <c r="G22" s="378" t="s">
        <v>1063</v>
      </c>
    </row>
    <row r="23" spans="1:7" x14ac:dyDescent="0.25">
      <c r="A23" s="301" t="s">
        <v>24</v>
      </c>
      <c r="B23" s="379" t="s">
        <v>1064</v>
      </c>
      <c r="C23" s="379" t="s">
        <v>1065</v>
      </c>
      <c r="D23" s="379" t="s">
        <v>1066</v>
      </c>
      <c r="E23" s="379" t="s">
        <v>1067</v>
      </c>
      <c r="F23" s="379" t="s">
        <v>1068</v>
      </c>
      <c r="G23" s="379" t="s">
        <v>1069</v>
      </c>
    </row>
    <row r="24" spans="1:7" ht="22.5" customHeight="1" thickBot="1" x14ac:dyDescent="0.3">
      <c r="A24" s="352" t="s">
        <v>26</v>
      </c>
      <c r="B24" s="340">
        <f>B20+B21+B22+B23</f>
        <v>145414</v>
      </c>
      <c r="C24" s="340">
        <f>C20+C21+C22+C23</f>
        <v>399311</v>
      </c>
      <c r="D24" s="342">
        <f t="shared" si="0"/>
        <v>36.416226950922962</v>
      </c>
      <c r="E24" s="340">
        <f t="shared" ref="E24:F24" si="1">E20+E21+E22+E23</f>
        <v>38100</v>
      </c>
      <c r="F24" s="340">
        <f t="shared" si="1"/>
        <v>75724</v>
      </c>
      <c r="G24" s="354">
        <f>E24/F24</f>
        <v>0.50314299297448628</v>
      </c>
    </row>
    <row r="25" spans="1:7" ht="34.5" customHeight="1" x14ac:dyDescent="0.25"/>
    <row r="26" spans="1:7" ht="32.25" customHeight="1" thickBot="1" x14ac:dyDescent="0.3">
      <c r="A26" s="470" t="s">
        <v>381</v>
      </c>
      <c r="B26" s="470"/>
      <c r="C26" s="470"/>
      <c r="D26" s="470"/>
      <c r="E26" s="470"/>
      <c r="F26" s="470"/>
      <c r="G26" s="470"/>
    </row>
    <row r="27" spans="1:7" ht="93" customHeight="1" thickBot="1" x14ac:dyDescent="0.3">
      <c r="A27" s="281" t="s">
        <v>0</v>
      </c>
      <c r="B27" s="281" t="s">
        <v>27</v>
      </c>
      <c r="C27" s="281" t="s">
        <v>70</v>
      </c>
      <c r="D27" s="282" t="s">
        <v>71</v>
      </c>
      <c r="E27" s="281" t="s">
        <v>72</v>
      </c>
      <c r="F27" s="281" t="s">
        <v>70</v>
      </c>
      <c r="G27" s="282" t="s">
        <v>73</v>
      </c>
    </row>
    <row r="28" spans="1:7" ht="12.75" customHeight="1" thickTop="1" thickBot="1" x14ac:dyDescent="0.3">
      <c r="A28" s="270">
        <v>1</v>
      </c>
      <c r="B28" s="270">
        <v>2</v>
      </c>
      <c r="C28" s="270">
        <v>3</v>
      </c>
      <c r="D28" s="270">
        <v>4</v>
      </c>
      <c r="E28" s="270">
        <v>5</v>
      </c>
      <c r="F28" s="270">
        <v>6</v>
      </c>
      <c r="G28" s="270">
        <v>7</v>
      </c>
    </row>
    <row r="29" spans="1:7" ht="15" customHeight="1" thickTop="1" x14ac:dyDescent="0.25">
      <c r="A29" s="284" t="s">
        <v>6</v>
      </c>
      <c r="B29" s="378" t="s">
        <v>1070</v>
      </c>
      <c r="C29" s="378" t="s">
        <v>1071</v>
      </c>
      <c r="D29" s="378" t="s">
        <v>1072</v>
      </c>
      <c r="E29" s="378" t="s">
        <v>1073</v>
      </c>
      <c r="F29" s="378" t="s">
        <v>1071</v>
      </c>
      <c r="G29" s="378">
        <v>54.7</v>
      </c>
    </row>
    <row r="30" spans="1:7" x14ac:dyDescent="0.25">
      <c r="A30" s="284" t="s">
        <v>7</v>
      </c>
      <c r="B30" s="378" t="s">
        <v>1074</v>
      </c>
      <c r="C30" s="378" t="s">
        <v>1075</v>
      </c>
      <c r="D30" s="378" t="s">
        <v>1076</v>
      </c>
      <c r="E30" s="378" t="s">
        <v>1077</v>
      </c>
      <c r="F30" s="378" t="s">
        <v>1075</v>
      </c>
      <c r="G30" s="378">
        <v>58.8</v>
      </c>
    </row>
    <row r="31" spans="1:7" x14ac:dyDescent="0.25">
      <c r="A31" s="284" t="s">
        <v>8</v>
      </c>
      <c r="B31" s="380"/>
      <c r="C31" s="380"/>
      <c r="D31" s="380"/>
      <c r="E31" s="380"/>
      <c r="F31" s="380"/>
      <c r="G31" s="380"/>
    </row>
    <row r="32" spans="1:7" x14ac:dyDescent="0.25">
      <c r="A32" s="284" t="s">
        <v>9</v>
      </c>
      <c r="B32" s="380"/>
      <c r="C32" s="380"/>
      <c r="D32" s="380"/>
      <c r="E32" s="380"/>
      <c r="F32" s="380"/>
      <c r="G32" s="380"/>
    </row>
    <row r="33" spans="1:7" x14ac:dyDescent="0.25">
      <c r="A33" s="284" t="s">
        <v>10</v>
      </c>
      <c r="B33" s="378" t="s">
        <v>1078</v>
      </c>
      <c r="C33" s="378" t="s">
        <v>1079</v>
      </c>
      <c r="D33" s="378" t="s">
        <v>1080</v>
      </c>
      <c r="E33" s="378" t="s">
        <v>1081</v>
      </c>
      <c r="F33" s="378" t="s">
        <v>1082</v>
      </c>
      <c r="G33" s="378">
        <v>67.2</v>
      </c>
    </row>
    <row r="34" spans="1:7" x14ac:dyDescent="0.25">
      <c r="A34" s="284" t="s">
        <v>11</v>
      </c>
      <c r="B34" s="378" t="s">
        <v>1083</v>
      </c>
      <c r="C34" s="378" t="s">
        <v>1084</v>
      </c>
      <c r="D34" s="378" t="s">
        <v>1085</v>
      </c>
      <c r="E34" s="378" t="s">
        <v>1086</v>
      </c>
      <c r="F34" s="378" t="s">
        <v>1084</v>
      </c>
      <c r="G34" s="401">
        <v>50</v>
      </c>
    </row>
    <row r="35" spans="1:7" x14ac:dyDescent="0.25">
      <c r="A35" s="284" t="s">
        <v>12</v>
      </c>
      <c r="B35" s="378" t="s">
        <v>1087</v>
      </c>
      <c r="C35" s="378" t="s">
        <v>1088</v>
      </c>
      <c r="D35" s="378" t="s">
        <v>928</v>
      </c>
      <c r="E35" s="378" t="s">
        <v>1089</v>
      </c>
      <c r="F35" s="378" t="s">
        <v>1088</v>
      </c>
      <c r="G35" s="378">
        <v>58.4</v>
      </c>
    </row>
    <row r="36" spans="1:7" x14ac:dyDescent="0.25">
      <c r="A36" s="284" t="s">
        <v>13</v>
      </c>
      <c r="B36" s="378" t="s">
        <v>1090</v>
      </c>
      <c r="C36" s="378" t="s">
        <v>1091</v>
      </c>
      <c r="D36" s="378" t="s">
        <v>1092</v>
      </c>
      <c r="E36" s="378" t="s">
        <v>1093</v>
      </c>
      <c r="F36" s="378" t="s">
        <v>1091</v>
      </c>
      <c r="G36" s="378">
        <v>44.3</v>
      </c>
    </row>
    <row r="37" spans="1:7" x14ac:dyDescent="0.25">
      <c r="A37" s="284" t="s">
        <v>14</v>
      </c>
      <c r="B37" s="378" t="s">
        <v>1094</v>
      </c>
      <c r="C37" s="378" t="s">
        <v>1095</v>
      </c>
      <c r="D37" s="378" t="s">
        <v>1096</v>
      </c>
      <c r="E37" s="378" t="s">
        <v>1097</v>
      </c>
      <c r="F37" s="378" t="s">
        <v>1095</v>
      </c>
      <c r="G37" s="378">
        <v>48.2</v>
      </c>
    </row>
    <row r="38" spans="1:7" x14ac:dyDescent="0.25">
      <c r="A38" s="284" t="s">
        <v>15</v>
      </c>
      <c r="B38" s="378" t="s">
        <v>1098</v>
      </c>
      <c r="C38" s="378" t="s">
        <v>1099</v>
      </c>
      <c r="D38" s="378" t="s">
        <v>1100</v>
      </c>
      <c r="E38" s="378" t="s">
        <v>1101</v>
      </c>
      <c r="F38" s="378" t="s">
        <v>1102</v>
      </c>
      <c r="G38" s="378">
        <v>41.2</v>
      </c>
    </row>
    <row r="39" spans="1:7" x14ac:dyDescent="0.25">
      <c r="A39" s="284" t="s">
        <v>16</v>
      </c>
      <c r="B39" s="378" t="s">
        <v>1103</v>
      </c>
      <c r="C39" s="378" t="s">
        <v>1104</v>
      </c>
      <c r="D39" s="378" t="s">
        <v>1105</v>
      </c>
      <c r="E39" s="378" t="s">
        <v>1106</v>
      </c>
      <c r="F39" s="378" t="s">
        <v>1104</v>
      </c>
      <c r="G39" s="401">
        <v>57</v>
      </c>
    </row>
    <row r="40" spans="1:7" x14ac:dyDescent="0.25">
      <c r="A40" s="284" t="s">
        <v>17</v>
      </c>
      <c r="B40" s="378" t="s">
        <v>1107</v>
      </c>
      <c r="C40" s="378" t="s">
        <v>1108</v>
      </c>
      <c r="D40" s="378" t="s">
        <v>1109</v>
      </c>
      <c r="E40" s="378" t="s">
        <v>1110</v>
      </c>
      <c r="F40" s="378" t="s">
        <v>1111</v>
      </c>
      <c r="G40" s="378">
        <v>47.4</v>
      </c>
    </row>
    <row r="41" spans="1:7" x14ac:dyDescent="0.25">
      <c r="A41" s="284" t="s">
        <v>18</v>
      </c>
      <c r="B41" s="380"/>
      <c r="C41" s="380"/>
      <c r="D41" s="380"/>
      <c r="E41" s="380"/>
      <c r="F41" s="380"/>
      <c r="G41" s="380"/>
    </row>
    <row r="42" spans="1:7" x14ac:dyDescent="0.25">
      <c r="A42" s="284" t="s">
        <v>19</v>
      </c>
      <c r="B42" s="378" t="s">
        <v>1112</v>
      </c>
      <c r="C42" s="378" t="s">
        <v>1113</v>
      </c>
      <c r="D42" s="378" t="s">
        <v>1114</v>
      </c>
      <c r="E42" s="378" t="s">
        <v>1115</v>
      </c>
      <c r="F42" s="378" t="s">
        <v>1113</v>
      </c>
      <c r="G42" s="378">
        <v>49.9</v>
      </c>
    </row>
    <row r="43" spans="1:7" x14ac:dyDescent="0.25">
      <c r="A43" s="284" t="s">
        <v>20</v>
      </c>
      <c r="B43" s="378" t="s">
        <v>1116</v>
      </c>
      <c r="C43" s="378" t="s">
        <v>1117</v>
      </c>
      <c r="D43" s="378" t="s">
        <v>1118</v>
      </c>
      <c r="E43" s="378" t="s">
        <v>1119</v>
      </c>
      <c r="F43" s="378" t="s">
        <v>1117</v>
      </c>
      <c r="G43" s="378">
        <v>14.8</v>
      </c>
    </row>
    <row r="44" spans="1:7" x14ac:dyDescent="0.25">
      <c r="A44" s="284" t="s">
        <v>21</v>
      </c>
      <c r="B44" s="378" t="s">
        <v>1120</v>
      </c>
      <c r="C44" s="378" t="s">
        <v>1121</v>
      </c>
      <c r="D44" s="378" t="s">
        <v>1122</v>
      </c>
      <c r="E44" s="378" t="s">
        <v>1123</v>
      </c>
      <c r="F44" s="378" t="s">
        <v>1121</v>
      </c>
      <c r="G44" s="378">
        <v>58.6</v>
      </c>
    </row>
    <row r="45" spans="1:7" s="293" customFormat="1" ht="24" customHeight="1" x14ac:dyDescent="0.25">
      <c r="A45" s="368" t="s">
        <v>22</v>
      </c>
      <c r="B45" s="369">
        <f>B29+B30+B31+B32+B33+B34+B35+B36+B37+B38+B39+B40+B41+B42+B43+B44</f>
        <v>35724</v>
      </c>
      <c r="C45" s="369">
        <f>C29+C30+C31+C32+C33+C34+C35+C36+C37+C38+C39+C40+C41+C42+C43+C44</f>
        <v>371841</v>
      </c>
      <c r="D45" s="370">
        <f>B45/C45*100</f>
        <v>9.6073321661677973</v>
      </c>
      <c r="E45" s="369">
        <f>E29+E30+E31+E32+E33+E34+E35+E36+E37+E38+E39+E40+E41+E42+E43+E44</f>
        <v>215662</v>
      </c>
      <c r="F45" s="369">
        <f>F29+F30+F31+F32+F33+F34+F35+F36+F37+F38+F39+F40+F41+F42+F43+F44</f>
        <v>416436</v>
      </c>
      <c r="G45" s="402">
        <f>AVERAGE(G29:G44)</f>
        <v>50.038461538461533</v>
      </c>
    </row>
    <row r="46" spans="1:7" x14ac:dyDescent="0.25">
      <c r="A46" s="284" t="s">
        <v>25</v>
      </c>
      <c r="B46" s="378" t="s">
        <v>1124</v>
      </c>
      <c r="C46" s="378" t="s">
        <v>1125</v>
      </c>
      <c r="D46" s="378" t="s">
        <v>506</v>
      </c>
      <c r="E46" s="378" t="s">
        <v>1126</v>
      </c>
      <c r="F46" s="378" t="s">
        <v>1125</v>
      </c>
      <c r="G46" s="378">
        <v>56.5</v>
      </c>
    </row>
    <row r="47" spans="1:7" x14ac:dyDescent="0.25">
      <c r="A47" s="284" t="s">
        <v>23</v>
      </c>
      <c r="B47" s="378" t="s">
        <v>1127</v>
      </c>
      <c r="C47" s="378" t="s">
        <v>1128</v>
      </c>
      <c r="D47" s="378" t="s">
        <v>1129</v>
      </c>
      <c r="E47" s="378" t="s">
        <v>1130</v>
      </c>
      <c r="F47" s="378" t="s">
        <v>1128</v>
      </c>
      <c r="G47" s="378">
        <v>37.200000000000003</v>
      </c>
    </row>
    <row r="48" spans="1:7" x14ac:dyDescent="0.25">
      <c r="A48" s="301" t="s">
        <v>24</v>
      </c>
      <c r="B48" s="379" t="s">
        <v>1131</v>
      </c>
      <c r="C48" s="379" t="s">
        <v>1132</v>
      </c>
      <c r="D48" s="379" t="s">
        <v>1133</v>
      </c>
      <c r="E48" s="379" t="s">
        <v>1134</v>
      </c>
      <c r="F48" s="379" t="s">
        <v>1132</v>
      </c>
      <c r="G48" s="379">
        <v>41.3</v>
      </c>
    </row>
    <row r="49" spans="1:7" s="293" customFormat="1" ht="24" customHeight="1" thickBot="1" x14ac:dyDescent="0.3">
      <c r="A49" s="352" t="s">
        <v>26</v>
      </c>
      <c r="B49" s="340">
        <f>B45+B46+B47+B48</f>
        <v>43885</v>
      </c>
      <c r="C49" s="340">
        <f>C45+C46+C47+C48</f>
        <v>426483</v>
      </c>
      <c r="D49" s="354">
        <f>B49*100/C49</f>
        <v>10.28997638827339</v>
      </c>
      <c r="E49" s="340">
        <f>E45+E46+E47+E48</f>
        <v>239281</v>
      </c>
      <c r="F49" s="340">
        <f>F45+F46+F47+F48</f>
        <v>471078</v>
      </c>
      <c r="G49" s="342">
        <f>AVERAGE(G45:G48)</f>
        <v>46.259615384615387</v>
      </c>
    </row>
    <row r="51" spans="1:7" ht="15" customHeight="1" x14ac:dyDescent="0.25"/>
    <row r="52" spans="1:7" ht="44.25" customHeight="1" thickBot="1" x14ac:dyDescent="0.3">
      <c r="A52" s="470" t="s">
        <v>375</v>
      </c>
      <c r="B52" s="470"/>
      <c r="C52" s="470"/>
      <c r="D52" s="470"/>
      <c r="E52" s="470"/>
      <c r="F52" s="470"/>
      <c r="G52" s="470"/>
    </row>
    <row r="53" spans="1:7" ht="139.5" customHeight="1" thickBot="1" x14ac:dyDescent="0.3">
      <c r="A53" s="281" t="s">
        <v>0</v>
      </c>
      <c r="B53" s="281" t="s">
        <v>74</v>
      </c>
      <c r="C53" s="281" t="s">
        <v>75</v>
      </c>
      <c r="D53" s="282" t="s">
        <v>76</v>
      </c>
      <c r="E53" s="305" t="s">
        <v>77</v>
      </c>
      <c r="F53" s="305" t="s">
        <v>75</v>
      </c>
      <c r="G53" s="283" t="s">
        <v>78</v>
      </c>
    </row>
    <row r="54" spans="1:7" ht="12.75" customHeight="1" thickTop="1" x14ac:dyDescent="0.25">
      <c r="A54" s="300">
        <v>1</v>
      </c>
      <c r="B54" s="300">
        <v>2</v>
      </c>
      <c r="C54" s="300">
        <v>3</v>
      </c>
      <c r="D54" s="300">
        <v>4</v>
      </c>
      <c r="E54" s="306">
        <v>5</v>
      </c>
      <c r="F54" s="306">
        <v>6</v>
      </c>
      <c r="G54" s="300">
        <v>7</v>
      </c>
    </row>
    <row r="55" spans="1:7" ht="15" customHeight="1" x14ac:dyDescent="0.25">
      <c r="A55" s="403" t="s">
        <v>6</v>
      </c>
      <c r="B55" s="376" t="s">
        <v>1147</v>
      </c>
      <c r="C55" s="376" t="s">
        <v>1148</v>
      </c>
      <c r="D55" s="376" t="s">
        <v>1149</v>
      </c>
      <c r="E55" s="376" t="s">
        <v>1150</v>
      </c>
      <c r="F55" s="376" t="s">
        <v>1151</v>
      </c>
      <c r="G55" s="376" t="s">
        <v>1152</v>
      </c>
    </row>
    <row r="56" spans="1:7" x14ac:dyDescent="0.25">
      <c r="A56" s="403" t="s">
        <v>7</v>
      </c>
      <c r="B56" s="376" t="s">
        <v>1153</v>
      </c>
      <c r="C56" s="376" t="s">
        <v>1154</v>
      </c>
      <c r="D56" s="376" t="s">
        <v>1122</v>
      </c>
      <c r="E56" s="376" t="s">
        <v>1155</v>
      </c>
      <c r="F56" s="376" t="s">
        <v>1156</v>
      </c>
      <c r="G56" s="376" t="s">
        <v>1157</v>
      </c>
    </row>
    <row r="57" spans="1:7" ht="15" customHeight="1" x14ac:dyDescent="0.25">
      <c r="A57" s="403" t="s">
        <v>8</v>
      </c>
      <c r="B57" s="376"/>
      <c r="C57" s="376"/>
      <c r="D57" s="376"/>
      <c r="E57" s="376"/>
      <c r="F57" s="376"/>
      <c r="G57" s="376"/>
    </row>
    <row r="58" spans="1:7" x14ac:dyDescent="0.25">
      <c r="A58" s="403" t="s">
        <v>9</v>
      </c>
      <c r="B58" s="376"/>
      <c r="C58" s="376"/>
      <c r="D58" s="376"/>
      <c r="E58" s="376"/>
      <c r="F58" s="376"/>
      <c r="G58" s="376"/>
    </row>
    <row r="59" spans="1:7" x14ac:dyDescent="0.25">
      <c r="A59" s="403" t="s">
        <v>10</v>
      </c>
      <c r="B59" s="376" t="s">
        <v>1158</v>
      </c>
      <c r="C59" s="376" t="s">
        <v>1159</v>
      </c>
      <c r="D59" s="376" t="s">
        <v>1160</v>
      </c>
      <c r="E59" s="376" t="s">
        <v>1161</v>
      </c>
      <c r="F59" s="376" t="s">
        <v>1162</v>
      </c>
      <c r="G59" s="376" t="s">
        <v>1163</v>
      </c>
    </row>
    <row r="60" spans="1:7" x14ac:dyDescent="0.25">
      <c r="A60" s="403" t="s">
        <v>11</v>
      </c>
      <c r="B60" s="376" t="s">
        <v>1164</v>
      </c>
      <c r="C60" s="376" t="s">
        <v>1165</v>
      </c>
      <c r="D60" s="376" t="s">
        <v>539</v>
      </c>
      <c r="E60" s="376"/>
      <c r="F60" s="376"/>
      <c r="G60" s="376"/>
    </row>
    <row r="61" spans="1:7" x14ac:dyDescent="0.25">
      <c r="A61" s="403" t="s">
        <v>12</v>
      </c>
      <c r="B61" s="376" t="s">
        <v>1166</v>
      </c>
      <c r="C61" s="376" t="s">
        <v>1088</v>
      </c>
      <c r="D61" s="376" t="s">
        <v>1167</v>
      </c>
      <c r="E61" s="376" t="s">
        <v>1168</v>
      </c>
      <c r="F61" s="376" t="s">
        <v>1169</v>
      </c>
      <c r="G61" s="376" t="s">
        <v>1170</v>
      </c>
    </row>
    <row r="62" spans="1:7" x14ac:dyDescent="0.25">
      <c r="A62" s="403" t="s">
        <v>13</v>
      </c>
      <c r="B62" s="376" t="s">
        <v>1171</v>
      </c>
      <c r="C62" s="376" t="s">
        <v>1172</v>
      </c>
      <c r="D62" s="376" t="s">
        <v>1173</v>
      </c>
      <c r="E62" s="376" t="s">
        <v>1174</v>
      </c>
      <c r="F62" s="376" t="s">
        <v>1175</v>
      </c>
      <c r="G62" s="376" t="s">
        <v>1176</v>
      </c>
    </row>
    <row r="63" spans="1:7" x14ac:dyDescent="0.25">
      <c r="A63" s="403" t="s">
        <v>14</v>
      </c>
      <c r="B63" s="376" t="s">
        <v>1177</v>
      </c>
      <c r="C63" s="376" t="s">
        <v>1178</v>
      </c>
      <c r="D63" s="376" t="s">
        <v>1179</v>
      </c>
      <c r="E63" s="376" t="s">
        <v>1180</v>
      </c>
      <c r="F63" s="376" t="s">
        <v>1181</v>
      </c>
      <c r="G63" s="376" t="s">
        <v>1122</v>
      </c>
    </row>
    <row r="64" spans="1:7" x14ac:dyDescent="0.25">
      <c r="A64" s="403" t="s">
        <v>15</v>
      </c>
      <c r="B64" s="376" t="s">
        <v>1182</v>
      </c>
      <c r="C64" s="376" t="s">
        <v>1183</v>
      </c>
      <c r="D64" s="376" t="s">
        <v>1184</v>
      </c>
      <c r="E64" s="376" t="s">
        <v>1185</v>
      </c>
      <c r="F64" s="376" t="s">
        <v>1186</v>
      </c>
      <c r="G64" s="376" t="s">
        <v>535</v>
      </c>
    </row>
    <row r="65" spans="1:7" x14ac:dyDescent="0.25">
      <c r="A65" s="403" t="s">
        <v>16</v>
      </c>
      <c r="B65" s="376" t="s">
        <v>1187</v>
      </c>
      <c r="C65" s="376" t="s">
        <v>1188</v>
      </c>
      <c r="D65" s="376" t="s">
        <v>1163</v>
      </c>
      <c r="E65" s="376" t="s">
        <v>1189</v>
      </c>
      <c r="F65" s="376" t="s">
        <v>1190</v>
      </c>
      <c r="G65" s="376" t="s">
        <v>1191</v>
      </c>
    </row>
    <row r="66" spans="1:7" x14ac:dyDescent="0.25">
      <c r="A66" s="403" t="s">
        <v>17</v>
      </c>
      <c r="B66" s="376" t="s">
        <v>1192</v>
      </c>
      <c r="C66" s="376" t="s">
        <v>1193</v>
      </c>
      <c r="D66" s="376" t="s">
        <v>1194</v>
      </c>
      <c r="E66" s="376" t="s">
        <v>1195</v>
      </c>
      <c r="F66" s="376" t="s">
        <v>1196</v>
      </c>
      <c r="G66" s="376" t="s">
        <v>551</v>
      </c>
    </row>
    <row r="67" spans="1:7" x14ac:dyDescent="0.25">
      <c r="A67" s="403" t="s">
        <v>18</v>
      </c>
      <c r="B67" s="376"/>
      <c r="C67" s="376"/>
      <c r="D67" s="376"/>
      <c r="E67" s="376"/>
      <c r="F67" s="376"/>
      <c r="G67" s="376"/>
    </row>
    <row r="68" spans="1:7" x14ac:dyDescent="0.25">
      <c r="A68" s="403" t="s">
        <v>19</v>
      </c>
      <c r="B68" s="376" t="s">
        <v>1197</v>
      </c>
      <c r="C68" s="376" t="s">
        <v>1198</v>
      </c>
      <c r="D68" s="376" t="s">
        <v>1199</v>
      </c>
      <c r="E68" s="376" t="s">
        <v>1200</v>
      </c>
      <c r="F68" s="376" t="s">
        <v>1201</v>
      </c>
      <c r="G68" s="376" t="s">
        <v>1202</v>
      </c>
    </row>
    <row r="69" spans="1:7" x14ac:dyDescent="0.25">
      <c r="A69" s="403" t="s">
        <v>20</v>
      </c>
      <c r="B69" s="376" t="s">
        <v>1203</v>
      </c>
      <c r="C69" s="376" t="s">
        <v>1204</v>
      </c>
      <c r="D69" s="376" t="s">
        <v>1205</v>
      </c>
      <c r="E69" s="376" t="s">
        <v>1206</v>
      </c>
      <c r="F69" s="376" t="s">
        <v>1207</v>
      </c>
      <c r="G69" s="376" t="s">
        <v>1208</v>
      </c>
    </row>
    <row r="70" spans="1:7" x14ac:dyDescent="0.25">
      <c r="A70" s="403" t="s">
        <v>21</v>
      </c>
      <c r="B70" s="376" t="s">
        <v>1209</v>
      </c>
      <c r="C70" s="376" t="s">
        <v>1210</v>
      </c>
      <c r="D70" s="376" t="s">
        <v>1211</v>
      </c>
      <c r="E70" s="376" t="s">
        <v>1212</v>
      </c>
      <c r="F70" s="376" t="s">
        <v>1213</v>
      </c>
      <c r="G70" s="376" t="s">
        <v>1122</v>
      </c>
    </row>
    <row r="71" spans="1:7" s="293" customFormat="1" ht="24" customHeight="1" x14ac:dyDescent="0.25">
      <c r="A71" s="368" t="s">
        <v>22</v>
      </c>
      <c r="B71" s="369">
        <f>B55+B56+B57+B58+B59+B60+B61+B62+B63+B64+B65+B66+B67+B68+B69+B70</f>
        <v>10781</v>
      </c>
      <c r="C71" s="369">
        <f>C55+C56+C57+C58+C59+C60+C61+C62+C63+C64+C65+C66+C67+C68+C69+C70</f>
        <v>302271</v>
      </c>
      <c r="D71" s="370">
        <f>B71*100/C71</f>
        <v>3.5666669974956249</v>
      </c>
      <c r="E71" s="369">
        <f>E55+E56+E57+E58+E59+E60+E61+E62+E63+E64+E65+E66+E67+E68+E69+E70</f>
        <v>3791</v>
      </c>
      <c r="F71" s="369">
        <f>F55+F56+F57+F58+F59+F60+F61+F62+F63+F64+F65+F66+F67+F68+F69+F70</f>
        <v>151438</v>
      </c>
      <c r="G71" s="370">
        <f>E71*100/F71</f>
        <v>2.5033346980282358</v>
      </c>
    </row>
    <row r="72" spans="1:7" x14ac:dyDescent="0.25">
      <c r="A72" s="376" t="s">
        <v>23</v>
      </c>
      <c r="B72" s="376" t="s">
        <v>1141</v>
      </c>
      <c r="C72" s="376" t="s">
        <v>1142</v>
      </c>
      <c r="D72" s="376" t="s">
        <v>1143</v>
      </c>
      <c r="E72" s="376" t="s">
        <v>1144</v>
      </c>
      <c r="F72" s="376" t="s">
        <v>1145</v>
      </c>
      <c r="G72" s="376" t="s">
        <v>1146</v>
      </c>
    </row>
    <row r="73" spans="1:7" x14ac:dyDescent="0.25">
      <c r="A73" s="376" t="s">
        <v>24</v>
      </c>
      <c r="B73" s="376" t="s">
        <v>1135</v>
      </c>
      <c r="C73" s="376" t="s">
        <v>1136</v>
      </c>
      <c r="D73" s="376" t="s">
        <v>1137</v>
      </c>
      <c r="E73" s="376" t="s">
        <v>1138</v>
      </c>
      <c r="F73" s="376" t="s">
        <v>1139</v>
      </c>
      <c r="G73" s="376" t="s">
        <v>1140</v>
      </c>
    </row>
    <row r="74" spans="1:7" s="293" customFormat="1" ht="26.25" customHeight="1" thickBot="1" x14ac:dyDescent="0.3">
      <c r="A74" s="287" t="s">
        <v>26</v>
      </c>
      <c r="B74" s="341">
        <f>B71+B72+B73</f>
        <v>13510</v>
      </c>
      <c r="C74" s="341">
        <f>C71+C72+C73</f>
        <v>324622</v>
      </c>
      <c r="D74" s="362">
        <f>B74*100/C74</f>
        <v>4.1617635280418455</v>
      </c>
      <c r="E74" s="341">
        <f>E71+E72+E73</f>
        <v>5937</v>
      </c>
      <c r="F74" s="341">
        <f>F71+F72+F73</f>
        <v>157817</v>
      </c>
      <c r="G74" s="362">
        <f>E74*100/F74</f>
        <v>3.7619521344341864</v>
      </c>
    </row>
  </sheetData>
  <mergeCells count="3">
    <mergeCell ref="A1:G1"/>
    <mergeCell ref="A26:G26"/>
    <mergeCell ref="A52:G52"/>
  </mergeCells>
  <pageMargins left="0.7" right="0.7" top="0.75" bottom="0.5" header="0.3" footer="0.3"/>
  <pageSetup paperSize="9" scale="84" orientation="landscape" r:id="rId1"/>
  <rowBreaks count="2" manualBreakCount="2">
    <brk id="25" max="16383" man="1"/>
    <brk id="5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9"/>
  <sheetViews>
    <sheetView zoomScaleNormal="100" workbookViewId="0">
      <selection activeCell="C31" sqref="C31"/>
    </sheetView>
  </sheetViews>
  <sheetFormatPr defaultRowHeight="15" x14ac:dyDescent="0.25"/>
  <cols>
    <col min="1" max="1" width="23.28515625" style="48" customWidth="1"/>
    <col min="2" max="2" width="14.85546875" style="48" customWidth="1"/>
    <col min="3" max="3" width="18" style="48" customWidth="1"/>
    <col min="4" max="4" width="15.5703125" style="48" customWidth="1"/>
    <col min="5" max="5" width="16.5703125" style="48" customWidth="1"/>
    <col min="6" max="6" width="18.140625" style="48" customWidth="1"/>
    <col min="7" max="7" width="16.28515625" style="48" customWidth="1"/>
    <col min="8" max="256" width="8.85546875" style="48"/>
    <col min="257" max="257" width="23.28515625" style="48" customWidth="1"/>
    <col min="258" max="258" width="14.85546875" style="48" customWidth="1"/>
    <col min="259" max="259" width="18" style="48" customWidth="1"/>
    <col min="260" max="260" width="15.5703125" style="48" customWidth="1"/>
    <col min="261" max="261" width="16.5703125" style="48" customWidth="1"/>
    <col min="262" max="262" width="18.140625" style="48" customWidth="1"/>
    <col min="263" max="263" width="16.28515625" style="48" customWidth="1"/>
    <col min="264" max="512" width="8.85546875" style="48"/>
    <col min="513" max="513" width="23.28515625" style="48" customWidth="1"/>
    <col min="514" max="514" width="14.85546875" style="48" customWidth="1"/>
    <col min="515" max="515" width="18" style="48" customWidth="1"/>
    <col min="516" max="516" width="15.5703125" style="48" customWidth="1"/>
    <col min="517" max="517" width="16.5703125" style="48" customWidth="1"/>
    <col min="518" max="518" width="18.140625" style="48" customWidth="1"/>
    <col min="519" max="519" width="16.28515625" style="48" customWidth="1"/>
    <col min="520" max="768" width="8.85546875" style="48"/>
    <col min="769" max="769" width="23.28515625" style="48" customWidth="1"/>
    <col min="770" max="770" width="14.85546875" style="48" customWidth="1"/>
    <col min="771" max="771" width="18" style="48" customWidth="1"/>
    <col min="772" max="772" width="15.5703125" style="48" customWidth="1"/>
    <col min="773" max="773" width="16.5703125" style="48" customWidth="1"/>
    <col min="774" max="774" width="18.140625" style="48" customWidth="1"/>
    <col min="775" max="775" width="16.28515625" style="48" customWidth="1"/>
    <col min="776" max="1024" width="8.85546875" style="48"/>
    <col min="1025" max="1025" width="23.28515625" style="48" customWidth="1"/>
    <col min="1026" max="1026" width="14.85546875" style="48" customWidth="1"/>
    <col min="1027" max="1027" width="18" style="48" customWidth="1"/>
    <col min="1028" max="1028" width="15.5703125" style="48" customWidth="1"/>
    <col min="1029" max="1029" width="16.5703125" style="48" customWidth="1"/>
    <col min="1030" max="1030" width="18.140625" style="48" customWidth="1"/>
    <col min="1031" max="1031" width="16.28515625" style="48" customWidth="1"/>
    <col min="1032" max="1280" width="8.85546875" style="48"/>
    <col min="1281" max="1281" width="23.28515625" style="48" customWidth="1"/>
    <col min="1282" max="1282" width="14.85546875" style="48" customWidth="1"/>
    <col min="1283" max="1283" width="18" style="48" customWidth="1"/>
    <col min="1284" max="1284" width="15.5703125" style="48" customWidth="1"/>
    <col min="1285" max="1285" width="16.5703125" style="48" customWidth="1"/>
    <col min="1286" max="1286" width="18.140625" style="48" customWidth="1"/>
    <col min="1287" max="1287" width="16.28515625" style="48" customWidth="1"/>
    <col min="1288" max="1536" width="8.85546875" style="48"/>
    <col min="1537" max="1537" width="23.28515625" style="48" customWidth="1"/>
    <col min="1538" max="1538" width="14.85546875" style="48" customWidth="1"/>
    <col min="1539" max="1539" width="18" style="48" customWidth="1"/>
    <col min="1540" max="1540" width="15.5703125" style="48" customWidth="1"/>
    <col min="1541" max="1541" width="16.5703125" style="48" customWidth="1"/>
    <col min="1542" max="1542" width="18.140625" style="48" customWidth="1"/>
    <col min="1543" max="1543" width="16.28515625" style="48" customWidth="1"/>
    <col min="1544" max="1792" width="8.85546875" style="48"/>
    <col min="1793" max="1793" width="23.28515625" style="48" customWidth="1"/>
    <col min="1794" max="1794" width="14.85546875" style="48" customWidth="1"/>
    <col min="1795" max="1795" width="18" style="48" customWidth="1"/>
    <col min="1796" max="1796" width="15.5703125" style="48" customWidth="1"/>
    <col min="1797" max="1797" width="16.5703125" style="48" customWidth="1"/>
    <col min="1798" max="1798" width="18.140625" style="48" customWidth="1"/>
    <col min="1799" max="1799" width="16.28515625" style="48" customWidth="1"/>
    <col min="1800" max="2048" width="8.85546875" style="48"/>
    <col min="2049" max="2049" width="23.28515625" style="48" customWidth="1"/>
    <col min="2050" max="2050" width="14.85546875" style="48" customWidth="1"/>
    <col min="2051" max="2051" width="18" style="48" customWidth="1"/>
    <col min="2052" max="2052" width="15.5703125" style="48" customWidth="1"/>
    <col min="2053" max="2053" width="16.5703125" style="48" customWidth="1"/>
    <col min="2054" max="2054" width="18.140625" style="48" customWidth="1"/>
    <col min="2055" max="2055" width="16.28515625" style="48" customWidth="1"/>
    <col min="2056" max="2304" width="8.85546875" style="48"/>
    <col min="2305" max="2305" width="23.28515625" style="48" customWidth="1"/>
    <col min="2306" max="2306" width="14.85546875" style="48" customWidth="1"/>
    <col min="2307" max="2307" width="18" style="48" customWidth="1"/>
    <col min="2308" max="2308" width="15.5703125" style="48" customWidth="1"/>
    <col min="2309" max="2309" width="16.5703125" style="48" customWidth="1"/>
    <col min="2310" max="2310" width="18.140625" style="48" customWidth="1"/>
    <col min="2311" max="2311" width="16.28515625" style="48" customWidth="1"/>
    <col min="2312" max="2560" width="8.85546875" style="48"/>
    <col min="2561" max="2561" width="23.28515625" style="48" customWidth="1"/>
    <col min="2562" max="2562" width="14.85546875" style="48" customWidth="1"/>
    <col min="2563" max="2563" width="18" style="48" customWidth="1"/>
    <col min="2564" max="2564" width="15.5703125" style="48" customWidth="1"/>
    <col min="2565" max="2565" width="16.5703125" style="48" customWidth="1"/>
    <col min="2566" max="2566" width="18.140625" style="48" customWidth="1"/>
    <col min="2567" max="2567" width="16.28515625" style="48" customWidth="1"/>
    <col min="2568" max="2816" width="8.85546875" style="48"/>
    <col min="2817" max="2817" width="23.28515625" style="48" customWidth="1"/>
    <col min="2818" max="2818" width="14.85546875" style="48" customWidth="1"/>
    <col min="2819" max="2819" width="18" style="48" customWidth="1"/>
    <col min="2820" max="2820" width="15.5703125" style="48" customWidth="1"/>
    <col min="2821" max="2821" width="16.5703125" style="48" customWidth="1"/>
    <col min="2822" max="2822" width="18.140625" style="48" customWidth="1"/>
    <col min="2823" max="2823" width="16.28515625" style="48" customWidth="1"/>
    <col min="2824" max="3072" width="8.85546875" style="48"/>
    <col min="3073" max="3073" width="23.28515625" style="48" customWidth="1"/>
    <col min="3074" max="3074" width="14.85546875" style="48" customWidth="1"/>
    <col min="3075" max="3075" width="18" style="48" customWidth="1"/>
    <col min="3076" max="3076" width="15.5703125" style="48" customWidth="1"/>
    <col min="3077" max="3077" width="16.5703125" style="48" customWidth="1"/>
    <col min="3078" max="3078" width="18.140625" style="48" customWidth="1"/>
    <col min="3079" max="3079" width="16.28515625" style="48" customWidth="1"/>
    <col min="3080" max="3328" width="8.85546875" style="48"/>
    <col min="3329" max="3329" width="23.28515625" style="48" customWidth="1"/>
    <col min="3330" max="3330" width="14.85546875" style="48" customWidth="1"/>
    <col min="3331" max="3331" width="18" style="48" customWidth="1"/>
    <col min="3332" max="3332" width="15.5703125" style="48" customWidth="1"/>
    <col min="3333" max="3333" width="16.5703125" style="48" customWidth="1"/>
    <col min="3334" max="3334" width="18.140625" style="48" customWidth="1"/>
    <col min="3335" max="3335" width="16.28515625" style="48" customWidth="1"/>
    <col min="3336" max="3584" width="8.85546875" style="48"/>
    <col min="3585" max="3585" width="23.28515625" style="48" customWidth="1"/>
    <col min="3586" max="3586" width="14.85546875" style="48" customWidth="1"/>
    <col min="3587" max="3587" width="18" style="48" customWidth="1"/>
    <col min="3588" max="3588" width="15.5703125" style="48" customWidth="1"/>
    <col min="3589" max="3589" width="16.5703125" style="48" customWidth="1"/>
    <col min="3590" max="3590" width="18.140625" style="48" customWidth="1"/>
    <col min="3591" max="3591" width="16.28515625" style="48" customWidth="1"/>
    <col min="3592" max="3840" width="8.85546875" style="48"/>
    <col min="3841" max="3841" width="23.28515625" style="48" customWidth="1"/>
    <col min="3842" max="3842" width="14.85546875" style="48" customWidth="1"/>
    <col min="3843" max="3843" width="18" style="48" customWidth="1"/>
    <col min="3844" max="3844" width="15.5703125" style="48" customWidth="1"/>
    <col min="3845" max="3845" width="16.5703125" style="48" customWidth="1"/>
    <col min="3846" max="3846" width="18.140625" style="48" customWidth="1"/>
    <col min="3847" max="3847" width="16.28515625" style="48" customWidth="1"/>
    <col min="3848" max="4096" width="8.85546875" style="48"/>
    <col min="4097" max="4097" width="23.28515625" style="48" customWidth="1"/>
    <col min="4098" max="4098" width="14.85546875" style="48" customWidth="1"/>
    <col min="4099" max="4099" width="18" style="48" customWidth="1"/>
    <col min="4100" max="4100" width="15.5703125" style="48" customWidth="1"/>
    <col min="4101" max="4101" width="16.5703125" style="48" customWidth="1"/>
    <col min="4102" max="4102" width="18.140625" style="48" customWidth="1"/>
    <col min="4103" max="4103" width="16.28515625" style="48" customWidth="1"/>
    <col min="4104" max="4352" width="8.85546875" style="48"/>
    <col min="4353" max="4353" width="23.28515625" style="48" customWidth="1"/>
    <col min="4354" max="4354" width="14.85546875" style="48" customWidth="1"/>
    <col min="4355" max="4355" width="18" style="48" customWidth="1"/>
    <col min="4356" max="4356" width="15.5703125" style="48" customWidth="1"/>
    <col min="4357" max="4357" width="16.5703125" style="48" customWidth="1"/>
    <col min="4358" max="4358" width="18.140625" style="48" customWidth="1"/>
    <col min="4359" max="4359" width="16.28515625" style="48" customWidth="1"/>
    <col min="4360" max="4608" width="8.85546875" style="48"/>
    <col min="4609" max="4609" width="23.28515625" style="48" customWidth="1"/>
    <col min="4610" max="4610" width="14.85546875" style="48" customWidth="1"/>
    <col min="4611" max="4611" width="18" style="48" customWidth="1"/>
    <col min="4612" max="4612" width="15.5703125" style="48" customWidth="1"/>
    <col min="4613" max="4613" width="16.5703125" style="48" customWidth="1"/>
    <col min="4614" max="4614" width="18.140625" style="48" customWidth="1"/>
    <col min="4615" max="4615" width="16.28515625" style="48" customWidth="1"/>
    <col min="4616" max="4864" width="8.85546875" style="48"/>
    <col min="4865" max="4865" width="23.28515625" style="48" customWidth="1"/>
    <col min="4866" max="4866" width="14.85546875" style="48" customWidth="1"/>
    <col min="4867" max="4867" width="18" style="48" customWidth="1"/>
    <col min="4868" max="4868" width="15.5703125" style="48" customWidth="1"/>
    <col min="4869" max="4869" width="16.5703125" style="48" customWidth="1"/>
    <col min="4870" max="4870" width="18.140625" style="48" customWidth="1"/>
    <col min="4871" max="4871" width="16.28515625" style="48" customWidth="1"/>
    <col min="4872" max="5120" width="8.85546875" style="48"/>
    <col min="5121" max="5121" width="23.28515625" style="48" customWidth="1"/>
    <col min="5122" max="5122" width="14.85546875" style="48" customWidth="1"/>
    <col min="5123" max="5123" width="18" style="48" customWidth="1"/>
    <col min="5124" max="5124" width="15.5703125" style="48" customWidth="1"/>
    <col min="5125" max="5125" width="16.5703125" style="48" customWidth="1"/>
    <col min="5126" max="5126" width="18.140625" style="48" customWidth="1"/>
    <col min="5127" max="5127" width="16.28515625" style="48" customWidth="1"/>
    <col min="5128" max="5376" width="8.85546875" style="48"/>
    <col min="5377" max="5377" width="23.28515625" style="48" customWidth="1"/>
    <col min="5378" max="5378" width="14.85546875" style="48" customWidth="1"/>
    <col min="5379" max="5379" width="18" style="48" customWidth="1"/>
    <col min="5380" max="5380" width="15.5703125" style="48" customWidth="1"/>
    <col min="5381" max="5381" width="16.5703125" style="48" customWidth="1"/>
    <col min="5382" max="5382" width="18.140625" style="48" customWidth="1"/>
    <col min="5383" max="5383" width="16.28515625" style="48" customWidth="1"/>
    <col min="5384" max="5632" width="8.85546875" style="48"/>
    <col min="5633" max="5633" width="23.28515625" style="48" customWidth="1"/>
    <col min="5634" max="5634" width="14.85546875" style="48" customWidth="1"/>
    <col min="5635" max="5635" width="18" style="48" customWidth="1"/>
    <col min="5636" max="5636" width="15.5703125" style="48" customWidth="1"/>
    <col min="5637" max="5637" width="16.5703125" style="48" customWidth="1"/>
    <col min="5638" max="5638" width="18.140625" style="48" customWidth="1"/>
    <col min="5639" max="5639" width="16.28515625" style="48" customWidth="1"/>
    <col min="5640" max="5888" width="8.85546875" style="48"/>
    <col min="5889" max="5889" width="23.28515625" style="48" customWidth="1"/>
    <col min="5890" max="5890" width="14.85546875" style="48" customWidth="1"/>
    <col min="5891" max="5891" width="18" style="48" customWidth="1"/>
    <col min="5892" max="5892" width="15.5703125" style="48" customWidth="1"/>
    <col min="5893" max="5893" width="16.5703125" style="48" customWidth="1"/>
    <col min="5894" max="5894" width="18.140625" style="48" customWidth="1"/>
    <col min="5895" max="5895" width="16.28515625" style="48" customWidth="1"/>
    <col min="5896" max="6144" width="8.85546875" style="48"/>
    <col min="6145" max="6145" width="23.28515625" style="48" customWidth="1"/>
    <col min="6146" max="6146" width="14.85546875" style="48" customWidth="1"/>
    <col min="6147" max="6147" width="18" style="48" customWidth="1"/>
    <col min="6148" max="6148" width="15.5703125" style="48" customWidth="1"/>
    <col min="6149" max="6149" width="16.5703125" style="48" customWidth="1"/>
    <col min="6150" max="6150" width="18.140625" style="48" customWidth="1"/>
    <col min="6151" max="6151" width="16.28515625" style="48" customWidth="1"/>
    <col min="6152" max="6400" width="8.85546875" style="48"/>
    <col min="6401" max="6401" width="23.28515625" style="48" customWidth="1"/>
    <col min="6402" max="6402" width="14.85546875" style="48" customWidth="1"/>
    <col min="6403" max="6403" width="18" style="48" customWidth="1"/>
    <col min="6404" max="6404" width="15.5703125" style="48" customWidth="1"/>
    <col min="6405" max="6405" width="16.5703125" style="48" customWidth="1"/>
    <col min="6406" max="6406" width="18.140625" style="48" customWidth="1"/>
    <col min="6407" max="6407" width="16.28515625" style="48" customWidth="1"/>
    <col min="6408" max="6656" width="8.85546875" style="48"/>
    <col min="6657" max="6657" width="23.28515625" style="48" customWidth="1"/>
    <col min="6658" max="6658" width="14.85546875" style="48" customWidth="1"/>
    <col min="6659" max="6659" width="18" style="48" customWidth="1"/>
    <col min="6660" max="6660" width="15.5703125" style="48" customWidth="1"/>
    <col min="6661" max="6661" width="16.5703125" style="48" customWidth="1"/>
    <col min="6662" max="6662" width="18.140625" style="48" customWidth="1"/>
    <col min="6663" max="6663" width="16.28515625" style="48" customWidth="1"/>
    <col min="6664" max="6912" width="8.85546875" style="48"/>
    <col min="6913" max="6913" width="23.28515625" style="48" customWidth="1"/>
    <col min="6914" max="6914" width="14.85546875" style="48" customWidth="1"/>
    <col min="6915" max="6915" width="18" style="48" customWidth="1"/>
    <col min="6916" max="6916" width="15.5703125" style="48" customWidth="1"/>
    <col min="6917" max="6917" width="16.5703125" style="48" customWidth="1"/>
    <col min="6918" max="6918" width="18.140625" style="48" customWidth="1"/>
    <col min="6919" max="6919" width="16.28515625" style="48" customWidth="1"/>
    <col min="6920" max="7168" width="8.85546875" style="48"/>
    <col min="7169" max="7169" width="23.28515625" style="48" customWidth="1"/>
    <col min="7170" max="7170" width="14.85546875" style="48" customWidth="1"/>
    <col min="7171" max="7171" width="18" style="48" customWidth="1"/>
    <col min="7172" max="7172" width="15.5703125" style="48" customWidth="1"/>
    <col min="7173" max="7173" width="16.5703125" style="48" customWidth="1"/>
    <col min="7174" max="7174" width="18.140625" style="48" customWidth="1"/>
    <col min="7175" max="7175" width="16.28515625" style="48" customWidth="1"/>
    <col min="7176" max="7424" width="8.85546875" style="48"/>
    <col min="7425" max="7425" width="23.28515625" style="48" customWidth="1"/>
    <col min="7426" max="7426" width="14.85546875" style="48" customWidth="1"/>
    <col min="7427" max="7427" width="18" style="48" customWidth="1"/>
    <col min="7428" max="7428" width="15.5703125" style="48" customWidth="1"/>
    <col min="7429" max="7429" width="16.5703125" style="48" customWidth="1"/>
    <col min="7430" max="7430" width="18.140625" style="48" customWidth="1"/>
    <col min="7431" max="7431" width="16.28515625" style="48" customWidth="1"/>
    <col min="7432" max="7680" width="8.85546875" style="48"/>
    <col min="7681" max="7681" width="23.28515625" style="48" customWidth="1"/>
    <col min="7682" max="7682" width="14.85546875" style="48" customWidth="1"/>
    <col min="7683" max="7683" width="18" style="48" customWidth="1"/>
    <col min="7684" max="7684" width="15.5703125" style="48" customWidth="1"/>
    <col min="7685" max="7685" width="16.5703125" style="48" customWidth="1"/>
    <col min="7686" max="7686" width="18.140625" style="48" customWidth="1"/>
    <col min="7687" max="7687" width="16.28515625" style="48" customWidth="1"/>
    <col min="7688" max="7936" width="8.85546875" style="48"/>
    <col min="7937" max="7937" width="23.28515625" style="48" customWidth="1"/>
    <col min="7938" max="7938" width="14.85546875" style="48" customWidth="1"/>
    <col min="7939" max="7939" width="18" style="48" customWidth="1"/>
    <col min="7940" max="7940" width="15.5703125" style="48" customWidth="1"/>
    <col min="7941" max="7941" width="16.5703125" style="48" customWidth="1"/>
    <col min="7942" max="7942" width="18.140625" style="48" customWidth="1"/>
    <col min="7943" max="7943" width="16.28515625" style="48" customWidth="1"/>
    <col min="7944" max="8192" width="8.85546875" style="48"/>
    <col min="8193" max="8193" width="23.28515625" style="48" customWidth="1"/>
    <col min="8194" max="8194" width="14.85546875" style="48" customWidth="1"/>
    <col min="8195" max="8195" width="18" style="48" customWidth="1"/>
    <col min="8196" max="8196" width="15.5703125" style="48" customWidth="1"/>
    <col min="8197" max="8197" width="16.5703125" style="48" customWidth="1"/>
    <col min="8198" max="8198" width="18.140625" style="48" customWidth="1"/>
    <col min="8199" max="8199" width="16.28515625" style="48" customWidth="1"/>
    <col min="8200" max="8448" width="8.85546875" style="48"/>
    <col min="8449" max="8449" width="23.28515625" style="48" customWidth="1"/>
    <col min="8450" max="8450" width="14.85546875" style="48" customWidth="1"/>
    <col min="8451" max="8451" width="18" style="48" customWidth="1"/>
    <col min="8452" max="8452" width="15.5703125" style="48" customWidth="1"/>
    <col min="8453" max="8453" width="16.5703125" style="48" customWidth="1"/>
    <col min="8454" max="8454" width="18.140625" style="48" customWidth="1"/>
    <col min="8455" max="8455" width="16.28515625" style="48" customWidth="1"/>
    <col min="8456" max="8704" width="8.85546875" style="48"/>
    <col min="8705" max="8705" width="23.28515625" style="48" customWidth="1"/>
    <col min="8706" max="8706" width="14.85546875" style="48" customWidth="1"/>
    <col min="8707" max="8707" width="18" style="48" customWidth="1"/>
    <col min="8708" max="8708" width="15.5703125" style="48" customWidth="1"/>
    <col min="8709" max="8709" width="16.5703125" style="48" customWidth="1"/>
    <col min="8710" max="8710" width="18.140625" style="48" customWidth="1"/>
    <col min="8711" max="8711" width="16.28515625" style="48" customWidth="1"/>
    <col min="8712" max="8960" width="8.85546875" style="48"/>
    <col min="8961" max="8961" width="23.28515625" style="48" customWidth="1"/>
    <col min="8962" max="8962" width="14.85546875" style="48" customWidth="1"/>
    <col min="8963" max="8963" width="18" style="48" customWidth="1"/>
    <col min="8964" max="8964" width="15.5703125" style="48" customWidth="1"/>
    <col min="8965" max="8965" width="16.5703125" style="48" customWidth="1"/>
    <col min="8966" max="8966" width="18.140625" style="48" customWidth="1"/>
    <col min="8967" max="8967" width="16.28515625" style="48" customWidth="1"/>
    <col min="8968" max="9216" width="8.85546875" style="48"/>
    <col min="9217" max="9217" width="23.28515625" style="48" customWidth="1"/>
    <col min="9218" max="9218" width="14.85546875" style="48" customWidth="1"/>
    <col min="9219" max="9219" width="18" style="48" customWidth="1"/>
    <col min="9220" max="9220" width="15.5703125" style="48" customWidth="1"/>
    <col min="9221" max="9221" width="16.5703125" style="48" customWidth="1"/>
    <col min="9222" max="9222" width="18.140625" style="48" customWidth="1"/>
    <col min="9223" max="9223" width="16.28515625" style="48" customWidth="1"/>
    <col min="9224" max="9472" width="8.85546875" style="48"/>
    <col min="9473" max="9473" width="23.28515625" style="48" customWidth="1"/>
    <col min="9474" max="9474" width="14.85546875" style="48" customWidth="1"/>
    <col min="9475" max="9475" width="18" style="48" customWidth="1"/>
    <col min="9476" max="9476" width="15.5703125" style="48" customWidth="1"/>
    <col min="9477" max="9477" width="16.5703125" style="48" customWidth="1"/>
    <col min="9478" max="9478" width="18.140625" style="48" customWidth="1"/>
    <col min="9479" max="9479" width="16.28515625" style="48" customWidth="1"/>
    <col min="9480" max="9728" width="8.85546875" style="48"/>
    <col min="9729" max="9729" width="23.28515625" style="48" customWidth="1"/>
    <col min="9730" max="9730" width="14.85546875" style="48" customWidth="1"/>
    <col min="9731" max="9731" width="18" style="48" customWidth="1"/>
    <col min="9732" max="9732" width="15.5703125" style="48" customWidth="1"/>
    <col min="9733" max="9733" width="16.5703125" style="48" customWidth="1"/>
    <col min="9734" max="9734" width="18.140625" style="48" customWidth="1"/>
    <col min="9735" max="9735" width="16.28515625" style="48" customWidth="1"/>
    <col min="9736" max="9984" width="8.85546875" style="48"/>
    <col min="9985" max="9985" width="23.28515625" style="48" customWidth="1"/>
    <col min="9986" max="9986" width="14.85546875" style="48" customWidth="1"/>
    <col min="9987" max="9987" width="18" style="48" customWidth="1"/>
    <col min="9988" max="9988" width="15.5703125" style="48" customWidth="1"/>
    <col min="9989" max="9989" width="16.5703125" style="48" customWidth="1"/>
    <col min="9990" max="9990" width="18.140625" style="48" customWidth="1"/>
    <col min="9991" max="9991" width="16.28515625" style="48" customWidth="1"/>
    <col min="9992" max="10240" width="8.85546875" style="48"/>
    <col min="10241" max="10241" width="23.28515625" style="48" customWidth="1"/>
    <col min="10242" max="10242" width="14.85546875" style="48" customWidth="1"/>
    <col min="10243" max="10243" width="18" style="48" customWidth="1"/>
    <col min="10244" max="10244" width="15.5703125" style="48" customWidth="1"/>
    <col min="10245" max="10245" width="16.5703125" style="48" customWidth="1"/>
    <col min="10246" max="10246" width="18.140625" style="48" customWidth="1"/>
    <col min="10247" max="10247" width="16.28515625" style="48" customWidth="1"/>
    <col min="10248" max="10496" width="8.85546875" style="48"/>
    <col min="10497" max="10497" width="23.28515625" style="48" customWidth="1"/>
    <col min="10498" max="10498" width="14.85546875" style="48" customWidth="1"/>
    <col min="10499" max="10499" width="18" style="48" customWidth="1"/>
    <col min="10500" max="10500" width="15.5703125" style="48" customWidth="1"/>
    <col min="10501" max="10501" width="16.5703125" style="48" customWidth="1"/>
    <col min="10502" max="10502" width="18.140625" style="48" customWidth="1"/>
    <col min="10503" max="10503" width="16.28515625" style="48" customWidth="1"/>
    <col min="10504" max="10752" width="8.85546875" style="48"/>
    <col min="10753" max="10753" width="23.28515625" style="48" customWidth="1"/>
    <col min="10754" max="10754" width="14.85546875" style="48" customWidth="1"/>
    <col min="10755" max="10755" width="18" style="48" customWidth="1"/>
    <col min="10756" max="10756" width="15.5703125" style="48" customWidth="1"/>
    <col min="10757" max="10757" width="16.5703125" style="48" customWidth="1"/>
    <col min="10758" max="10758" width="18.140625" style="48" customWidth="1"/>
    <col min="10759" max="10759" width="16.28515625" style="48" customWidth="1"/>
    <col min="10760" max="11008" width="8.85546875" style="48"/>
    <col min="11009" max="11009" width="23.28515625" style="48" customWidth="1"/>
    <col min="11010" max="11010" width="14.85546875" style="48" customWidth="1"/>
    <col min="11011" max="11011" width="18" style="48" customWidth="1"/>
    <col min="11012" max="11012" width="15.5703125" style="48" customWidth="1"/>
    <col min="11013" max="11013" width="16.5703125" style="48" customWidth="1"/>
    <col min="11014" max="11014" width="18.140625" style="48" customWidth="1"/>
    <col min="11015" max="11015" width="16.28515625" style="48" customWidth="1"/>
    <col min="11016" max="11264" width="8.85546875" style="48"/>
    <col min="11265" max="11265" width="23.28515625" style="48" customWidth="1"/>
    <col min="11266" max="11266" width="14.85546875" style="48" customWidth="1"/>
    <col min="11267" max="11267" width="18" style="48" customWidth="1"/>
    <col min="11268" max="11268" width="15.5703125" style="48" customWidth="1"/>
    <col min="11269" max="11269" width="16.5703125" style="48" customWidth="1"/>
    <col min="11270" max="11270" width="18.140625" style="48" customWidth="1"/>
    <col min="11271" max="11271" width="16.28515625" style="48" customWidth="1"/>
    <col min="11272" max="11520" width="8.85546875" style="48"/>
    <col min="11521" max="11521" width="23.28515625" style="48" customWidth="1"/>
    <col min="11522" max="11522" width="14.85546875" style="48" customWidth="1"/>
    <col min="11523" max="11523" width="18" style="48" customWidth="1"/>
    <col min="11524" max="11524" width="15.5703125" style="48" customWidth="1"/>
    <col min="11525" max="11525" width="16.5703125" style="48" customWidth="1"/>
    <col min="11526" max="11526" width="18.140625" style="48" customWidth="1"/>
    <col min="11527" max="11527" width="16.28515625" style="48" customWidth="1"/>
    <col min="11528" max="11776" width="8.85546875" style="48"/>
    <col min="11777" max="11777" width="23.28515625" style="48" customWidth="1"/>
    <col min="11778" max="11778" width="14.85546875" style="48" customWidth="1"/>
    <col min="11779" max="11779" width="18" style="48" customWidth="1"/>
    <col min="11780" max="11780" width="15.5703125" style="48" customWidth="1"/>
    <col min="11781" max="11781" width="16.5703125" style="48" customWidth="1"/>
    <col min="11782" max="11782" width="18.140625" style="48" customWidth="1"/>
    <col min="11783" max="11783" width="16.28515625" style="48" customWidth="1"/>
    <col min="11784" max="12032" width="8.85546875" style="48"/>
    <col min="12033" max="12033" width="23.28515625" style="48" customWidth="1"/>
    <col min="12034" max="12034" width="14.85546875" style="48" customWidth="1"/>
    <col min="12035" max="12035" width="18" style="48" customWidth="1"/>
    <col min="12036" max="12036" width="15.5703125" style="48" customWidth="1"/>
    <col min="12037" max="12037" width="16.5703125" style="48" customWidth="1"/>
    <col min="12038" max="12038" width="18.140625" style="48" customWidth="1"/>
    <col min="12039" max="12039" width="16.28515625" style="48" customWidth="1"/>
    <col min="12040" max="12288" width="8.85546875" style="48"/>
    <col min="12289" max="12289" width="23.28515625" style="48" customWidth="1"/>
    <col min="12290" max="12290" width="14.85546875" style="48" customWidth="1"/>
    <col min="12291" max="12291" width="18" style="48" customWidth="1"/>
    <col min="12292" max="12292" width="15.5703125" style="48" customWidth="1"/>
    <col min="12293" max="12293" width="16.5703125" style="48" customWidth="1"/>
    <col min="12294" max="12294" width="18.140625" style="48" customWidth="1"/>
    <col min="12295" max="12295" width="16.28515625" style="48" customWidth="1"/>
    <col min="12296" max="12544" width="8.85546875" style="48"/>
    <col min="12545" max="12545" width="23.28515625" style="48" customWidth="1"/>
    <col min="12546" max="12546" width="14.85546875" style="48" customWidth="1"/>
    <col min="12547" max="12547" width="18" style="48" customWidth="1"/>
    <col min="12548" max="12548" width="15.5703125" style="48" customWidth="1"/>
    <col min="12549" max="12549" width="16.5703125" style="48" customWidth="1"/>
    <col min="12550" max="12550" width="18.140625" style="48" customWidth="1"/>
    <col min="12551" max="12551" width="16.28515625" style="48" customWidth="1"/>
    <col min="12552" max="12800" width="8.85546875" style="48"/>
    <col min="12801" max="12801" width="23.28515625" style="48" customWidth="1"/>
    <col min="12802" max="12802" width="14.85546875" style="48" customWidth="1"/>
    <col min="12803" max="12803" width="18" style="48" customWidth="1"/>
    <col min="12804" max="12804" width="15.5703125" style="48" customWidth="1"/>
    <col min="12805" max="12805" width="16.5703125" style="48" customWidth="1"/>
    <col min="12806" max="12806" width="18.140625" style="48" customWidth="1"/>
    <col min="12807" max="12807" width="16.28515625" style="48" customWidth="1"/>
    <col min="12808" max="13056" width="8.85546875" style="48"/>
    <col min="13057" max="13057" width="23.28515625" style="48" customWidth="1"/>
    <col min="13058" max="13058" width="14.85546875" style="48" customWidth="1"/>
    <col min="13059" max="13059" width="18" style="48" customWidth="1"/>
    <col min="13060" max="13060" width="15.5703125" style="48" customWidth="1"/>
    <col min="13061" max="13061" width="16.5703125" style="48" customWidth="1"/>
    <col min="13062" max="13062" width="18.140625" style="48" customWidth="1"/>
    <col min="13063" max="13063" width="16.28515625" style="48" customWidth="1"/>
    <col min="13064" max="13312" width="8.85546875" style="48"/>
    <col min="13313" max="13313" width="23.28515625" style="48" customWidth="1"/>
    <col min="13314" max="13314" width="14.85546875" style="48" customWidth="1"/>
    <col min="13315" max="13315" width="18" style="48" customWidth="1"/>
    <col min="13316" max="13316" width="15.5703125" style="48" customWidth="1"/>
    <col min="13317" max="13317" width="16.5703125" style="48" customWidth="1"/>
    <col min="13318" max="13318" width="18.140625" style="48" customWidth="1"/>
    <col min="13319" max="13319" width="16.28515625" style="48" customWidth="1"/>
    <col min="13320" max="13568" width="8.85546875" style="48"/>
    <col min="13569" max="13569" width="23.28515625" style="48" customWidth="1"/>
    <col min="13570" max="13570" width="14.85546875" style="48" customWidth="1"/>
    <col min="13571" max="13571" width="18" style="48" customWidth="1"/>
    <col min="13572" max="13572" width="15.5703125" style="48" customWidth="1"/>
    <col min="13573" max="13573" width="16.5703125" style="48" customWidth="1"/>
    <col min="13574" max="13574" width="18.140625" style="48" customWidth="1"/>
    <col min="13575" max="13575" width="16.28515625" style="48" customWidth="1"/>
    <col min="13576" max="13824" width="8.85546875" style="48"/>
    <col min="13825" max="13825" width="23.28515625" style="48" customWidth="1"/>
    <col min="13826" max="13826" width="14.85546875" style="48" customWidth="1"/>
    <col min="13827" max="13827" width="18" style="48" customWidth="1"/>
    <col min="13828" max="13828" width="15.5703125" style="48" customWidth="1"/>
    <col min="13829" max="13829" width="16.5703125" style="48" customWidth="1"/>
    <col min="13830" max="13830" width="18.140625" style="48" customWidth="1"/>
    <col min="13831" max="13831" width="16.28515625" style="48" customWidth="1"/>
    <col min="13832" max="14080" width="8.85546875" style="48"/>
    <col min="14081" max="14081" width="23.28515625" style="48" customWidth="1"/>
    <col min="14082" max="14082" width="14.85546875" style="48" customWidth="1"/>
    <col min="14083" max="14083" width="18" style="48" customWidth="1"/>
    <col min="14084" max="14084" width="15.5703125" style="48" customWidth="1"/>
    <col min="14085" max="14085" width="16.5703125" style="48" customWidth="1"/>
    <col min="14086" max="14086" width="18.140625" style="48" customWidth="1"/>
    <col min="14087" max="14087" width="16.28515625" style="48" customWidth="1"/>
    <col min="14088" max="14336" width="8.85546875" style="48"/>
    <col min="14337" max="14337" width="23.28515625" style="48" customWidth="1"/>
    <col min="14338" max="14338" width="14.85546875" style="48" customWidth="1"/>
    <col min="14339" max="14339" width="18" style="48" customWidth="1"/>
    <col min="14340" max="14340" width="15.5703125" style="48" customWidth="1"/>
    <col min="14341" max="14341" width="16.5703125" style="48" customWidth="1"/>
    <col min="14342" max="14342" width="18.140625" style="48" customWidth="1"/>
    <col min="14343" max="14343" width="16.28515625" style="48" customWidth="1"/>
    <col min="14344" max="14592" width="8.85546875" style="48"/>
    <col min="14593" max="14593" width="23.28515625" style="48" customWidth="1"/>
    <col min="14594" max="14594" width="14.85546875" style="48" customWidth="1"/>
    <col min="14595" max="14595" width="18" style="48" customWidth="1"/>
    <col min="14596" max="14596" width="15.5703125" style="48" customWidth="1"/>
    <col min="14597" max="14597" width="16.5703125" style="48" customWidth="1"/>
    <col min="14598" max="14598" width="18.140625" style="48" customWidth="1"/>
    <col min="14599" max="14599" width="16.28515625" style="48" customWidth="1"/>
    <col min="14600" max="14848" width="8.85546875" style="48"/>
    <col min="14849" max="14849" width="23.28515625" style="48" customWidth="1"/>
    <col min="14850" max="14850" width="14.85546875" style="48" customWidth="1"/>
    <col min="14851" max="14851" width="18" style="48" customWidth="1"/>
    <col min="14852" max="14852" width="15.5703125" style="48" customWidth="1"/>
    <col min="14853" max="14853" width="16.5703125" style="48" customWidth="1"/>
    <col min="14854" max="14854" width="18.140625" style="48" customWidth="1"/>
    <col min="14855" max="14855" width="16.28515625" style="48" customWidth="1"/>
    <col min="14856" max="15104" width="8.85546875" style="48"/>
    <col min="15105" max="15105" width="23.28515625" style="48" customWidth="1"/>
    <col min="15106" max="15106" width="14.85546875" style="48" customWidth="1"/>
    <col min="15107" max="15107" width="18" style="48" customWidth="1"/>
    <col min="15108" max="15108" width="15.5703125" style="48" customWidth="1"/>
    <col min="15109" max="15109" width="16.5703125" style="48" customWidth="1"/>
    <col min="15110" max="15110" width="18.140625" style="48" customWidth="1"/>
    <col min="15111" max="15111" width="16.28515625" style="48" customWidth="1"/>
    <col min="15112" max="15360" width="8.85546875" style="48"/>
    <col min="15361" max="15361" width="23.28515625" style="48" customWidth="1"/>
    <col min="15362" max="15362" width="14.85546875" style="48" customWidth="1"/>
    <col min="15363" max="15363" width="18" style="48" customWidth="1"/>
    <col min="15364" max="15364" width="15.5703125" style="48" customWidth="1"/>
    <col min="15365" max="15365" width="16.5703125" style="48" customWidth="1"/>
    <col min="15366" max="15366" width="18.140625" style="48" customWidth="1"/>
    <col min="15367" max="15367" width="16.28515625" style="48" customWidth="1"/>
    <col min="15368" max="15616" width="8.85546875" style="48"/>
    <col min="15617" max="15617" width="23.28515625" style="48" customWidth="1"/>
    <col min="15618" max="15618" width="14.85546875" style="48" customWidth="1"/>
    <col min="15619" max="15619" width="18" style="48" customWidth="1"/>
    <col min="15620" max="15620" width="15.5703125" style="48" customWidth="1"/>
    <col min="15621" max="15621" width="16.5703125" style="48" customWidth="1"/>
    <col min="15622" max="15622" width="18.140625" style="48" customWidth="1"/>
    <col min="15623" max="15623" width="16.28515625" style="48" customWidth="1"/>
    <col min="15624" max="15872" width="8.85546875" style="48"/>
    <col min="15873" max="15873" width="23.28515625" style="48" customWidth="1"/>
    <col min="15874" max="15874" width="14.85546875" style="48" customWidth="1"/>
    <col min="15875" max="15875" width="18" style="48" customWidth="1"/>
    <col min="15876" max="15876" width="15.5703125" style="48" customWidth="1"/>
    <col min="15877" max="15877" width="16.5703125" style="48" customWidth="1"/>
    <col min="15878" max="15878" width="18.140625" style="48" customWidth="1"/>
    <col min="15879" max="15879" width="16.28515625" style="48" customWidth="1"/>
    <col min="15880" max="16128" width="8.85546875" style="48"/>
    <col min="16129" max="16129" width="23.28515625" style="48" customWidth="1"/>
    <col min="16130" max="16130" width="14.85546875" style="48" customWidth="1"/>
    <col min="16131" max="16131" width="18" style="48" customWidth="1"/>
    <col min="16132" max="16132" width="15.5703125" style="48" customWidth="1"/>
    <col min="16133" max="16133" width="16.5703125" style="48" customWidth="1"/>
    <col min="16134" max="16134" width="18.140625" style="48" customWidth="1"/>
    <col min="16135" max="16135" width="16.28515625" style="48" customWidth="1"/>
    <col min="16136" max="16384" width="8.85546875" style="48"/>
  </cols>
  <sheetData>
    <row r="1" spans="1:17" ht="33" customHeight="1" thickBot="1" x14ac:dyDescent="0.3">
      <c r="A1" s="474" t="s">
        <v>382</v>
      </c>
      <c r="B1" s="475"/>
      <c r="C1" s="475"/>
      <c r="D1" s="475"/>
      <c r="E1" s="475"/>
      <c r="F1" s="475"/>
      <c r="G1" s="475"/>
    </row>
    <row r="2" spans="1:17" ht="95.25" customHeight="1" thickBot="1" x14ac:dyDescent="0.3">
      <c r="A2" s="8" t="s">
        <v>84</v>
      </c>
      <c r="B2" s="8" t="s">
        <v>85</v>
      </c>
      <c r="C2" s="8" t="s">
        <v>86</v>
      </c>
      <c r="D2" s="8" t="s">
        <v>87</v>
      </c>
      <c r="E2" s="2" t="s">
        <v>88</v>
      </c>
      <c r="F2" s="8" t="s">
        <v>89</v>
      </c>
      <c r="G2" s="2" t="s">
        <v>90</v>
      </c>
    </row>
    <row r="3" spans="1:17" ht="15.75" customHeight="1" thickTop="1" x14ac:dyDescent="0.25">
      <c r="A3" s="29">
        <v>1</v>
      </c>
      <c r="B3" s="29">
        <v>2</v>
      </c>
      <c r="C3" s="29">
        <v>3</v>
      </c>
      <c r="D3" s="29">
        <v>4</v>
      </c>
      <c r="E3" s="29">
        <v>5</v>
      </c>
      <c r="F3" s="29">
        <v>6</v>
      </c>
      <c r="G3" s="29">
        <v>7</v>
      </c>
      <c r="K3" s="6"/>
      <c r="L3" s="68"/>
      <c r="M3" s="68"/>
      <c r="N3" s="68"/>
      <c r="O3" s="69"/>
      <c r="P3" s="68"/>
      <c r="Q3" s="69"/>
    </row>
    <row r="4" spans="1:17" x14ac:dyDescent="0.25">
      <c r="A4" s="50" t="s">
        <v>91</v>
      </c>
      <c r="B4" s="79" t="s">
        <v>1214</v>
      </c>
      <c r="C4" s="79" t="s">
        <v>1215</v>
      </c>
      <c r="D4" s="79" t="s">
        <v>1216</v>
      </c>
      <c r="E4" s="79" t="s">
        <v>1217</v>
      </c>
      <c r="F4" s="79" t="s">
        <v>1215</v>
      </c>
      <c r="G4" s="79" t="s">
        <v>1218</v>
      </c>
      <c r="K4" s="71"/>
      <c r="L4" s="72"/>
      <c r="M4" s="72"/>
      <c r="N4" s="72"/>
      <c r="O4" s="73"/>
      <c r="P4" s="72"/>
      <c r="Q4" s="73"/>
    </row>
    <row r="5" spans="1:17" x14ac:dyDescent="0.25">
      <c r="A5" s="50" t="s">
        <v>92</v>
      </c>
      <c r="B5" s="79" t="s">
        <v>1219</v>
      </c>
      <c r="C5" s="79" t="s">
        <v>1220</v>
      </c>
      <c r="D5" s="79" t="s">
        <v>1221</v>
      </c>
      <c r="E5" s="79" t="s">
        <v>1222</v>
      </c>
      <c r="F5" s="79" t="s">
        <v>1223</v>
      </c>
      <c r="G5" s="79" t="s">
        <v>1224</v>
      </c>
      <c r="K5" s="71"/>
      <c r="L5" s="72"/>
      <c r="M5" s="72"/>
      <c r="N5" s="72"/>
      <c r="O5" s="73"/>
      <c r="P5" s="72"/>
      <c r="Q5" s="73"/>
    </row>
    <row r="6" spans="1:17" x14ac:dyDescent="0.25">
      <c r="A6" s="50" t="s">
        <v>93</v>
      </c>
      <c r="B6" s="79"/>
      <c r="C6" s="79"/>
      <c r="D6" s="79"/>
      <c r="E6" s="79"/>
      <c r="F6" s="79"/>
      <c r="G6" s="79"/>
      <c r="K6" s="71"/>
      <c r="L6" s="72"/>
      <c r="M6" s="72"/>
      <c r="N6" s="72"/>
      <c r="O6" s="73"/>
      <c r="P6" s="72"/>
      <c r="Q6" s="73"/>
    </row>
    <row r="7" spans="1:17" x14ac:dyDescent="0.25">
      <c r="A7" s="50" t="s">
        <v>94</v>
      </c>
      <c r="B7" s="79" t="s">
        <v>1225</v>
      </c>
      <c r="C7" s="79" t="s">
        <v>1226</v>
      </c>
      <c r="D7" s="79" t="s">
        <v>1227</v>
      </c>
      <c r="E7" s="79" t="s">
        <v>1228</v>
      </c>
      <c r="F7" s="79" t="s">
        <v>1229</v>
      </c>
      <c r="G7" s="79" t="s">
        <v>1230</v>
      </c>
      <c r="I7" s="48" t="s">
        <v>269</v>
      </c>
      <c r="K7" s="71"/>
      <c r="L7" s="72"/>
      <c r="M7" s="72"/>
      <c r="N7" s="72"/>
      <c r="O7" s="73"/>
      <c r="P7" s="72"/>
      <c r="Q7" s="73"/>
    </row>
    <row r="8" spans="1:17" x14ac:dyDescent="0.25">
      <c r="A8" s="50" t="s">
        <v>95</v>
      </c>
      <c r="B8" s="79" t="s">
        <v>1231</v>
      </c>
      <c r="C8" s="79" t="s">
        <v>1232</v>
      </c>
      <c r="D8" s="79" t="s">
        <v>1233</v>
      </c>
      <c r="E8" s="79" t="s">
        <v>1234</v>
      </c>
      <c r="F8" s="79" t="s">
        <v>1235</v>
      </c>
      <c r="G8" s="79" t="s">
        <v>1236</v>
      </c>
      <c r="K8" s="71"/>
      <c r="L8" s="72"/>
      <c r="M8" s="72"/>
      <c r="N8" s="72"/>
      <c r="O8" s="73"/>
      <c r="P8" s="72"/>
      <c r="Q8" s="73"/>
    </row>
    <row r="9" spans="1:17" x14ac:dyDescent="0.25">
      <c r="A9" s="50" t="s">
        <v>96</v>
      </c>
      <c r="B9" s="79" t="s">
        <v>1237</v>
      </c>
      <c r="C9" s="79" t="s">
        <v>1238</v>
      </c>
      <c r="D9" s="79" t="s">
        <v>1221</v>
      </c>
      <c r="E9" s="79" t="s">
        <v>1239</v>
      </c>
      <c r="F9" s="79" t="s">
        <v>1240</v>
      </c>
      <c r="G9" s="79" t="s">
        <v>1241</v>
      </c>
      <c r="K9" s="71"/>
      <c r="L9" s="72"/>
      <c r="M9" s="72"/>
      <c r="N9" s="72"/>
      <c r="O9" s="73"/>
      <c r="P9" s="72"/>
      <c r="Q9" s="73"/>
    </row>
    <row r="10" spans="1:17" x14ac:dyDescent="0.25">
      <c r="A10" s="50" t="s">
        <v>97</v>
      </c>
      <c r="B10" s="79" t="s">
        <v>1242</v>
      </c>
      <c r="C10" s="79" t="s">
        <v>1243</v>
      </c>
      <c r="D10" s="79" t="s">
        <v>1244</v>
      </c>
      <c r="E10" s="79" t="s">
        <v>1245</v>
      </c>
      <c r="F10" s="79" t="s">
        <v>1243</v>
      </c>
      <c r="G10" s="79" t="s">
        <v>1218</v>
      </c>
      <c r="K10" s="71"/>
      <c r="L10" s="72"/>
      <c r="M10" s="72"/>
      <c r="N10" s="72"/>
      <c r="O10" s="73"/>
      <c r="P10" s="72"/>
      <c r="Q10" s="73"/>
    </row>
    <row r="11" spans="1:17" x14ac:dyDescent="0.25">
      <c r="A11" s="50" t="s">
        <v>98</v>
      </c>
      <c r="B11" s="79" t="s">
        <v>1246</v>
      </c>
      <c r="C11" s="79" t="s">
        <v>1247</v>
      </c>
      <c r="D11" s="79" t="s">
        <v>1248</v>
      </c>
      <c r="E11" s="79" t="s">
        <v>1249</v>
      </c>
      <c r="F11" s="79" t="s">
        <v>1248</v>
      </c>
      <c r="G11" s="79" t="s">
        <v>1249</v>
      </c>
      <c r="K11" s="71"/>
      <c r="L11" s="72"/>
      <c r="M11" s="72"/>
      <c r="N11" s="72"/>
      <c r="O11" s="73"/>
      <c r="P11" s="72"/>
      <c r="Q11" s="73"/>
    </row>
    <row r="12" spans="1:17" x14ac:dyDescent="0.25">
      <c r="A12" s="50" t="s">
        <v>99</v>
      </c>
      <c r="B12" s="79" t="s">
        <v>1250</v>
      </c>
      <c r="C12" s="79" t="s">
        <v>1251</v>
      </c>
      <c r="D12" s="79" t="s">
        <v>1252</v>
      </c>
      <c r="E12" s="79" t="s">
        <v>1253</v>
      </c>
      <c r="F12" s="79" t="s">
        <v>1254</v>
      </c>
      <c r="G12" s="79" t="s">
        <v>1255</v>
      </c>
      <c r="K12" s="71"/>
      <c r="L12" s="72"/>
      <c r="M12" s="72"/>
      <c r="N12" s="72"/>
      <c r="O12" s="73"/>
      <c r="P12" s="72"/>
      <c r="Q12" s="73"/>
    </row>
    <row r="13" spans="1:17" x14ac:dyDescent="0.25">
      <c r="A13" s="50" t="s">
        <v>100</v>
      </c>
      <c r="B13" s="79" t="s">
        <v>1256</v>
      </c>
      <c r="C13" s="79" t="s">
        <v>1257</v>
      </c>
      <c r="D13" s="79" t="s">
        <v>1258</v>
      </c>
      <c r="E13" s="79" t="s">
        <v>1259</v>
      </c>
      <c r="F13" s="79" t="s">
        <v>1257</v>
      </c>
      <c r="G13" s="79" t="s">
        <v>1218</v>
      </c>
      <c r="K13" s="71"/>
      <c r="L13" s="72"/>
      <c r="M13" s="72"/>
      <c r="N13" s="72"/>
      <c r="O13" s="73"/>
      <c r="P13" s="72"/>
      <c r="Q13" s="73"/>
    </row>
    <row r="14" spans="1:17" x14ac:dyDescent="0.25">
      <c r="A14" s="50" t="s">
        <v>101</v>
      </c>
      <c r="B14" s="79" t="s">
        <v>1260</v>
      </c>
      <c r="C14" s="79" t="s">
        <v>1261</v>
      </c>
      <c r="D14" s="79" t="s">
        <v>1262</v>
      </c>
      <c r="E14" s="79" t="s">
        <v>1263</v>
      </c>
      <c r="F14" s="79" t="s">
        <v>1261</v>
      </c>
      <c r="G14" s="79" t="s">
        <v>1218</v>
      </c>
      <c r="K14" s="71"/>
      <c r="L14" s="72"/>
      <c r="M14" s="72"/>
      <c r="N14" s="72"/>
      <c r="O14" s="73"/>
      <c r="P14" s="72"/>
      <c r="Q14" s="73"/>
    </row>
    <row r="15" spans="1:17" x14ac:dyDescent="0.25">
      <c r="A15" s="50" t="s">
        <v>102</v>
      </c>
      <c r="B15" s="79" t="s">
        <v>1264</v>
      </c>
      <c r="C15" s="79" t="s">
        <v>1265</v>
      </c>
      <c r="D15" s="79" t="s">
        <v>1266</v>
      </c>
      <c r="E15" s="79" t="s">
        <v>1267</v>
      </c>
      <c r="F15" s="79" t="s">
        <v>1268</v>
      </c>
      <c r="G15" s="79" t="s">
        <v>1269</v>
      </c>
      <c r="K15" s="71"/>
      <c r="L15" s="72"/>
      <c r="M15" s="72"/>
      <c r="N15" s="72"/>
      <c r="O15" s="73"/>
      <c r="P15" s="72"/>
      <c r="Q15" s="73"/>
    </row>
    <row r="16" spans="1:17" x14ac:dyDescent="0.25">
      <c r="A16" s="50" t="s">
        <v>103</v>
      </c>
      <c r="B16" s="79"/>
      <c r="C16" s="79"/>
      <c r="D16" s="79"/>
      <c r="E16" s="79"/>
      <c r="F16" s="79"/>
      <c r="G16" s="79"/>
      <c r="K16" s="71"/>
      <c r="L16" s="72"/>
      <c r="M16" s="72"/>
      <c r="N16" s="72"/>
      <c r="O16" s="73"/>
      <c r="P16" s="72"/>
      <c r="Q16" s="73"/>
    </row>
    <row r="17" spans="1:17" x14ac:dyDescent="0.25">
      <c r="A17" s="50" t="s">
        <v>104</v>
      </c>
      <c r="B17" s="79" t="s">
        <v>1270</v>
      </c>
      <c r="C17" s="79" t="s">
        <v>1271</v>
      </c>
      <c r="D17" s="79" t="s">
        <v>1272</v>
      </c>
      <c r="E17" s="79" t="s">
        <v>1273</v>
      </c>
      <c r="F17" s="79" t="s">
        <v>1271</v>
      </c>
      <c r="G17" s="79" t="s">
        <v>1218</v>
      </c>
      <c r="K17" s="71"/>
      <c r="L17" s="72"/>
      <c r="M17" s="72"/>
      <c r="N17" s="72"/>
      <c r="O17" s="73"/>
      <c r="P17" s="72"/>
      <c r="Q17" s="73"/>
    </row>
    <row r="18" spans="1:17" x14ac:dyDescent="0.25">
      <c r="A18" s="50" t="s">
        <v>105</v>
      </c>
      <c r="B18" s="79" t="s">
        <v>1274</v>
      </c>
      <c r="C18" s="79" t="s">
        <v>1275</v>
      </c>
      <c r="D18" s="79" t="s">
        <v>1276</v>
      </c>
      <c r="E18" s="79" t="s">
        <v>1277</v>
      </c>
      <c r="F18" s="79" t="s">
        <v>1275</v>
      </c>
      <c r="G18" s="79" t="s">
        <v>1218</v>
      </c>
      <c r="K18" s="71"/>
      <c r="L18" s="72"/>
      <c r="M18" s="72"/>
      <c r="N18" s="72"/>
      <c r="O18" s="73"/>
      <c r="P18" s="72"/>
      <c r="Q18" s="73"/>
    </row>
    <row r="19" spans="1:17" x14ac:dyDescent="0.25">
      <c r="A19" s="50" t="s">
        <v>106</v>
      </c>
      <c r="B19" s="79" t="s">
        <v>1278</v>
      </c>
      <c r="C19" s="79" t="s">
        <v>1279</v>
      </c>
      <c r="D19" s="79" t="s">
        <v>1280</v>
      </c>
      <c r="E19" s="79" t="s">
        <v>1281</v>
      </c>
      <c r="F19" s="79" t="s">
        <v>1282</v>
      </c>
      <c r="G19" s="79" t="s">
        <v>1283</v>
      </c>
      <c r="K19" s="74"/>
      <c r="L19" s="74"/>
      <c r="M19" s="74"/>
      <c r="N19" s="74"/>
      <c r="O19" s="74"/>
      <c r="P19" s="74"/>
      <c r="Q19" s="74"/>
    </row>
    <row r="20" spans="1:17" ht="24" customHeight="1" x14ac:dyDescent="0.25">
      <c r="A20" s="192" t="s">
        <v>107</v>
      </c>
      <c r="B20" s="193">
        <f>B4+B5+B6+B7+B8+B9+B10+B11+B12+B13+B14+B15+B16+B17+B18+B19</f>
        <v>13846</v>
      </c>
      <c r="C20" s="193">
        <f t="shared" ref="C20:D20" si="0">C4+C5+C6+C7+C8+C9+C10+C11+C12+C13+C14+C15+C16+C17+C18+C19</f>
        <v>7270</v>
      </c>
      <c r="D20" s="193">
        <f t="shared" si="0"/>
        <v>3661</v>
      </c>
      <c r="E20" s="205">
        <f>D20/C20*100</f>
        <v>50.35763411279229</v>
      </c>
      <c r="F20" s="193">
        <f>F4+F5+F6+F7+F8+F9+F10+F11+F12+F13+F14+F15+F16+F17+F18+F19</f>
        <v>6226</v>
      </c>
      <c r="G20" s="205">
        <f>F20/C20*100</f>
        <v>85.639614855570841</v>
      </c>
    </row>
    <row r="21" spans="1:17" ht="19.5" customHeight="1" x14ac:dyDescent="0.25">
      <c r="A21" s="194" t="s">
        <v>24</v>
      </c>
      <c r="B21" s="195">
        <v>169</v>
      </c>
      <c r="C21" s="195">
        <v>15</v>
      </c>
      <c r="D21" s="195">
        <v>5</v>
      </c>
      <c r="E21" s="321">
        <f>D21/C21*100</f>
        <v>33.333333333333329</v>
      </c>
      <c r="F21" s="195">
        <v>9</v>
      </c>
      <c r="G21" s="324">
        <f>F21/C21*100</f>
        <v>60</v>
      </c>
    </row>
    <row r="22" spans="1:17" ht="39" x14ac:dyDescent="0.25">
      <c r="A22" s="203" t="s">
        <v>330</v>
      </c>
      <c r="B22" s="204">
        <v>148</v>
      </c>
      <c r="C22" s="204">
        <v>129</v>
      </c>
      <c r="D22" s="204">
        <v>49</v>
      </c>
      <c r="E22" s="206">
        <v>37.979999999999997</v>
      </c>
      <c r="F22" s="204">
        <v>83</v>
      </c>
      <c r="G22" s="206">
        <v>64.34</v>
      </c>
    </row>
    <row r="23" spans="1:17" x14ac:dyDescent="0.25">
      <c r="A23" s="169" t="s">
        <v>23</v>
      </c>
      <c r="B23" s="179"/>
      <c r="C23" s="179"/>
      <c r="D23" s="179"/>
      <c r="E23" s="207"/>
      <c r="F23" s="179"/>
      <c r="G23" s="207"/>
    </row>
    <row r="24" spans="1:17" ht="16.5" customHeight="1" x14ac:dyDescent="0.25">
      <c r="A24" s="172" t="s">
        <v>25</v>
      </c>
      <c r="B24" s="181"/>
      <c r="C24" s="181"/>
      <c r="D24" s="181"/>
      <c r="E24" s="208"/>
      <c r="F24" s="183"/>
      <c r="G24" s="208"/>
    </row>
    <row r="25" spans="1:17" ht="23.25" customHeight="1" thickBot="1" x14ac:dyDescent="0.3">
      <c r="A25" s="202" t="s">
        <v>26</v>
      </c>
      <c r="B25" s="12">
        <f>B20+B21+B22+B23+B24</f>
        <v>14163</v>
      </c>
      <c r="C25" s="12">
        <f t="shared" ref="C25:F25" si="1">C20+C21+C22+C23+C24</f>
        <v>7414</v>
      </c>
      <c r="D25" s="12">
        <f t="shared" si="1"/>
        <v>3715</v>
      </c>
      <c r="E25" s="58">
        <f>D25/C25*100</f>
        <v>50.107903965470733</v>
      </c>
      <c r="F25" s="113">
        <f t="shared" si="1"/>
        <v>6318</v>
      </c>
      <c r="G25" s="58">
        <f>F25/C25*100</f>
        <v>85.217156730509842</v>
      </c>
    </row>
    <row r="26" spans="1:17" ht="15" customHeight="1" x14ac:dyDescent="0.25">
      <c r="E26" s="92"/>
    </row>
    <row r="27" spans="1:17" ht="15" customHeight="1" x14ac:dyDescent="0.25">
      <c r="G27" s="80"/>
    </row>
    <row r="28" spans="1:17" ht="15" customHeight="1" x14ac:dyDescent="0.25">
      <c r="B28" s="71"/>
      <c r="C28" s="72"/>
      <c r="D28" s="72"/>
      <c r="E28" s="72"/>
      <c r="F28" s="73"/>
      <c r="G28" s="72"/>
      <c r="H28" s="73"/>
    </row>
    <row r="29" spans="1:17" ht="15" customHeight="1" x14ac:dyDescent="0.25">
      <c r="B29" s="71"/>
      <c r="C29" s="72"/>
      <c r="D29" s="72"/>
      <c r="E29" s="72"/>
      <c r="F29" s="73"/>
      <c r="G29" s="72"/>
      <c r="H29" s="73"/>
    </row>
  </sheetData>
  <sortState ref="J3:Q18">
    <sortCondition ref="J3:J18"/>
  </sortState>
  <mergeCells count="1">
    <mergeCell ref="A1:G1"/>
  </mergeCells>
  <pageMargins left="0.7" right="0.7" top="0.75" bottom="0.75" header="0.3" footer="0.3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4"/>
  <sheetViews>
    <sheetView zoomScaleNormal="100" workbookViewId="0">
      <selection activeCell="E34" sqref="E34"/>
    </sheetView>
  </sheetViews>
  <sheetFormatPr defaultColWidth="9.140625" defaultRowHeight="12.75" x14ac:dyDescent="0.2"/>
  <cols>
    <col min="1" max="1" width="20.7109375" style="409" customWidth="1"/>
    <col min="2" max="2" width="12.42578125" style="409" customWidth="1"/>
    <col min="3" max="3" width="11.28515625" style="409" customWidth="1"/>
    <col min="4" max="4" width="11.42578125" style="409" customWidth="1"/>
    <col min="5" max="5" width="16.28515625" style="409" customWidth="1"/>
    <col min="6" max="6" width="6.42578125" style="409" customWidth="1"/>
    <col min="7" max="7" width="7" style="409" customWidth="1"/>
    <col min="8" max="8" width="6.7109375" style="409" customWidth="1"/>
    <col min="9" max="9" width="9.140625" style="409"/>
    <col min="10" max="10" width="11.7109375" style="409" customWidth="1"/>
    <col min="11" max="11" width="13.140625" style="409" customWidth="1"/>
    <col min="12" max="16384" width="9.140625" style="409"/>
  </cols>
  <sheetData>
    <row r="1" spans="1:13" ht="36" customHeight="1" thickBot="1" x14ac:dyDescent="0.25">
      <c r="A1" s="476" t="s">
        <v>383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</row>
    <row r="2" spans="1:13" ht="109.5" customHeight="1" thickBot="1" x14ac:dyDescent="0.25">
      <c r="A2" s="8" t="s">
        <v>118</v>
      </c>
      <c r="B2" s="8" t="s">
        <v>117</v>
      </c>
      <c r="C2" s="8" t="s">
        <v>116</v>
      </c>
      <c r="D2" s="8" t="s">
        <v>115</v>
      </c>
      <c r="E2" s="2" t="s">
        <v>114</v>
      </c>
      <c r="F2" s="190" t="s">
        <v>113</v>
      </c>
      <c r="G2" s="190" t="s">
        <v>112</v>
      </c>
      <c r="H2" s="190" t="s">
        <v>111</v>
      </c>
      <c r="I2" s="191" t="s">
        <v>110</v>
      </c>
      <c r="J2" s="8" t="s">
        <v>109</v>
      </c>
      <c r="K2" s="2" t="s">
        <v>108</v>
      </c>
    </row>
    <row r="3" spans="1:13" ht="15.75" customHeight="1" thickTop="1" x14ac:dyDescent="0.2">
      <c r="A3" s="404">
        <v>1</v>
      </c>
      <c r="B3" s="404">
        <v>2</v>
      </c>
      <c r="C3" s="404">
        <v>3</v>
      </c>
      <c r="D3" s="404">
        <v>4</v>
      </c>
      <c r="E3" s="404">
        <v>5</v>
      </c>
      <c r="F3" s="410">
        <v>6</v>
      </c>
      <c r="G3" s="410">
        <v>7</v>
      </c>
      <c r="H3" s="410">
        <v>8</v>
      </c>
      <c r="I3" s="410">
        <v>9</v>
      </c>
      <c r="J3" s="404">
        <v>10</v>
      </c>
      <c r="K3" s="404">
        <v>11</v>
      </c>
    </row>
    <row r="4" spans="1:13" x14ac:dyDescent="0.2">
      <c r="A4" s="50" t="s">
        <v>91</v>
      </c>
      <c r="B4" s="165" t="s">
        <v>1284</v>
      </c>
      <c r="C4" s="165" t="s">
        <v>1285</v>
      </c>
      <c r="D4" s="165" t="s">
        <v>1286</v>
      </c>
      <c r="E4" s="320" t="s">
        <v>1287</v>
      </c>
      <c r="F4" s="165" t="s">
        <v>1288</v>
      </c>
      <c r="G4" s="165" t="s">
        <v>1289</v>
      </c>
      <c r="H4" s="165" t="s">
        <v>1290</v>
      </c>
      <c r="I4" s="405">
        <v>0.48</v>
      </c>
      <c r="J4" s="165" t="s">
        <v>1285</v>
      </c>
      <c r="K4" s="323" t="s">
        <v>1291</v>
      </c>
    </row>
    <row r="5" spans="1:13" x14ac:dyDescent="0.2">
      <c r="A5" s="50" t="s">
        <v>92</v>
      </c>
      <c r="B5" s="165" t="s">
        <v>1292</v>
      </c>
      <c r="C5" s="165" t="s">
        <v>1293</v>
      </c>
      <c r="D5" s="165" t="s">
        <v>1294</v>
      </c>
      <c r="E5" s="321" t="s">
        <v>1295</v>
      </c>
      <c r="F5" s="165" t="s">
        <v>1296</v>
      </c>
      <c r="G5" s="165" t="s">
        <v>1297</v>
      </c>
      <c r="H5" s="165" t="s">
        <v>1298</v>
      </c>
      <c r="I5" s="406">
        <v>2.14</v>
      </c>
      <c r="J5" s="165" t="s">
        <v>664</v>
      </c>
      <c r="K5" s="324" t="s">
        <v>1299</v>
      </c>
    </row>
    <row r="6" spans="1:13" x14ac:dyDescent="0.2">
      <c r="A6" s="50" t="s">
        <v>93</v>
      </c>
      <c r="B6" s="165"/>
      <c r="C6" s="165"/>
      <c r="D6" s="165"/>
      <c r="E6" s="52"/>
      <c r="F6" s="165"/>
      <c r="G6" s="165"/>
      <c r="H6" s="165"/>
      <c r="I6" s="407"/>
      <c r="J6" s="165"/>
      <c r="K6" s="52"/>
    </row>
    <row r="7" spans="1:13" x14ac:dyDescent="0.2">
      <c r="A7" s="50" t="s">
        <v>94</v>
      </c>
      <c r="B7" s="165" t="s">
        <v>1300</v>
      </c>
      <c r="C7" s="165" t="s">
        <v>1301</v>
      </c>
      <c r="D7" s="165" t="s">
        <v>1302</v>
      </c>
      <c r="E7" s="321" t="s">
        <v>1303</v>
      </c>
      <c r="F7" s="165" t="s">
        <v>792</v>
      </c>
      <c r="G7" s="165" t="s">
        <v>671</v>
      </c>
      <c r="H7" s="165" t="s">
        <v>1304</v>
      </c>
      <c r="I7" s="407">
        <v>1.62</v>
      </c>
      <c r="J7" s="165" t="s">
        <v>1305</v>
      </c>
      <c r="K7" s="324" t="s">
        <v>1306</v>
      </c>
    </row>
    <row r="8" spans="1:13" x14ac:dyDescent="0.2">
      <c r="A8" s="50" t="s">
        <v>95</v>
      </c>
      <c r="B8" s="165" t="s">
        <v>1307</v>
      </c>
      <c r="C8" s="165" t="s">
        <v>1308</v>
      </c>
      <c r="D8" s="165" t="s">
        <v>1309</v>
      </c>
      <c r="E8" s="52" t="s">
        <v>1310</v>
      </c>
      <c r="F8" s="165" t="s">
        <v>1311</v>
      </c>
      <c r="G8" s="165" t="s">
        <v>1312</v>
      </c>
      <c r="H8" s="165" t="s">
        <v>1313</v>
      </c>
      <c r="I8" s="407">
        <v>0.73</v>
      </c>
      <c r="J8" s="165" t="s">
        <v>1314</v>
      </c>
      <c r="K8" s="52" t="s">
        <v>1315</v>
      </c>
    </row>
    <row r="9" spans="1:13" x14ac:dyDescent="0.2">
      <c r="A9" s="50" t="s">
        <v>96</v>
      </c>
      <c r="B9" s="165" t="s">
        <v>1316</v>
      </c>
      <c r="C9" s="165" t="s">
        <v>1317</v>
      </c>
      <c r="D9" s="165" t="s">
        <v>1318</v>
      </c>
      <c r="E9" s="52" t="s">
        <v>1319</v>
      </c>
      <c r="F9" s="165" t="s">
        <v>1320</v>
      </c>
      <c r="G9" s="165" t="s">
        <v>1321</v>
      </c>
      <c r="H9" s="165" t="s">
        <v>750</v>
      </c>
      <c r="I9" s="407">
        <v>1.05</v>
      </c>
      <c r="J9" s="165" t="s">
        <v>1322</v>
      </c>
      <c r="K9" s="52" t="s">
        <v>1323</v>
      </c>
      <c r="L9" s="184"/>
      <c r="M9" s="49"/>
    </row>
    <row r="10" spans="1:13" x14ac:dyDescent="0.2">
      <c r="A10" s="50" t="s">
        <v>97</v>
      </c>
      <c r="B10" s="165" t="s">
        <v>1324</v>
      </c>
      <c r="C10" s="165" t="s">
        <v>1325</v>
      </c>
      <c r="D10" s="165" t="s">
        <v>741</v>
      </c>
      <c r="E10" s="321" t="s">
        <v>1326</v>
      </c>
      <c r="F10" s="165" t="s">
        <v>1297</v>
      </c>
      <c r="G10" s="165" t="s">
        <v>671</v>
      </c>
      <c r="H10" s="165" t="s">
        <v>1327</v>
      </c>
      <c r="I10" s="407">
        <v>0.23</v>
      </c>
      <c r="J10" s="165" t="s">
        <v>1328</v>
      </c>
      <c r="K10" s="324" t="s">
        <v>1329</v>
      </c>
      <c r="M10" s="409" t="s">
        <v>269</v>
      </c>
    </row>
    <row r="11" spans="1:13" x14ac:dyDescent="0.2">
      <c r="A11" s="50" t="s">
        <v>98</v>
      </c>
      <c r="B11" s="165" t="s">
        <v>1330</v>
      </c>
      <c r="C11" s="165" t="s">
        <v>1317</v>
      </c>
      <c r="D11" s="165" t="s">
        <v>1331</v>
      </c>
      <c r="E11" s="52" t="s">
        <v>1332</v>
      </c>
      <c r="F11" s="165" t="s">
        <v>1333</v>
      </c>
      <c r="G11" s="165" t="s">
        <v>1334</v>
      </c>
      <c r="H11" s="165" t="s">
        <v>1335</v>
      </c>
      <c r="I11" s="407">
        <v>0.7</v>
      </c>
      <c r="J11" s="165" t="s">
        <v>1336</v>
      </c>
      <c r="K11" s="52" t="s">
        <v>1337</v>
      </c>
    </row>
    <row r="12" spans="1:13" x14ac:dyDescent="0.2">
      <c r="A12" s="50" t="s">
        <v>99</v>
      </c>
      <c r="B12" s="165" t="s">
        <v>1338</v>
      </c>
      <c r="C12" s="165" t="s">
        <v>1339</v>
      </c>
      <c r="D12" s="165" t="s">
        <v>1340</v>
      </c>
      <c r="E12" s="321" t="s">
        <v>1341</v>
      </c>
      <c r="F12" s="165" t="s">
        <v>1342</v>
      </c>
      <c r="G12" s="165" t="s">
        <v>1343</v>
      </c>
      <c r="H12" s="165" t="s">
        <v>1344</v>
      </c>
      <c r="I12" s="407">
        <v>0.75</v>
      </c>
      <c r="J12" s="165" t="s">
        <v>1345</v>
      </c>
      <c r="K12" s="325" t="s">
        <v>1346</v>
      </c>
    </row>
    <row r="13" spans="1:13" x14ac:dyDescent="0.2">
      <c r="A13" s="50" t="s">
        <v>100</v>
      </c>
      <c r="B13" s="165" t="s">
        <v>1347</v>
      </c>
      <c r="C13" s="165" t="s">
        <v>1348</v>
      </c>
      <c r="D13" s="165" t="s">
        <v>1349</v>
      </c>
      <c r="E13" s="322" t="s">
        <v>1350</v>
      </c>
      <c r="F13" s="165" t="s">
        <v>1351</v>
      </c>
      <c r="G13" s="165" t="s">
        <v>1352</v>
      </c>
      <c r="H13" s="165" t="s">
        <v>671</v>
      </c>
      <c r="I13" s="407">
        <v>1.86</v>
      </c>
      <c r="J13" s="165" t="s">
        <v>1348</v>
      </c>
      <c r="K13" s="325" t="s">
        <v>1291</v>
      </c>
    </row>
    <row r="14" spans="1:13" x14ac:dyDescent="0.2">
      <c r="A14" s="50" t="s">
        <v>101</v>
      </c>
      <c r="B14" s="165" t="s">
        <v>1353</v>
      </c>
      <c r="C14" s="165" t="s">
        <v>1293</v>
      </c>
      <c r="D14" s="165" t="s">
        <v>1354</v>
      </c>
      <c r="E14" s="322" t="s">
        <v>1355</v>
      </c>
      <c r="F14" s="165" t="s">
        <v>1356</v>
      </c>
      <c r="G14" s="165" t="s">
        <v>1343</v>
      </c>
      <c r="H14" s="165" t="s">
        <v>1357</v>
      </c>
      <c r="I14" s="407">
        <v>0.67</v>
      </c>
      <c r="J14" s="165" t="s">
        <v>1293</v>
      </c>
      <c r="K14" s="325" t="s">
        <v>1291</v>
      </c>
    </row>
    <row r="15" spans="1:13" x14ac:dyDescent="0.2">
      <c r="A15" s="50" t="s">
        <v>102</v>
      </c>
      <c r="B15" s="165" t="s">
        <v>1358</v>
      </c>
      <c r="C15" s="165" t="s">
        <v>1359</v>
      </c>
      <c r="D15" s="165" t="s">
        <v>1360</v>
      </c>
      <c r="E15" s="321" t="s">
        <v>1361</v>
      </c>
      <c r="F15" s="165" t="s">
        <v>1342</v>
      </c>
      <c r="G15" s="165" t="s">
        <v>1362</v>
      </c>
      <c r="H15" s="165" t="s">
        <v>1363</v>
      </c>
      <c r="I15" s="407">
        <v>1.19</v>
      </c>
      <c r="J15" s="165" t="s">
        <v>1364</v>
      </c>
      <c r="K15" s="324" t="s">
        <v>1365</v>
      </c>
    </row>
    <row r="16" spans="1:13" x14ac:dyDescent="0.2">
      <c r="A16" s="50" t="s">
        <v>103</v>
      </c>
      <c r="B16" s="165"/>
      <c r="C16" s="165"/>
      <c r="D16" s="165"/>
      <c r="E16" s="52"/>
      <c r="F16" s="165"/>
      <c r="G16" s="165"/>
      <c r="H16" s="165"/>
      <c r="I16" s="407"/>
      <c r="J16" s="165"/>
      <c r="K16" s="52"/>
    </row>
    <row r="17" spans="1:14" x14ac:dyDescent="0.2">
      <c r="A17" s="50" t="s">
        <v>104</v>
      </c>
      <c r="B17" s="165" t="s">
        <v>1366</v>
      </c>
      <c r="C17" s="165" t="s">
        <v>1367</v>
      </c>
      <c r="D17" s="165" t="s">
        <v>1289</v>
      </c>
      <c r="E17" s="52" t="s">
        <v>1368</v>
      </c>
      <c r="F17" s="165" t="s">
        <v>415</v>
      </c>
      <c r="G17" s="165" t="s">
        <v>755</v>
      </c>
      <c r="H17" s="165" t="s">
        <v>755</v>
      </c>
      <c r="I17" s="407">
        <v>1.1399999999999999</v>
      </c>
      <c r="J17" s="165" t="s">
        <v>1367</v>
      </c>
      <c r="K17" s="52" t="s">
        <v>1291</v>
      </c>
    </row>
    <row r="18" spans="1:14" x14ac:dyDescent="0.2">
      <c r="A18" s="50" t="s">
        <v>105</v>
      </c>
      <c r="B18" s="165" t="s">
        <v>1369</v>
      </c>
      <c r="C18" s="165" t="s">
        <v>1370</v>
      </c>
      <c r="D18" s="165" t="s">
        <v>1371</v>
      </c>
      <c r="E18" s="321" t="s">
        <v>1372</v>
      </c>
      <c r="F18" s="165" t="s">
        <v>1334</v>
      </c>
      <c r="G18" s="165" t="s">
        <v>412</v>
      </c>
      <c r="H18" s="165" t="s">
        <v>1373</v>
      </c>
      <c r="I18" s="407">
        <v>0.53</v>
      </c>
      <c r="J18" s="165" t="s">
        <v>1370</v>
      </c>
      <c r="K18" s="325" t="s">
        <v>1291</v>
      </c>
    </row>
    <row r="19" spans="1:14" x14ac:dyDescent="0.2">
      <c r="A19" s="50" t="s">
        <v>106</v>
      </c>
      <c r="B19" s="165" t="s">
        <v>1374</v>
      </c>
      <c r="C19" s="165" t="s">
        <v>1375</v>
      </c>
      <c r="D19" s="165" t="s">
        <v>1376</v>
      </c>
      <c r="E19" s="321" t="s">
        <v>1377</v>
      </c>
      <c r="F19" s="165" t="s">
        <v>1378</v>
      </c>
      <c r="G19" s="165" t="s">
        <v>1379</v>
      </c>
      <c r="H19" s="165" t="s">
        <v>1380</v>
      </c>
      <c r="I19" s="407">
        <v>1.48</v>
      </c>
      <c r="J19" s="165" t="s">
        <v>1381</v>
      </c>
      <c r="K19" s="326" t="s">
        <v>1382</v>
      </c>
    </row>
    <row r="20" spans="1:14" ht="18" customHeight="1" x14ac:dyDescent="0.2">
      <c r="A20" s="192" t="s">
        <v>107</v>
      </c>
      <c r="B20" s="193">
        <f>B4+B5+B6+B7+B8+B9+B10+B11+B12+B13+B14+B15+B16+B17+B18+B19</f>
        <v>13572</v>
      </c>
      <c r="C20" s="193">
        <f>C4+C5+C6+C7+C8+C9+C10+C11+C12+C13+C14+C15+C16+C17+C18+C19</f>
        <v>4490</v>
      </c>
      <c r="D20" s="193">
        <f>D4+D5+D6+D7+D8+D9+D10+D11+D12+D13+D14+D15+D16+D17+D18+D19</f>
        <v>2484</v>
      </c>
      <c r="E20" s="205">
        <f>D20/C20*100</f>
        <v>55.322939866369715</v>
      </c>
      <c r="F20" s="193">
        <f t="shared" ref="F20:H20" si="0">F4+F5+F6+F7+F8+F9+F10+F11+F12+F13+F14+F15+F16+F17+F18+F19</f>
        <v>2193</v>
      </c>
      <c r="G20" s="193">
        <f t="shared" si="0"/>
        <v>485</v>
      </c>
      <c r="H20" s="193">
        <f t="shared" si="0"/>
        <v>2156</v>
      </c>
      <c r="I20" s="370">
        <f>AVERAGE(I4:I19)</f>
        <v>1.0407142857142857</v>
      </c>
      <c r="J20" s="193">
        <f>J4+J5+J6+J7+J8+J9+J10+J11+J12+J13+J14+J15+J16+J17+J18+J19</f>
        <v>3696</v>
      </c>
      <c r="K20" s="205">
        <f>J20/C20*100</f>
        <v>82.316258351893097</v>
      </c>
      <c r="N20" s="409" t="s">
        <v>269</v>
      </c>
    </row>
    <row r="21" spans="1:14" ht="24" customHeight="1" x14ac:dyDescent="0.2">
      <c r="A21" s="167" t="s">
        <v>24</v>
      </c>
      <c r="B21" s="411" t="s">
        <v>1383</v>
      </c>
      <c r="C21" s="411" t="s">
        <v>1384</v>
      </c>
      <c r="D21" s="411" t="s">
        <v>1385</v>
      </c>
      <c r="E21" s="411" t="s">
        <v>1386</v>
      </c>
      <c r="F21" s="411" t="s">
        <v>1387</v>
      </c>
      <c r="G21" s="411" t="s">
        <v>1388</v>
      </c>
      <c r="H21" s="411" t="s">
        <v>1389</v>
      </c>
      <c r="I21" s="411">
        <v>2.52</v>
      </c>
      <c r="J21" s="411" t="s">
        <v>1390</v>
      </c>
      <c r="K21" s="411" t="s">
        <v>1391</v>
      </c>
    </row>
    <row r="22" spans="1:14" ht="41.25" customHeight="1" x14ac:dyDescent="0.2">
      <c r="A22" s="167" t="s">
        <v>330</v>
      </c>
      <c r="B22" s="411">
        <v>92</v>
      </c>
      <c r="C22" s="411">
        <v>78</v>
      </c>
      <c r="D22" s="411">
        <v>27</v>
      </c>
      <c r="E22" s="412">
        <f>D22/C22*100</f>
        <v>34.615384615384613</v>
      </c>
      <c r="F22" s="411">
        <v>66</v>
      </c>
      <c r="G22" s="411">
        <v>22</v>
      </c>
      <c r="H22" s="411">
        <v>42</v>
      </c>
      <c r="I22" s="411">
        <v>1.67</v>
      </c>
      <c r="J22" s="411">
        <v>24</v>
      </c>
      <c r="K22" s="411">
        <v>30.77</v>
      </c>
    </row>
    <row r="23" spans="1:14" x14ac:dyDescent="0.2">
      <c r="A23" s="413" t="s">
        <v>23</v>
      </c>
      <c r="B23" s="414"/>
      <c r="C23" s="414"/>
      <c r="D23" s="414"/>
      <c r="E23" s="415"/>
      <c r="F23" s="414"/>
      <c r="G23" s="416"/>
      <c r="H23" s="414"/>
      <c r="I23" s="417"/>
      <c r="J23" s="416"/>
      <c r="K23" s="415"/>
    </row>
    <row r="24" spans="1:14" ht="19.5" customHeight="1" x14ac:dyDescent="0.2">
      <c r="A24" s="172" t="s">
        <v>25</v>
      </c>
      <c r="B24" s="181"/>
      <c r="C24" s="181"/>
      <c r="D24" s="181"/>
      <c r="E24" s="208"/>
      <c r="F24" s="183"/>
      <c r="G24" s="182"/>
      <c r="H24" s="181"/>
      <c r="I24" s="408"/>
      <c r="J24" s="182"/>
      <c r="K24" s="208"/>
    </row>
    <row r="25" spans="1:14" ht="19.5" customHeight="1" thickBot="1" x14ac:dyDescent="0.25">
      <c r="A25" s="202" t="s">
        <v>26</v>
      </c>
      <c r="B25" s="12">
        <f>B20+B21+B22+B23+B24</f>
        <v>13930</v>
      </c>
      <c r="C25" s="12">
        <f t="shared" ref="C25:D25" si="1">C20+C21+C22+C23+C24</f>
        <v>4591</v>
      </c>
      <c r="D25" s="12">
        <f t="shared" si="1"/>
        <v>2527</v>
      </c>
      <c r="E25" s="58">
        <f>D25/C25*100</f>
        <v>55.042474406447397</v>
      </c>
      <c r="F25" s="12">
        <f t="shared" ref="F25:H25" si="2">F20+F21+F22+F23+F24</f>
        <v>2268</v>
      </c>
      <c r="G25" s="12">
        <f t="shared" si="2"/>
        <v>517</v>
      </c>
      <c r="H25" s="12">
        <f t="shared" si="2"/>
        <v>2237</v>
      </c>
      <c r="I25" s="351">
        <f>AVERAGE(I20:I24)</f>
        <v>1.7435714285714285</v>
      </c>
      <c r="J25" s="12">
        <f>J20+J21+J22+J23+J24</f>
        <v>3720</v>
      </c>
      <c r="K25" s="58">
        <f>J25/C25*100</f>
        <v>81.028098453495971</v>
      </c>
    </row>
    <row r="26" spans="1:14" x14ac:dyDescent="0.2">
      <c r="B26" s="6"/>
      <c r="C26" s="68"/>
      <c r="D26" s="68"/>
      <c r="E26" s="68"/>
      <c r="F26" s="69"/>
      <c r="G26" s="68"/>
      <c r="H26" s="68"/>
      <c r="I26" s="68"/>
      <c r="J26" s="69"/>
      <c r="K26" s="68"/>
      <c r="L26" s="69"/>
    </row>
    <row r="27" spans="1:14" x14ac:dyDescent="0.2">
      <c r="B27" s="71"/>
      <c r="C27" s="72"/>
      <c r="D27" s="72"/>
      <c r="E27" s="72"/>
      <c r="F27" s="73"/>
      <c r="G27" s="72"/>
      <c r="H27" s="72"/>
      <c r="I27" s="72"/>
      <c r="J27" s="73"/>
      <c r="K27" s="72"/>
      <c r="L27" s="73"/>
    </row>
    <row r="28" spans="1:14" x14ac:dyDescent="0.2">
      <c r="B28" s="71"/>
      <c r="C28" s="72"/>
      <c r="D28" s="72"/>
      <c r="E28" s="72"/>
      <c r="F28" s="73"/>
      <c r="G28" s="72"/>
      <c r="H28" s="72"/>
      <c r="I28" s="72"/>
      <c r="J28" s="73"/>
      <c r="K28" s="72"/>
      <c r="L28" s="73"/>
    </row>
    <row r="29" spans="1:14" x14ac:dyDescent="0.2">
      <c r="B29" s="71"/>
      <c r="C29" s="72"/>
      <c r="D29" s="72"/>
      <c r="E29" s="72"/>
      <c r="F29" s="73"/>
      <c r="G29" s="72"/>
      <c r="H29" s="72"/>
      <c r="I29" s="72"/>
      <c r="J29" s="73"/>
      <c r="K29" s="72"/>
      <c r="L29" s="73"/>
    </row>
    <row r="30" spans="1:14" x14ac:dyDescent="0.2">
      <c r="B30" s="71"/>
      <c r="C30" s="72"/>
      <c r="D30" s="72"/>
      <c r="E30" s="72"/>
      <c r="F30" s="73"/>
      <c r="G30" s="72"/>
      <c r="H30" s="72"/>
      <c r="I30" s="72"/>
      <c r="J30" s="73"/>
      <c r="K30" s="72"/>
      <c r="L30" s="73"/>
    </row>
    <row r="31" spans="1:14" x14ac:dyDescent="0.2">
      <c r="B31" s="71"/>
      <c r="C31" s="72"/>
      <c r="D31" s="72"/>
      <c r="E31" s="72"/>
      <c r="F31" s="73"/>
      <c r="G31" s="72"/>
      <c r="H31" s="72"/>
      <c r="I31" s="72"/>
      <c r="J31" s="73"/>
      <c r="K31" s="72"/>
      <c r="L31" s="73"/>
    </row>
    <row r="32" spans="1:14" x14ac:dyDescent="0.2">
      <c r="B32" s="71"/>
      <c r="C32" s="72"/>
      <c r="D32" s="72"/>
      <c r="E32" s="72"/>
      <c r="F32" s="73"/>
      <c r="G32" s="72"/>
      <c r="H32" s="72"/>
      <c r="I32" s="72"/>
      <c r="J32" s="73"/>
      <c r="K32" s="72"/>
      <c r="L32" s="73"/>
    </row>
    <row r="33" spans="2:12" ht="15" customHeight="1" x14ac:dyDescent="0.2">
      <c r="B33" s="71"/>
      <c r="C33" s="72"/>
      <c r="D33" s="72"/>
      <c r="E33" s="72"/>
      <c r="F33" s="73"/>
      <c r="G33" s="72"/>
      <c r="H33" s="72"/>
      <c r="I33" s="72"/>
      <c r="J33" s="73"/>
      <c r="K33" s="72"/>
      <c r="L33" s="73"/>
    </row>
    <row r="34" spans="2:12" ht="15" customHeight="1" x14ac:dyDescent="0.2">
      <c r="B34" s="71"/>
      <c r="C34" s="72"/>
      <c r="D34" s="72"/>
      <c r="E34" s="72"/>
      <c r="F34" s="73"/>
      <c r="G34" s="72"/>
      <c r="H34" s="72"/>
      <c r="I34" s="72"/>
      <c r="J34" s="73"/>
      <c r="K34" s="72"/>
      <c r="L34" s="73"/>
    </row>
    <row r="35" spans="2:12" ht="15" customHeight="1" x14ac:dyDescent="0.2">
      <c r="B35" s="71"/>
      <c r="C35" s="72"/>
      <c r="D35" s="72"/>
      <c r="E35" s="72"/>
      <c r="F35" s="73"/>
      <c r="G35" s="72"/>
      <c r="H35" s="72"/>
      <c r="I35" s="72"/>
      <c r="J35" s="73"/>
      <c r="K35" s="72"/>
      <c r="L35" s="73"/>
    </row>
    <row r="36" spans="2:12" ht="15" customHeight="1" x14ac:dyDescent="0.2">
      <c r="B36" s="71"/>
      <c r="C36" s="72"/>
      <c r="D36" s="72"/>
      <c r="E36" s="72"/>
      <c r="F36" s="73"/>
      <c r="G36" s="72"/>
      <c r="H36" s="72"/>
      <c r="I36" s="72"/>
      <c r="J36" s="73"/>
      <c r="K36" s="72"/>
      <c r="L36" s="73"/>
    </row>
    <row r="37" spans="2:12" ht="15" customHeight="1" x14ac:dyDescent="0.2">
      <c r="B37" s="71"/>
      <c r="C37" s="72"/>
      <c r="D37" s="72"/>
      <c r="E37" s="72"/>
      <c r="F37" s="73"/>
      <c r="G37" s="72"/>
      <c r="H37" s="72"/>
      <c r="I37" s="72"/>
      <c r="J37" s="73"/>
      <c r="K37" s="72"/>
      <c r="L37" s="73"/>
    </row>
    <row r="38" spans="2:12" ht="15" customHeight="1" x14ac:dyDescent="0.2">
      <c r="B38" s="71"/>
      <c r="C38" s="72"/>
      <c r="D38" s="72"/>
      <c r="E38" s="72"/>
      <c r="F38" s="73"/>
      <c r="G38" s="72"/>
      <c r="H38" s="72"/>
      <c r="I38" s="72"/>
      <c r="J38" s="73"/>
      <c r="K38" s="72"/>
      <c r="L38" s="73"/>
    </row>
    <row r="39" spans="2:12" x14ac:dyDescent="0.2">
      <c r="B39" s="71"/>
      <c r="C39" s="72"/>
      <c r="D39" s="72"/>
      <c r="E39" s="72"/>
      <c r="F39" s="73"/>
      <c r="G39" s="72"/>
      <c r="H39" s="72"/>
      <c r="I39" s="72"/>
      <c r="J39" s="73"/>
      <c r="K39" s="72"/>
      <c r="L39" s="73"/>
    </row>
    <row r="40" spans="2:12" x14ac:dyDescent="0.2">
      <c r="B40" s="71"/>
      <c r="C40" s="72"/>
      <c r="D40" s="72"/>
      <c r="E40" s="72"/>
      <c r="F40" s="73"/>
      <c r="G40" s="72"/>
      <c r="H40" s="72"/>
      <c r="I40" s="72"/>
      <c r="J40" s="73"/>
      <c r="K40" s="72"/>
      <c r="L40" s="73"/>
    </row>
    <row r="41" spans="2:12" x14ac:dyDescent="0.2">
      <c r="B41" s="71"/>
      <c r="C41" s="72"/>
      <c r="D41" s="72"/>
      <c r="E41" s="72"/>
      <c r="F41" s="73"/>
      <c r="G41" s="72"/>
      <c r="H41" s="72"/>
      <c r="I41" s="72"/>
      <c r="J41" s="73"/>
      <c r="K41" s="72"/>
      <c r="L41" s="73"/>
    </row>
    <row r="42" spans="2:12" x14ac:dyDescent="0.2">
      <c r="B42" s="71"/>
      <c r="C42" s="72"/>
      <c r="D42" s="72"/>
      <c r="E42" s="72"/>
      <c r="F42" s="73"/>
      <c r="G42" s="72"/>
      <c r="H42" s="72"/>
      <c r="I42" s="72"/>
      <c r="J42" s="73"/>
      <c r="K42" s="72"/>
      <c r="L42" s="73"/>
    </row>
    <row r="43" spans="2:12" x14ac:dyDescent="0.2">
      <c r="B43" s="71"/>
      <c r="C43" s="72"/>
      <c r="D43" s="72"/>
      <c r="E43" s="72"/>
      <c r="F43" s="73"/>
      <c r="G43" s="72"/>
      <c r="H43" s="72"/>
      <c r="I43" s="72"/>
      <c r="J43" s="73"/>
      <c r="K43" s="72"/>
      <c r="L43" s="73"/>
    </row>
    <row r="44" spans="2:12" x14ac:dyDescent="0.2">
      <c r="B44" s="418"/>
      <c r="C44" s="418"/>
      <c r="D44" s="418"/>
      <c r="E44" s="418"/>
      <c r="F44" s="418"/>
      <c r="G44" s="418"/>
      <c r="H44" s="418"/>
      <c r="I44" s="418"/>
      <c r="J44" s="418"/>
      <c r="K44" s="418"/>
      <c r="L44" s="418"/>
    </row>
  </sheetData>
  <sortState ref="A26:L44">
    <sortCondition ref="A26:A44"/>
  </sortState>
  <mergeCells count="1">
    <mergeCell ref="A1:K1"/>
  </mergeCells>
  <pageMargins left="0.7" right="0.7" top="0.75" bottom="0.75" header="0.3" footer="0.3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5"/>
  <sheetViews>
    <sheetView topLeftCell="A10" zoomScaleNormal="100" workbookViewId="0">
      <selection activeCell="E33" sqref="E33"/>
    </sheetView>
  </sheetViews>
  <sheetFormatPr defaultColWidth="9.140625" defaultRowHeight="15" x14ac:dyDescent="0.25"/>
  <cols>
    <col min="1" max="1" width="25.85546875" style="48" customWidth="1"/>
    <col min="2" max="2" width="15.28515625" style="48" customWidth="1"/>
    <col min="3" max="4" width="18.28515625" style="48" customWidth="1"/>
    <col min="5" max="5" width="17.42578125" style="48" customWidth="1"/>
    <col min="6" max="6" width="27.7109375" style="48" customWidth="1"/>
    <col min="7" max="16384" width="9.140625" style="48"/>
  </cols>
  <sheetData>
    <row r="1" spans="1:11" ht="30.75" customHeight="1" thickBot="1" x14ac:dyDescent="0.3">
      <c r="A1" s="474" t="s">
        <v>384</v>
      </c>
      <c r="B1" s="475"/>
      <c r="C1" s="475"/>
      <c r="D1" s="475"/>
      <c r="E1" s="475"/>
      <c r="F1" s="475"/>
    </row>
    <row r="2" spans="1:11" ht="111.75" customHeight="1" thickBot="1" x14ac:dyDescent="0.3">
      <c r="A2" s="8" t="s">
        <v>124</v>
      </c>
      <c r="B2" s="8" t="s">
        <v>123</v>
      </c>
      <c r="C2" s="8" t="s">
        <v>122</v>
      </c>
      <c r="D2" s="8" t="s">
        <v>121</v>
      </c>
      <c r="E2" s="8" t="s">
        <v>120</v>
      </c>
      <c r="F2" s="2" t="s">
        <v>119</v>
      </c>
    </row>
    <row r="3" spans="1:11" ht="15.75" customHeight="1" thickTop="1" x14ac:dyDescent="0.25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26">
        <v>6</v>
      </c>
    </row>
    <row r="4" spans="1:11" x14ac:dyDescent="0.25">
      <c r="A4" s="50" t="s">
        <v>91</v>
      </c>
      <c r="B4" s="165" t="s">
        <v>1392</v>
      </c>
      <c r="C4" s="165" t="s">
        <v>1393</v>
      </c>
      <c r="D4" s="165" t="s">
        <v>1366</v>
      </c>
      <c r="E4" s="165" t="s">
        <v>1394</v>
      </c>
      <c r="F4" s="328" t="s">
        <v>1395</v>
      </c>
    </row>
    <row r="5" spans="1:11" x14ac:dyDescent="0.25">
      <c r="A5" s="50" t="s">
        <v>92</v>
      </c>
      <c r="B5" s="165" t="s">
        <v>1396</v>
      </c>
      <c r="C5" s="165" t="s">
        <v>1397</v>
      </c>
      <c r="D5" s="165" t="s">
        <v>1398</v>
      </c>
      <c r="E5" s="165" t="s">
        <v>1399</v>
      </c>
      <c r="F5" s="329" t="s">
        <v>1400</v>
      </c>
    </row>
    <row r="6" spans="1:11" x14ac:dyDescent="0.25">
      <c r="A6" s="50" t="s">
        <v>93</v>
      </c>
      <c r="B6" s="165"/>
      <c r="C6" s="165"/>
      <c r="D6" s="165"/>
      <c r="E6" s="165"/>
      <c r="F6" s="52"/>
      <c r="G6" s="184"/>
      <c r="H6" s="184"/>
      <c r="I6" s="184"/>
      <c r="J6" s="184"/>
      <c r="K6" s="184"/>
    </row>
    <row r="7" spans="1:11" x14ac:dyDescent="0.25">
      <c r="A7" s="50" t="s">
        <v>94</v>
      </c>
      <c r="B7" s="165" t="s">
        <v>1401</v>
      </c>
      <c r="C7" s="165" t="s">
        <v>1402</v>
      </c>
      <c r="D7" s="165" t="s">
        <v>1399</v>
      </c>
      <c r="E7" s="165" t="s">
        <v>1403</v>
      </c>
      <c r="F7" s="329" t="s">
        <v>1404</v>
      </c>
    </row>
    <row r="8" spans="1:11" x14ac:dyDescent="0.25">
      <c r="A8" s="50" t="s">
        <v>95</v>
      </c>
      <c r="B8" s="51"/>
      <c r="C8" s="51"/>
      <c r="D8" s="51"/>
      <c r="E8" s="51"/>
      <c r="F8" s="52"/>
    </row>
    <row r="9" spans="1:11" x14ac:dyDescent="0.25">
      <c r="A9" s="50" t="s">
        <v>96</v>
      </c>
      <c r="B9" s="165" t="s">
        <v>1405</v>
      </c>
      <c r="C9" s="165" t="s">
        <v>1406</v>
      </c>
      <c r="D9" s="165" t="s">
        <v>1407</v>
      </c>
      <c r="E9" s="165" t="s">
        <v>1408</v>
      </c>
      <c r="F9" s="52" t="s">
        <v>1409</v>
      </c>
    </row>
    <row r="10" spans="1:11" x14ac:dyDescent="0.25">
      <c r="A10" s="50" t="s">
        <v>97</v>
      </c>
      <c r="B10" s="165" t="s">
        <v>679</v>
      </c>
      <c r="C10" s="165" t="s">
        <v>1410</v>
      </c>
      <c r="D10" s="165" t="s">
        <v>1411</v>
      </c>
      <c r="E10" s="165" t="s">
        <v>1411</v>
      </c>
      <c r="F10" s="329" t="s">
        <v>1291</v>
      </c>
    </row>
    <row r="11" spans="1:11" x14ac:dyDescent="0.25">
      <c r="A11" s="50" t="s">
        <v>98</v>
      </c>
      <c r="B11" s="51"/>
      <c r="C11" s="51"/>
      <c r="D11" s="51"/>
      <c r="E11" s="51"/>
      <c r="F11" s="52"/>
    </row>
    <row r="12" spans="1:11" x14ac:dyDescent="0.25">
      <c r="A12" s="50" t="s">
        <v>99</v>
      </c>
      <c r="B12" s="165" t="s">
        <v>1412</v>
      </c>
      <c r="C12" s="165" t="s">
        <v>1413</v>
      </c>
      <c r="D12" s="165" t="s">
        <v>1414</v>
      </c>
      <c r="E12" s="165" t="s">
        <v>1415</v>
      </c>
      <c r="F12" s="329" t="s">
        <v>1416</v>
      </c>
    </row>
    <row r="13" spans="1:11" x14ac:dyDescent="0.25">
      <c r="A13" s="50" t="s">
        <v>100</v>
      </c>
      <c r="B13" s="165" t="s">
        <v>1417</v>
      </c>
      <c r="C13" s="165" t="s">
        <v>1418</v>
      </c>
      <c r="D13" s="165" t="s">
        <v>1419</v>
      </c>
      <c r="E13" s="165" t="s">
        <v>1420</v>
      </c>
      <c r="F13" s="329" t="s">
        <v>1421</v>
      </c>
    </row>
    <row r="14" spans="1:11" x14ac:dyDescent="0.25">
      <c r="A14" s="50" t="s">
        <v>101</v>
      </c>
      <c r="B14" s="165" t="s">
        <v>1422</v>
      </c>
      <c r="C14" s="165" t="s">
        <v>1423</v>
      </c>
      <c r="D14" s="165" t="s">
        <v>1322</v>
      </c>
      <c r="E14" s="165" t="s">
        <v>1424</v>
      </c>
      <c r="F14" s="329" t="s">
        <v>1425</v>
      </c>
    </row>
    <row r="15" spans="1:11" x14ac:dyDescent="0.25">
      <c r="A15" s="50" t="s">
        <v>102</v>
      </c>
      <c r="B15" s="165" t="s">
        <v>1426</v>
      </c>
      <c r="C15" s="165" t="s">
        <v>1427</v>
      </c>
      <c r="D15" s="165" t="s">
        <v>671</v>
      </c>
      <c r="E15" s="165" t="s">
        <v>410</v>
      </c>
      <c r="F15" s="52" t="s">
        <v>1428</v>
      </c>
    </row>
    <row r="16" spans="1:11" x14ac:dyDescent="0.25">
      <c r="A16" s="50" t="s">
        <v>103</v>
      </c>
      <c r="B16" s="165"/>
      <c r="C16" s="165"/>
      <c r="D16" s="165"/>
      <c r="E16" s="165"/>
      <c r="F16" s="52"/>
    </row>
    <row r="17" spans="1:12" x14ac:dyDescent="0.25">
      <c r="A17" s="50" t="s">
        <v>104</v>
      </c>
      <c r="B17" s="165" t="s">
        <v>1429</v>
      </c>
      <c r="C17" s="165" t="s">
        <v>1430</v>
      </c>
      <c r="D17" s="165" t="s">
        <v>1431</v>
      </c>
      <c r="E17" s="165" t="s">
        <v>418</v>
      </c>
      <c r="F17" s="52" t="s">
        <v>1432</v>
      </c>
    </row>
    <row r="18" spans="1:12" x14ac:dyDescent="0.25">
      <c r="A18" s="50" t="s">
        <v>105</v>
      </c>
      <c r="B18" s="165" t="s">
        <v>1433</v>
      </c>
      <c r="C18" s="165" t="s">
        <v>1294</v>
      </c>
      <c r="D18" s="165" t="s">
        <v>1371</v>
      </c>
      <c r="E18" s="165" t="s">
        <v>1352</v>
      </c>
      <c r="F18" s="52" t="s">
        <v>1434</v>
      </c>
    </row>
    <row r="19" spans="1:12" x14ac:dyDescent="0.25">
      <c r="A19" s="50" t="s">
        <v>106</v>
      </c>
      <c r="B19" s="165" t="s">
        <v>1412</v>
      </c>
      <c r="C19" s="165" t="s">
        <v>1435</v>
      </c>
      <c r="D19" s="165" t="s">
        <v>1436</v>
      </c>
      <c r="E19" s="165" t="s">
        <v>1437</v>
      </c>
      <c r="F19" s="52" t="s">
        <v>1438</v>
      </c>
    </row>
    <row r="20" spans="1:12" ht="18" customHeight="1" thickBot="1" x14ac:dyDescent="0.3">
      <c r="A20" s="54" t="s">
        <v>107</v>
      </c>
      <c r="B20" s="166">
        <f>B4+B5+B6+B7+B8+B9+B10+B11+B12+B13+B14+B15+B16+B17+B18+B19</f>
        <v>12290</v>
      </c>
      <c r="C20" s="166">
        <f>C4+C5+C6+C7+C8+C9+C10+C11+C12+C13+C14+C15+C16+C17+C18+C19</f>
        <v>2830</v>
      </c>
      <c r="D20" s="166">
        <f>D4+D5+D6+D7+D8+D9+D10+D11+D12+D13+D14+D15+D16+D17+D18+D19</f>
        <v>1531</v>
      </c>
      <c r="E20" s="166">
        <f>E4+E5+E6+E7+E8+E9+E10+E11+E12+E13+E14+E15+E16+E17+E18+E19</f>
        <v>937</v>
      </c>
      <c r="F20" s="209">
        <f>E20/D20*100</f>
        <v>61.20182887001959</v>
      </c>
      <c r="G20" s="53"/>
      <c r="H20" s="53"/>
      <c r="I20" s="53"/>
      <c r="J20" s="53"/>
      <c r="K20" s="53"/>
      <c r="L20" s="53"/>
    </row>
    <row r="21" spans="1:12" x14ac:dyDescent="0.25">
      <c r="A21" s="185" t="s">
        <v>24</v>
      </c>
      <c r="B21" s="186" t="s">
        <v>1439</v>
      </c>
      <c r="C21" s="186" t="s">
        <v>410</v>
      </c>
      <c r="D21" s="186" t="s">
        <v>1312</v>
      </c>
      <c r="E21" s="186" t="s">
        <v>1327</v>
      </c>
      <c r="F21" s="52" t="s">
        <v>1440</v>
      </c>
      <c r="G21" s="105"/>
      <c r="H21" s="42"/>
      <c r="I21" s="42"/>
      <c r="J21" s="105"/>
      <c r="K21" s="42"/>
      <c r="L21" s="53"/>
    </row>
    <row r="22" spans="1:12" ht="46.5" customHeight="1" x14ac:dyDescent="0.25">
      <c r="A22" s="167" t="s">
        <v>330</v>
      </c>
      <c r="B22" s="168">
        <v>73</v>
      </c>
      <c r="C22" s="168">
        <v>55</v>
      </c>
      <c r="D22" s="168">
        <v>18</v>
      </c>
      <c r="E22" s="168">
        <v>5</v>
      </c>
      <c r="F22" s="138">
        <v>27.78</v>
      </c>
      <c r="G22" s="105"/>
      <c r="H22" s="42"/>
      <c r="I22" s="42"/>
      <c r="J22" s="105"/>
      <c r="K22" s="42"/>
      <c r="L22" s="53"/>
    </row>
    <row r="23" spans="1:12" x14ac:dyDescent="0.25">
      <c r="A23" s="169" t="s">
        <v>23</v>
      </c>
      <c r="B23" s="179"/>
      <c r="C23" s="179"/>
      <c r="D23" s="179"/>
      <c r="E23" s="178"/>
      <c r="F23" s="207"/>
      <c r="G23" s="178"/>
      <c r="H23" s="179"/>
      <c r="I23" s="179"/>
      <c r="J23" s="178"/>
      <c r="K23" s="179"/>
      <c r="L23" s="53"/>
    </row>
    <row r="24" spans="1:12" ht="20.25" customHeight="1" x14ac:dyDescent="0.25">
      <c r="A24" s="172" t="s">
        <v>25</v>
      </c>
      <c r="B24" s="181"/>
      <c r="C24" s="181"/>
      <c r="D24" s="181"/>
      <c r="E24" s="182"/>
      <c r="F24" s="208"/>
      <c r="G24" s="56"/>
      <c r="H24" s="187"/>
      <c r="I24" s="187"/>
      <c r="J24" s="56"/>
      <c r="K24" s="180"/>
      <c r="L24" s="53"/>
    </row>
    <row r="25" spans="1:12" ht="20.25" customHeight="1" thickBot="1" x14ac:dyDescent="0.3">
      <c r="A25" s="202" t="s">
        <v>26</v>
      </c>
      <c r="B25" s="188">
        <f>B20+B21+B22+B23+B24</f>
        <v>12803</v>
      </c>
      <c r="C25" s="188">
        <f t="shared" ref="C25:E25" si="0">C20+C21+C22+C23+C24</f>
        <v>2885</v>
      </c>
      <c r="D25" s="188">
        <f t="shared" si="0"/>
        <v>1575</v>
      </c>
      <c r="E25" s="188">
        <f t="shared" si="0"/>
        <v>963</v>
      </c>
      <c r="F25" s="209">
        <f>E25/D25*100</f>
        <v>61.142857142857146</v>
      </c>
      <c r="G25" s="53"/>
      <c r="H25" s="53"/>
      <c r="I25" s="53"/>
      <c r="J25" s="53"/>
      <c r="K25" s="53"/>
      <c r="L25" s="53"/>
    </row>
    <row r="26" spans="1:12" x14ac:dyDescent="0.25">
      <c r="G26" s="53"/>
      <c r="H26" s="53"/>
      <c r="I26" s="53"/>
      <c r="J26" s="53"/>
      <c r="K26" s="53"/>
      <c r="L26" s="53"/>
    </row>
    <row r="27" spans="1:12" x14ac:dyDescent="0.25">
      <c r="B27" s="6"/>
      <c r="C27" s="68"/>
      <c r="D27" s="68"/>
      <c r="E27" s="68"/>
      <c r="F27" s="68"/>
      <c r="G27" s="69"/>
      <c r="H27" s="53"/>
      <c r="I27" s="53"/>
      <c r="J27" s="53"/>
      <c r="K27" s="53"/>
      <c r="L27" s="53"/>
    </row>
    <row r="28" spans="1:12" x14ac:dyDescent="0.25">
      <c r="B28" s="71"/>
      <c r="C28" s="72"/>
      <c r="D28" s="72"/>
      <c r="E28" s="72"/>
      <c r="F28" s="72"/>
      <c r="G28" s="189"/>
    </row>
    <row r="29" spans="1:12" x14ac:dyDescent="0.25">
      <c r="B29" s="71"/>
      <c r="C29" s="72"/>
      <c r="D29" s="72"/>
      <c r="E29" s="72"/>
      <c r="F29" s="72"/>
      <c r="G29" s="73"/>
    </row>
    <row r="30" spans="1:12" x14ac:dyDescent="0.25">
      <c r="B30" s="71"/>
      <c r="C30" s="72"/>
      <c r="D30" s="72"/>
      <c r="E30" s="72"/>
      <c r="F30" s="72"/>
      <c r="G30" s="73"/>
    </row>
    <row r="31" spans="1:12" x14ac:dyDescent="0.25">
      <c r="B31" s="71"/>
      <c r="C31" s="72"/>
      <c r="D31" s="72"/>
      <c r="E31" s="72"/>
      <c r="F31" s="72"/>
      <c r="G31" s="73"/>
    </row>
    <row r="32" spans="1:12" x14ac:dyDescent="0.25">
      <c r="B32" s="71"/>
      <c r="C32" s="72"/>
      <c r="D32" s="72"/>
      <c r="E32" s="72"/>
      <c r="F32" s="72"/>
      <c r="G32" s="73"/>
    </row>
    <row r="33" spans="2:7" x14ac:dyDescent="0.25">
      <c r="B33" s="71"/>
      <c r="C33" s="72"/>
      <c r="D33" s="72"/>
      <c r="E33" s="72"/>
      <c r="F33" s="72"/>
      <c r="G33" s="73"/>
    </row>
    <row r="34" spans="2:7" x14ac:dyDescent="0.25">
      <c r="B34" s="71"/>
      <c r="C34" s="72"/>
      <c r="D34" s="72"/>
      <c r="E34" s="72"/>
      <c r="F34" s="72"/>
      <c r="G34" s="73"/>
    </row>
    <row r="35" spans="2:7" x14ac:dyDescent="0.25">
      <c r="B35" s="71"/>
      <c r="C35" s="72"/>
      <c r="D35" s="72"/>
      <c r="E35" s="72"/>
      <c r="F35" s="72"/>
      <c r="G35" s="73"/>
    </row>
    <row r="36" spans="2:7" x14ac:dyDescent="0.25">
      <c r="B36" s="71"/>
      <c r="C36" s="72"/>
      <c r="D36" s="72"/>
      <c r="E36" s="72"/>
      <c r="F36" s="72"/>
      <c r="G36" s="73"/>
    </row>
    <row r="37" spans="2:7" x14ac:dyDescent="0.25">
      <c r="B37" s="71"/>
      <c r="C37" s="72"/>
      <c r="D37" s="72"/>
      <c r="E37" s="72"/>
      <c r="F37" s="72"/>
      <c r="G37" s="73"/>
    </row>
    <row r="38" spans="2:7" x14ac:dyDescent="0.25">
      <c r="B38" s="71"/>
      <c r="C38" s="72"/>
      <c r="D38" s="72"/>
      <c r="E38" s="72"/>
      <c r="F38" s="72"/>
      <c r="G38" s="73"/>
    </row>
    <row r="39" spans="2:7" x14ac:dyDescent="0.25">
      <c r="B39" s="71"/>
      <c r="C39" s="72"/>
      <c r="D39" s="72"/>
      <c r="E39" s="72"/>
      <c r="F39" s="72"/>
      <c r="G39" s="73"/>
    </row>
    <row r="40" spans="2:7" x14ac:dyDescent="0.25">
      <c r="B40" s="71"/>
      <c r="C40" s="72"/>
      <c r="D40" s="72"/>
      <c r="E40" s="72"/>
      <c r="F40" s="72"/>
      <c r="G40" s="73"/>
    </row>
    <row r="41" spans="2:7" x14ac:dyDescent="0.25">
      <c r="B41" s="71"/>
      <c r="C41" s="72"/>
      <c r="D41" s="72"/>
      <c r="E41" s="72"/>
      <c r="F41" s="72"/>
      <c r="G41" s="73"/>
    </row>
    <row r="42" spans="2:7" x14ac:dyDescent="0.25">
      <c r="B42" s="71"/>
      <c r="C42" s="72"/>
      <c r="D42" s="72"/>
      <c r="E42" s="72"/>
      <c r="F42" s="72"/>
      <c r="G42" s="73"/>
    </row>
    <row r="43" spans="2:7" x14ac:dyDescent="0.25">
      <c r="B43" s="71"/>
      <c r="C43" s="72"/>
      <c r="D43" s="72"/>
      <c r="E43" s="72"/>
      <c r="F43" s="72"/>
      <c r="G43" s="73"/>
    </row>
    <row r="44" spans="2:7" x14ac:dyDescent="0.25">
      <c r="B44" s="71"/>
      <c r="C44" s="72"/>
      <c r="D44" s="72"/>
      <c r="E44" s="72"/>
      <c r="F44" s="72"/>
      <c r="G44" s="73"/>
    </row>
    <row r="45" spans="2:7" x14ac:dyDescent="0.25">
      <c r="B45" s="74"/>
      <c r="C45" s="74"/>
      <c r="D45" s="74"/>
      <c r="E45" s="74"/>
      <c r="F45" s="74"/>
      <c r="G45" s="74"/>
    </row>
  </sheetData>
  <sortState ref="A27:G45">
    <sortCondition ref="A27:A45"/>
  </sortState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5"/>
  <sheetViews>
    <sheetView topLeftCell="A7" zoomScaleNormal="100" workbookViewId="0">
      <selection activeCell="C31" sqref="C31"/>
    </sheetView>
  </sheetViews>
  <sheetFormatPr defaultColWidth="9.140625" defaultRowHeight="15" x14ac:dyDescent="0.25"/>
  <cols>
    <col min="1" max="1" width="26.85546875" style="48" customWidth="1"/>
    <col min="2" max="2" width="18.5703125" style="48" customWidth="1"/>
    <col min="3" max="3" width="21.85546875" style="48" customWidth="1"/>
    <col min="4" max="4" width="19.85546875" style="48" customWidth="1"/>
    <col min="5" max="5" width="18.28515625" style="48" customWidth="1"/>
    <col min="6" max="6" width="28" style="48" customWidth="1"/>
    <col min="7" max="16384" width="9.140625" style="48"/>
  </cols>
  <sheetData>
    <row r="1" spans="1:14" ht="35.25" customHeight="1" thickBot="1" x14ac:dyDescent="0.3">
      <c r="A1" s="474" t="s">
        <v>385</v>
      </c>
      <c r="B1" s="475"/>
      <c r="C1" s="475"/>
      <c r="D1" s="475"/>
      <c r="E1" s="475"/>
      <c r="F1" s="475"/>
    </row>
    <row r="2" spans="1:14" ht="92.25" customHeight="1" thickBot="1" x14ac:dyDescent="0.3">
      <c r="A2" s="8" t="s">
        <v>118</v>
      </c>
      <c r="B2" s="8" t="s">
        <v>129</v>
      </c>
      <c r="C2" s="8" t="s">
        <v>128</v>
      </c>
      <c r="D2" s="8" t="s">
        <v>127</v>
      </c>
      <c r="E2" s="8" t="s">
        <v>126</v>
      </c>
      <c r="F2" s="2" t="s">
        <v>125</v>
      </c>
    </row>
    <row r="3" spans="1:14" ht="12.75" customHeight="1" thickTop="1" x14ac:dyDescent="0.25">
      <c r="A3" s="176">
        <v>1</v>
      </c>
      <c r="B3" s="176">
        <v>2</v>
      </c>
      <c r="C3" s="176">
        <v>3</v>
      </c>
      <c r="D3" s="176">
        <v>4</v>
      </c>
      <c r="E3" s="176">
        <v>5</v>
      </c>
      <c r="F3" s="176">
        <v>6</v>
      </c>
      <c r="I3" s="6"/>
      <c r="J3" s="68"/>
      <c r="K3" s="68"/>
      <c r="L3" s="68"/>
      <c r="M3" s="68"/>
      <c r="N3" s="69"/>
    </row>
    <row r="4" spans="1:14" x14ac:dyDescent="0.25">
      <c r="A4" s="50" t="s">
        <v>91</v>
      </c>
      <c r="B4" s="165" t="s">
        <v>1441</v>
      </c>
      <c r="C4" s="165" t="s">
        <v>1333</v>
      </c>
      <c r="D4" s="165" t="s">
        <v>1327</v>
      </c>
      <c r="E4" s="165" t="s">
        <v>1442</v>
      </c>
      <c r="F4" s="328" t="s">
        <v>1443</v>
      </c>
      <c r="I4" s="71"/>
      <c r="J4" s="72"/>
      <c r="K4" s="72"/>
      <c r="L4" s="72"/>
      <c r="M4" s="72"/>
      <c r="N4" s="73"/>
    </row>
    <row r="5" spans="1:14" x14ac:dyDescent="0.25">
      <c r="A5" s="50" t="s">
        <v>92</v>
      </c>
      <c r="B5" s="165" t="s">
        <v>1444</v>
      </c>
      <c r="C5" s="165" t="s">
        <v>1445</v>
      </c>
      <c r="D5" s="165" t="s">
        <v>1446</v>
      </c>
      <c r="E5" s="165" t="s">
        <v>1447</v>
      </c>
      <c r="F5" s="329" t="s">
        <v>1448</v>
      </c>
      <c r="I5" s="71"/>
      <c r="J5" s="72"/>
      <c r="K5" s="72"/>
      <c r="L5" s="72"/>
      <c r="M5" s="72"/>
      <c r="N5" s="73"/>
    </row>
    <row r="6" spans="1:14" x14ac:dyDescent="0.25">
      <c r="A6" s="50" t="s">
        <v>93</v>
      </c>
      <c r="B6" s="165"/>
      <c r="C6" s="165"/>
      <c r="D6" s="165"/>
      <c r="E6" s="165"/>
      <c r="F6" s="52"/>
      <c r="I6" s="71"/>
      <c r="J6" s="72"/>
      <c r="K6" s="72"/>
      <c r="L6" s="72"/>
      <c r="M6" s="72"/>
      <c r="N6" s="73"/>
    </row>
    <row r="7" spans="1:14" x14ac:dyDescent="0.25">
      <c r="A7" s="50" t="s">
        <v>94</v>
      </c>
      <c r="B7" s="165" t="s">
        <v>1424</v>
      </c>
      <c r="C7" s="165" t="s">
        <v>414</v>
      </c>
      <c r="D7" s="165" t="s">
        <v>1321</v>
      </c>
      <c r="E7" s="165" t="s">
        <v>413</v>
      </c>
      <c r="F7" s="329" t="s">
        <v>1449</v>
      </c>
      <c r="I7" s="71"/>
      <c r="J7" s="72"/>
      <c r="K7" s="72"/>
      <c r="L7" s="72"/>
      <c r="M7" s="72"/>
      <c r="N7" s="73"/>
    </row>
    <row r="8" spans="1:14" x14ac:dyDescent="0.25">
      <c r="A8" s="50" t="s">
        <v>95</v>
      </c>
      <c r="B8" s="51"/>
      <c r="C8" s="51"/>
      <c r="D8" s="51"/>
      <c r="E8" s="51"/>
      <c r="F8" s="52"/>
      <c r="I8" s="71"/>
      <c r="J8" s="72"/>
      <c r="K8" s="72"/>
      <c r="L8" s="72"/>
      <c r="M8" s="72"/>
      <c r="N8" s="73"/>
    </row>
    <row r="9" spans="1:14" x14ac:dyDescent="0.25">
      <c r="A9" s="50" t="s">
        <v>96</v>
      </c>
      <c r="B9" s="165" t="s">
        <v>1450</v>
      </c>
      <c r="C9" s="165" t="s">
        <v>694</v>
      </c>
      <c r="D9" s="165" t="s">
        <v>1451</v>
      </c>
      <c r="E9" s="165" t="s">
        <v>1452</v>
      </c>
      <c r="F9" s="52" t="s">
        <v>1453</v>
      </c>
      <c r="I9" s="71"/>
      <c r="J9" s="72"/>
      <c r="K9" s="72"/>
      <c r="L9" s="72"/>
      <c r="M9" s="72"/>
      <c r="N9" s="73"/>
    </row>
    <row r="10" spans="1:14" x14ac:dyDescent="0.25">
      <c r="A10" s="50" t="s">
        <v>97</v>
      </c>
      <c r="B10" s="165" t="s">
        <v>1454</v>
      </c>
      <c r="C10" s="165" t="s">
        <v>1455</v>
      </c>
      <c r="D10" s="165" t="s">
        <v>1456</v>
      </c>
      <c r="E10" s="165" t="s">
        <v>720</v>
      </c>
      <c r="F10" s="329" t="s">
        <v>1457</v>
      </c>
      <c r="I10" s="71"/>
      <c r="J10" s="72"/>
      <c r="K10" s="72"/>
      <c r="L10" s="72"/>
      <c r="M10" s="72"/>
      <c r="N10" s="73"/>
    </row>
    <row r="11" spans="1:14" x14ac:dyDescent="0.25">
      <c r="A11" s="50" t="s">
        <v>98</v>
      </c>
      <c r="B11" s="51"/>
      <c r="C11" s="51"/>
      <c r="D11" s="51"/>
      <c r="E11" s="51"/>
      <c r="F11" s="52"/>
      <c r="I11" s="71"/>
      <c r="J11" s="72"/>
      <c r="K11" s="72"/>
      <c r="L11" s="72"/>
      <c r="M11" s="72"/>
      <c r="N11" s="73"/>
    </row>
    <row r="12" spans="1:14" x14ac:dyDescent="0.25">
      <c r="A12" s="50" t="s">
        <v>99</v>
      </c>
      <c r="B12" s="165" t="s">
        <v>1458</v>
      </c>
      <c r="C12" s="165" t="s">
        <v>1459</v>
      </c>
      <c r="D12" s="165" t="s">
        <v>1397</v>
      </c>
      <c r="E12" s="165" t="s">
        <v>1460</v>
      </c>
      <c r="F12" s="329" t="s">
        <v>1461</v>
      </c>
      <c r="I12" s="71"/>
      <c r="J12" s="72"/>
      <c r="K12" s="72"/>
      <c r="L12" s="72"/>
      <c r="M12" s="72"/>
      <c r="N12" s="73"/>
    </row>
    <row r="13" spans="1:14" x14ac:dyDescent="0.25">
      <c r="A13" s="50" t="s">
        <v>100</v>
      </c>
      <c r="B13" s="165"/>
      <c r="C13" s="165"/>
      <c r="D13" s="165"/>
      <c r="E13" s="165"/>
      <c r="F13" s="52"/>
      <c r="I13" s="71"/>
      <c r="J13" s="72"/>
      <c r="K13" s="72"/>
      <c r="L13" s="72"/>
      <c r="M13" s="72"/>
      <c r="N13" s="73"/>
    </row>
    <row r="14" spans="1:14" x14ac:dyDescent="0.25">
      <c r="A14" s="50" t="s">
        <v>101</v>
      </c>
      <c r="B14" s="165" t="s">
        <v>1462</v>
      </c>
      <c r="C14" s="165" t="s">
        <v>1463</v>
      </c>
      <c r="D14" s="165" t="s">
        <v>1354</v>
      </c>
      <c r="E14" s="165" t="s">
        <v>1464</v>
      </c>
      <c r="F14" s="329" t="s">
        <v>1465</v>
      </c>
      <c r="I14" s="71"/>
      <c r="J14" s="72"/>
      <c r="K14" s="72"/>
      <c r="L14" s="72"/>
      <c r="M14" s="72"/>
      <c r="N14" s="73"/>
    </row>
    <row r="15" spans="1:14" x14ac:dyDescent="0.25">
      <c r="A15" s="50" t="s">
        <v>102</v>
      </c>
      <c r="B15" s="165"/>
      <c r="C15" s="165"/>
      <c r="D15" s="165"/>
      <c r="E15" s="165"/>
      <c r="F15" s="52"/>
      <c r="I15" s="71"/>
      <c r="J15" s="72"/>
      <c r="K15" s="72"/>
      <c r="L15" s="72"/>
      <c r="M15" s="72"/>
      <c r="N15" s="73"/>
    </row>
    <row r="16" spans="1:14" x14ac:dyDescent="0.25">
      <c r="A16" s="50" t="s">
        <v>103</v>
      </c>
      <c r="B16" s="165"/>
      <c r="C16" s="165"/>
      <c r="D16" s="165"/>
      <c r="E16" s="165"/>
      <c r="F16" s="52"/>
      <c r="I16" s="71"/>
      <c r="J16" s="72"/>
      <c r="K16" s="72"/>
      <c r="L16" s="72"/>
      <c r="M16" s="72"/>
      <c r="N16" s="73"/>
    </row>
    <row r="17" spans="1:14" x14ac:dyDescent="0.25">
      <c r="A17" s="50" t="s">
        <v>104</v>
      </c>
      <c r="B17" s="165" t="s">
        <v>1415</v>
      </c>
      <c r="C17" s="165" t="s">
        <v>417</v>
      </c>
      <c r="D17" s="165" t="s">
        <v>412</v>
      </c>
      <c r="E17" s="165" t="s">
        <v>411</v>
      </c>
      <c r="F17" s="52" t="s">
        <v>1434</v>
      </c>
      <c r="I17" s="71"/>
      <c r="J17" s="72"/>
      <c r="K17" s="72"/>
      <c r="L17" s="72"/>
      <c r="M17" s="72"/>
      <c r="N17" s="73"/>
    </row>
    <row r="18" spans="1:14" x14ac:dyDescent="0.25">
      <c r="A18" s="50" t="s">
        <v>105</v>
      </c>
      <c r="B18" s="165" t="s">
        <v>1466</v>
      </c>
      <c r="C18" s="165" t="s">
        <v>1467</v>
      </c>
      <c r="D18" s="165" t="s">
        <v>1468</v>
      </c>
      <c r="E18" s="165" t="s">
        <v>1349</v>
      </c>
      <c r="F18" s="329" t="s">
        <v>1469</v>
      </c>
      <c r="I18" s="71"/>
      <c r="J18" s="72"/>
      <c r="K18" s="72"/>
      <c r="L18" s="72"/>
      <c r="M18" s="72"/>
      <c r="N18" s="73"/>
    </row>
    <row r="19" spans="1:14" x14ac:dyDescent="0.25">
      <c r="A19" s="50" t="s">
        <v>106</v>
      </c>
      <c r="B19" s="165" t="s">
        <v>1470</v>
      </c>
      <c r="C19" s="165" t="s">
        <v>1471</v>
      </c>
      <c r="D19" s="165" t="s">
        <v>1472</v>
      </c>
      <c r="E19" s="165" t="s">
        <v>412</v>
      </c>
      <c r="F19" s="329" t="s">
        <v>1473</v>
      </c>
      <c r="I19" s="71"/>
      <c r="J19" s="72"/>
      <c r="K19" s="72"/>
      <c r="L19" s="72"/>
      <c r="M19" s="72"/>
      <c r="N19" s="73"/>
    </row>
    <row r="20" spans="1:14" ht="24" customHeight="1" x14ac:dyDescent="0.25">
      <c r="A20" s="192" t="s">
        <v>107</v>
      </c>
      <c r="B20" s="419">
        <f>B4+B5+B6+B7+B8+B9+B10+B11+B12+B13+B14+B15+B16+B17+B18+B19</f>
        <v>9843</v>
      </c>
      <c r="C20" s="419">
        <f t="shared" ref="C20:E20" si="0">C4+C5+C6+C7+C8+C9+C10+C11+C12+C13+C14+C15+C16+C17+C18+C19</f>
        <v>1783</v>
      </c>
      <c r="D20" s="419">
        <f t="shared" si="0"/>
        <v>1121</v>
      </c>
      <c r="E20" s="419">
        <f t="shared" si="0"/>
        <v>434</v>
      </c>
      <c r="F20" s="420">
        <f>E20/D20*100</f>
        <v>38.715432649420158</v>
      </c>
      <c r="I20" s="71"/>
      <c r="J20" s="72"/>
      <c r="K20" s="72"/>
      <c r="L20" s="72"/>
      <c r="M20" s="72"/>
      <c r="N20" s="73"/>
    </row>
    <row r="21" spans="1:14" ht="18" customHeight="1" x14ac:dyDescent="0.25">
      <c r="A21" s="167" t="s">
        <v>24</v>
      </c>
      <c r="B21" s="168" t="s">
        <v>1474</v>
      </c>
      <c r="C21" s="168" t="s">
        <v>410</v>
      </c>
      <c r="D21" s="168" t="s">
        <v>1419</v>
      </c>
      <c r="E21" s="168" t="s">
        <v>1349</v>
      </c>
      <c r="F21" s="329">
        <v>85.19</v>
      </c>
      <c r="I21" s="74"/>
      <c r="J21" s="74"/>
      <c r="K21" s="74"/>
      <c r="L21" s="74"/>
      <c r="M21" s="74"/>
      <c r="N21" s="74"/>
    </row>
    <row r="22" spans="1:14" ht="39" x14ac:dyDescent="0.25">
      <c r="A22" s="167" t="s">
        <v>330</v>
      </c>
      <c r="B22" s="168">
        <v>42</v>
      </c>
      <c r="C22" s="168">
        <v>31</v>
      </c>
      <c r="D22" s="168">
        <v>14</v>
      </c>
      <c r="E22" s="168">
        <v>5</v>
      </c>
      <c r="F22" s="138">
        <v>35.71</v>
      </c>
    </row>
    <row r="23" spans="1:14" x14ac:dyDescent="0.25">
      <c r="A23" s="169" t="s">
        <v>23</v>
      </c>
      <c r="B23" s="179"/>
      <c r="C23" s="179"/>
      <c r="D23" s="179"/>
      <c r="E23" s="178"/>
      <c r="F23" s="207"/>
    </row>
    <row r="24" spans="1:14" ht="18.75" customHeight="1" x14ac:dyDescent="0.25">
      <c r="A24" s="172" t="s">
        <v>25</v>
      </c>
      <c r="B24" s="181"/>
      <c r="C24" s="181"/>
      <c r="D24" s="181"/>
      <c r="E24" s="182"/>
      <c r="F24" s="208"/>
    </row>
    <row r="25" spans="1:14" ht="23.25" customHeight="1" thickBot="1" x14ac:dyDescent="0.3">
      <c r="A25" s="123" t="s">
        <v>26</v>
      </c>
      <c r="B25" s="108">
        <f>B20+B21+B22+B23+B24</f>
        <v>12340</v>
      </c>
      <c r="C25" s="108">
        <f t="shared" ref="C25:E25" si="1">C20+C21+C22+C23+C24</f>
        <v>1814</v>
      </c>
      <c r="D25" s="108">
        <f t="shared" si="1"/>
        <v>1162</v>
      </c>
      <c r="E25" s="108">
        <f t="shared" si="1"/>
        <v>462</v>
      </c>
      <c r="F25" s="210">
        <f>E25/D25*100</f>
        <v>39.75903614457831</v>
      </c>
    </row>
  </sheetData>
  <sortState ref="H3:N21">
    <sortCondition ref="H3:H21"/>
  </sortState>
  <mergeCells count="1">
    <mergeCell ref="A1:F1"/>
  </mergeCells>
  <pageMargins left="0.45" right="0.45" top="0.75" bottom="0.2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6"/>
  <sheetViews>
    <sheetView topLeftCell="A7" zoomScaleNormal="100" workbookViewId="0">
      <selection activeCell="C34" sqref="C34"/>
    </sheetView>
  </sheetViews>
  <sheetFormatPr defaultColWidth="9.140625" defaultRowHeight="15" x14ac:dyDescent="0.25"/>
  <cols>
    <col min="1" max="1" width="30.140625" style="48" customWidth="1"/>
    <col min="2" max="2" width="30.7109375" style="48" customWidth="1"/>
    <col min="3" max="3" width="28.5703125" style="48" customWidth="1"/>
    <col min="4" max="4" width="31" style="48" customWidth="1"/>
    <col min="5" max="16384" width="9.140625" style="48"/>
  </cols>
  <sheetData>
    <row r="1" spans="1:10" ht="24.75" customHeight="1" thickBot="1" x14ac:dyDescent="0.3">
      <c r="A1" s="474" t="s">
        <v>386</v>
      </c>
      <c r="B1" s="475"/>
      <c r="C1" s="475"/>
      <c r="D1" s="475"/>
    </row>
    <row r="2" spans="1:10" ht="76.5" customHeight="1" thickBot="1" x14ac:dyDescent="0.3">
      <c r="A2" s="8" t="s">
        <v>118</v>
      </c>
      <c r="B2" s="8" t="s">
        <v>132</v>
      </c>
      <c r="C2" s="8" t="s">
        <v>131</v>
      </c>
      <c r="D2" s="2" t="s">
        <v>130</v>
      </c>
    </row>
    <row r="3" spans="1:10" ht="12.75" customHeight="1" thickTop="1" x14ac:dyDescent="0.25">
      <c r="A3" s="176">
        <v>1</v>
      </c>
      <c r="B3" s="176">
        <v>2</v>
      </c>
      <c r="C3" s="176">
        <v>3</v>
      </c>
      <c r="D3" s="176">
        <v>4</v>
      </c>
      <c r="G3" s="6"/>
      <c r="H3" s="68"/>
      <c r="I3" s="68"/>
      <c r="J3" s="69"/>
    </row>
    <row r="4" spans="1:10" x14ac:dyDescent="0.25">
      <c r="A4" s="50" t="s">
        <v>91</v>
      </c>
      <c r="B4" s="165">
        <v>238</v>
      </c>
      <c r="C4" s="165">
        <v>60</v>
      </c>
      <c r="D4" s="323">
        <f>C4/B4*100</f>
        <v>25.210084033613445</v>
      </c>
      <c r="G4" s="71"/>
      <c r="H4" s="72"/>
      <c r="I4" s="72"/>
      <c r="J4" s="73"/>
    </row>
    <row r="5" spans="1:10" x14ac:dyDescent="0.25">
      <c r="A5" s="50" t="s">
        <v>92</v>
      </c>
      <c r="B5" s="165">
        <v>1500</v>
      </c>
      <c r="C5" s="165">
        <v>131</v>
      </c>
      <c r="D5" s="324">
        <f>C5/B5*100</f>
        <v>8.7333333333333325</v>
      </c>
      <c r="G5" s="71"/>
      <c r="H5" s="72"/>
      <c r="I5" s="72"/>
      <c r="J5" s="73"/>
    </row>
    <row r="6" spans="1:10" x14ac:dyDescent="0.25">
      <c r="A6" s="50" t="s">
        <v>93</v>
      </c>
      <c r="B6" s="165"/>
      <c r="C6" s="165"/>
      <c r="D6" s="52"/>
      <c r="G6" s="71"/>
      <c r="H6" s="72"/>
      <c r="I6" s="72"/>
      <c r="J6" s="73"/>
    </row>
    <row r="7" spans="1:10" x14ac:dyDescent="0.25">
      <c r="A7" s="50" t="s">
        <v>94</v>
      </c>
      <c r="B7" s="165">
        <v>370</v>
      </c>
      <c r="C7" s="165">
        <v>75</v>
      </c>
      <c r="D7" s="324">
        <f>C7/B7*100</f>
        <v>20.27027027027027</v>
      </c>
      <c r="G7" s="71"/>
      <c r="H7" s="72"/>
      <c r="I7" s="72"/>
      <c r="J7" s="73"/>
    </row>
    <row r="8" spans="1:10" x14ac:dyDescent="0.25">
      <c r="A8" s="50" t="s">
        <v>95</v>
      </c>
      <c r="B8" s="165"/>
      <c r="C8" s="165"/>
      <c r="D8" s="52"/>
      <c r="G8" s="71"/>
      <c r="H8" s="72"/>
      <c r="I8" s="72"/>
      <c r="J8" s="73"/>
    </row>
    <row r="9" spans="1:10" x14ac:dyDescent="0.25">
      <c r="A9" s="50" t="s">
        <v>96</v>
      </c>
      <c r="B9" s="165"/>
      <c r="C9" s="165"/>
      <c r="D9" s="52"/>
      <c r="G9" s="71"/>
      <c r="H9" s="72"/>
      <c r="I9" s="72"/>
      <c r="J9" s="73"/>
    </row>
    <row r="10" spans="1:10" x14ac:dyDescent="0.25">
      <c r="A10" s="50" t="s">
        <v>97</v>
      </c>
      <c r="B10" s="165">
        <v>675</v>
      </c>
      <c r="C10" s="165">
        <v>101</v>
      </c>
      <c r="D10" s="324">
        <f>C10/B10*100</f>
        <v>14.962962962962964</v>
      </c>
      <c r="G10" s="71"/>
      <c r="H10" s="72"/>
      <c r="I10" s="72"/>
      <c r="J10" s="73"/>
    </row>
    <row r="11" spans="1:10" x14ac:dyDescent="0.25">
      <c r="A11" s="50" t="s">
        <v>98</v>
      </c>
      <c r="B11" s="165"/>
      <c r="C11" s="165"/>
      <c r="D11" s="52"/>
      <c r="G11" s="71"/>
      <c r="H11" s="72"/>
      <c r="I11" s="72"/>
      <c r="J11" s="73"/>
    </row>
    <row r="12" spans="1:10" x14ac:dyDescent="0.25">
      <c r="A12" s="50" t="s">
        <v>99</v>
      </c>
      <c r="B12" s="165">
        <v>2318</v>
      </c>
      <c r="C12" s="165">
        <v>121</v>
      </c>
      <c r="D12" s="324">
        <f>C12/B12*100</f>
        <v>5.2200172562553924</v>
      </c>
      <c r="G12" s="71"/>
      <c r="H12" s="72"/>
      <c r="I12" s="72"/>
      <c r="J12" s="73"/>
    </row>
    <row r="13" spans="1:10" x14ac:dyDescent="0.25">
      <c r="A13" s="50" t="s">
        <v>100</v>
      </c>
      <c r="B13" s="165">
        <v>603</v>
      </c>
      <c r="C13" s="165">
        <v>61</v>
      </c>
      <c r="D13" s="324">
        <f>C13/B13*100</f>
        <v>10.11608623548922</v>
      </c>
      <c r="G13" s="71"/>
      <c r="H13" s="72"/>
      <c r="I13" s="72"/>
      <c r="J13" s="73"/>
    </row>
    <row r="14" spans="1:10" x14ac:dyDescent="0.25">
      <c r="A14" s="50" t="s">
        <v>101</v>
      </c>
      <c r="B14" s="165">
        <v>1850</v>
      </c>
      <c r="C14" s="165">
        <v>224</v>
      </c>
      <c r="D14" s="324">
        <f>C14/B14*100</f>
        <v>12.108108108108109</v>
      </c>
      <c r="G14" s="71"/>
      <c r="H14" s="72"/>
      <c r="I14" s="72"/>
      <c r="J14" s="73"/>
    </row>
    <row r="15" spans="1:10" x14ac:dyDescent="0.25">
      <c r="A15" s="50" t="s">
        <v>102</v>
      </c>
      <c r="B15" s="165">
        <v>1013</v>
      </c>
      <c r="C15" s="165">
        <v>60</v>
      </c>
      <c r="D15" s="52">
        <f>C15/B15*100</f>
        <v>5.923000987166831</v>
      </c>
      <c r="G15" s="71"/>
      <c r="H15" s="72"/>
      <c r="I15" s="72"/>
      <c r="J15" s="73"/>
    </row>
    <row r="16" spans="1:10" x14ac:dyDescent="0.25">
      <c r="A16" s="50" t="s">
        <v>103</v>
      </c>
      <c r="B16" s="165"/>
      <c r="C16" s="165"/>
      <c r="D16" s="52"/>
      <c r="G16" s="71"/>
      <c r="H16" s="72"/>
      <c r="I16" s="72"/>
      <c r="J16" s="73"/>
    </row>
    <row r="17" spans="1:10" x14ac:dyDescent="0.25">
      <c r="A17" s="50" t="s">
        <v>104</v>
      </c>
      <c r="B17" s="165"/>
      <c r="C17" s="165"/>
      <c r="D17" s="52"/>
      <c r="G17" s="71"/>
      <c r="H17" s="72"/>
      <c r="I17" s="72"/>
      <c r="J17" s="73"/>
    </row>
    <row r="18" spans="1:10" x14ac:dyDescent="0.25">
      <c r="A18" s="50" t="s">
        <v>105</v>
      </c>
      <c r="B18" s="165">
        <v>348</v>
      </c>
      <c r="C18" s="165">
        <v>12</v>
      </c>
      <c r="D18" s="52">
        <f>C18/B18*100</f>
        <v>3.4482758620689653</v>
      </c>
      <c r="G18" s="71"/>
      <c r="H18" s="72"/>
      <c r="I18" s="72"/>
      <c r="J18" s="73"/>
    </row>
    <row r="19" spans="1:10" x14ac:dyDescent="0.25">
      <c r="A19" s="50" t="s">
        <v>106</v>
      </c>
      <c r="B19" s="165">
        <v>1962</v>
      </c>
      <c r="C19" s="165">
        <v>32</v>
      </c>
      <c r="D19" s="52">
        <f>C19/B19*100</f>
        <v>1.6309887869520898</v>
      </c>
      <c r="G19" s="71"/>
      <c r="H19" s="72"/>
      <c r="I19" s="72"/>
      <c r="J19" s="73"/>
    </row>
    <row r="20" spans="1:10" ht="18" customHeight="1" thickBot="1" x14ac:dyDescent="0.3">
      <c r="A20" s="54" t="s">
        <v>107</v>
      </c>
      <c r="B20" s="166">
        <f>B4+B5+B6+B7+B8+B9+B10+B11+B12+B13+B14+B15+B16+B17+B18+B19</f>
        <v>10877</v>
      </c>
      <c r="C20" s="166">
        <f>C4+C5+C6+C7+C8+C9+C10+C11+C12+C13+C14+C15+C16+C17+C18+C19</f>
        <v>877</v>
      </c>
      <c r="D20" s="58">
        <f>C20/B20*100</f>
        <v>8.0628849866691183</v>
      </c>
      <c r="G20" s="71"/>
      <c r="H20" s="72"/>
      <c r="I20" s="72"/>
      <c r="J20" s="73"/>
    </row>
    <row r="21" spans="1:10" x14ac:dyDescent="0.25">
      <c r="A21" s="167" t="s">
        <v>24</v>
      </c>
      <c r="B21" s="168">
        <v>574</v>
      </c>
      <c r="C21" s="168">
        <v>435</v>
      </c>
      <c r="D21" s="52">
        <f>C21/B21*100</f>
        <v>75.78397212543554</v>
      </c>
      <c r="E21" s="105"/>
      <c r="F21" s="42"/>
      <c r="G21" s="177"/>
      <c r="H21" s="74"/>
      <c r="I21" s="74"/>
      <c r="J21" s="74"/>
    </row>
    <row r="22" spans="1:10" ht="26.25" x14ac:dyDescent="0.25">
      <c r="A22" s="167" t="s">
        <v>330</v>
      </c>
      <c r="B22" s="42"/>
      <c r="C22" s="42"/>
      <c r="D22" s="138"/>
      <c r="E22" s="105"/>
      <c r="F22" s="42"/>
    </row>
    <row r="23" spans="1:10" x14ac:dyDescent="0.25">
      <c r="A23" s="169" t="s">
        <v>23</v>
      </c>
      <c r="B23" s="170"/>
      <c r="C23" s="170"/>
      <c r="D23" s="211"/>
      <c r="E23" s="178"/>
      <c r="F23" s="179"/>
    </row>
    <row r="24" spans="1:10" ht="19.5" customHeight="1" x14ac:dyDescent="0.25">
      <c r="A24" s="172" t="s">
        <v>25</v>
      </c>
      <c r="B24" s="173">
        <v>73</v>
      </c>
      <c r="C24" s="173">
        <v>8</v>
      </c>
      <c r="D24" s="52">
        <f>C24/B24*100</f>
        <v>10.95890410958904</v>
      </c>
      <c r="E24" s="56"/>
      <c r="F24" s="180"/>
    </row>
    <row r="25" spans="1:10" ht="19.5" customHeight="1" thickBot="1" x14ac:dyDescent="0.3">
      <c r="A25" s="123" t="s">
        <v>26</v>
      </c>
      <c r="B25" s="108">
        <f>B20+B21+B22+B23+B24</f>
        <v>11524</v>
      </c>
      <c r="C25" s="108">
        <f>C20+C21+C22+C23+C24</f>
        <v>1320</v>
      </c>
      <c r="D25" s="58">
        <f>C25/B25*100</f>
        <v>11.454356126345019</v>
      </c>
      <c r="E25" s="53"/>
      <c r="F25" s="53"/>
    </row>
    <row r="26" spans="1:10" x14ac:dyDescent="0.25">
      <c r="B26" s="9"/>
      <c r="C26" s="9"/>
      <c r="D26" s="9"/>
      <c r="E26" s="53"/>
      <c r="F26" s="53"/>
    </row>
  </sheetData>
  <sortState ref="F3:J21">
    <sortCondition ref="F3:F21"/>
  </sortState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8"/>
  <sheetViews>
    <sheetView topLeftCell="A7" zoomScaleNormal="100" workbookViewId="0">
      <selection activeCell="E33" sqref="E33"/>
    </sheetView>
  </sheetViews>
  <sheetFormatPr defaultColWidth="9.140625" defaultRowHeight="15" x14ac:dyDescent="0.25"/>
  <cols>
    <col min="1" max="1" width="28.85546875" style="48" customWidth="1"/>
    <col min="2" max="2" width="16.28515625" style="48" customWidth="1"/>
    <col min="3" max="3" width="16" style="48" customWidth="1"/>
    <col min="4" max="4" width="17.5703125" style="48" customWidth="1"/>
    <col min="5" max="5" width="15" style="48" customWidth="1"/>
    <col min="6" max="6" width="14.140625" style="48" customWidth="1"/>
    <col min="7" max="7" width="16.42578125" style="48" customWidth="1"/>
    <col min="8" max="16384" width="9.140625" style="48"/>
  </cols>
  <sheetData>
    <row r="1" spans="1:7" ht="33" customHeight="1" thickBot="1" x14ac:dyDescent="0.3">
      <c r="A1" s="474" t="s">
        <v>387</v>
      </c>
      <c r="B1" s="474"/>
      <c r="C1" s="474"/>
      <c r="D1" s="474"/>
      <c r="E1" s="474"/>
      <c r="F1" s="474"/>
      <c r="G1" s="474"/>
    </row>
    <row r="2" spans="1:7" ht="108" customHeight="1" thickBot="1" x14ac:dyDescent="0.3">
      <c r="A2" s="8" t="s">
        <v>118</v>
      </c>
      <c r="B2" s="8" t="s">
        <v>138</v>
      </c>
      <c r="C2" s="8" t="s">
        <v>137</v>
      </c>
      <c r="D2" s="2" t="s">
        <v>136</v>
      </c>
      <c r="E2" s="8" t="s">
        <v>135</v>
      </c>
      <c r="F2" s="8" t="s">
        <v>134</v>
      </c>
      <c r="G2" s="2" t="s">
        <v>133</v>
      </c>
    </row>
    <row r="3" spans="1:7" ht="12.75" customHeight="1" thickTop="1" x14ac:dyDescent="0.25">
      <c r="A3" s="163">
        <v>1</v>
      </c>
      <c r="B3" s="163">
        <v>2</v>
      </c>
      <c r="C3" s="163">
        <v>3</v>
      </c>
      <c r="D3" s="164">
        <v>4</v>
      </c>
      <c r="E3" s="163">
        <v>5</v>
      </c>
      <c r="F3" s="163">
        <v>6</v>
      </c>
      <c r="G3" s="164">
        <v>7</v>
      </c>
    </row>
    <row r="4" spans="1:7" x14ac:dyDescent="0.25">
      <c r="A4" s="157" t="s">
        <v>91</v>
      </c>
      <c r="B4" s="165" t="s">
        <v>1475</v>
      </c>
      <c r="C4" s="165" t="s">
        <v>1363</v>
      </c>
      <c r="D4" s="320" t="s">
        <v>1476</v>
      </c>
      <c r="E4" s="165" t="s">
        <v>1515</v>
      </c>
      <c r="F4" s="165" t="s">
        <v>755</v>
      </c>
      <c r="G4" s="323" t="s">
        <v>1516</v>
      </c>
    </row>
    <row r="5" spans="1:7" x14ac:dyDescent="0.25">
      <c r="A5" s="157" t="s">
        <v>92</v>
      </c>
      <c r="B5" s="165" t="s">
        <v>1477</v>
      </c>
      <c r="C5" s="165" t="s">
        <v>1478</v>
      </c>
      <c r="D5" s="321" t="s">
        <v>1479</v>
      </c>
      <c r="E5" s="165" t="s">
        <v>1517</v>
      </c>
      <c r="F5" s="165" t="s">
        <v>1518</v>
      </c>
      <c r="G5" s="324" t="s">
        <v>1519</v>
      </c>
    </row>
    <row r="6" spans="1:7" x14ac:dyDescent="0.25">
      <c r="A6" s="157" t="s">
        <v>93</v>
      </c>
      <c r="B6" s="165"/>
      <c r="C6" s="165"/>
      <c r="D6" s="52"/>
      <c r="E6" s="165"/>
      <c r="F6" s="165"/>
      <c r="G6" s="52"/>
    </row>
    <row r="7" spans="1:7" x14ac:dyDescent="0.25">
      <c r="A7" s="157" t="s">
        <v>94</v>
      </c>
      <c r="B7" s="165" t="s">
        <v>1480</v>
      </c>
      <c r="C7" s="165" t="s">
        <v>1481</v>
      </c>
      <c r="D7" s="52" t="s">
        <v>1482</v>
      </c>
      <c r="E7" s="165" t="s">
        <v>1520</v>
      </c>
      <c r="F7" s="165" t="s">
        <v>1521</v>
      </c>
      <c r="G7" s="324" t="s">
        <v>1522</v>
      </c>
    </row>
    <row r="8" spans="1:7" x14ac:dyDescent="0.25">
      <c r="A8" s="157" t="s">
        <v>95</v>
      </c>
      <c r="B8" s="165" t="s">
        <v>1483</v>
      </c>
      <c r="C8" s="165" t="s">
        <v>1484</v>
      </c>
      <c r="D8" s="321" t="s">
        <v>1485</v>
      </c>
      <c r="E8" s="165" t="s">
        <v>1523</v>
      </c>
      <c r="F8" s="165" t="s">
        <v>1524</v>
      </c>
      <c r="G8" s="52" t="s">
        <v>1525</v>
      </c>
    </row>
    <row r="9" spans="1:7" x14ac:dyDescent="0.25">
      <c r="A9" s="157" t="s">
        <v>96</v>
      </c>
      <c r="B9" s="165" t="s">
        <v>1486</v>
      </c>
      <c r="C9" s="165" t="s">
        <v>1487</v>
      </c>
      <c r="D9" s="52" t="s">
        <v>1488</v>
      </c>
      <c r="E9" s="165" t="s">
        <v>1526</v>
      </c>
      <c r="F9" s="165" t="s">
        <v>1460</v>
      </c>
      <c r="G9" s="52" t="s">
        <v>1527</v>
      </c>
    </row>
    <row r="10" spans="1:7" x14ac:dyDescent="0.25">
      <c r="A10" s="157" t="s">
        <v>97</v>
      </c>
      <c r="B10" s="165" t="s">
        <v>1489</v>
      </c>
      <c r="C10" s="165" t="s">
        <v>1490</v>
      </c>
      <c r="D10" s="52" t="s">
        <v>1491</v>
      </c>
      <c r="E10" s="165" t="s">
        <v>1528</v>
      </c>
      <c r="F10" s="165" t="s">
        <v>1529</v>
      </c>
      <c r="G10" s="324" t="s">
        <v>1530</v>
      </c>
    </row>
    <row r="11" spans="1:7" x14ac:dyDescent="0.25">
      <c r="A11" s="157" t="s">
        <v>98</v>
      </c>
      <c r="B11" s="165" t="s">
        <v>1492</v>
      </c>
      <c r="C11" s="165" t="s">
        <v>1493</v>
      </c>
      <c r="D11" s="321" t="s">
        <v>1494</v>
      </c>
      <c r="E11" s="165" t="s">
        <v>1531</v>
      </c>
      <c r="F11" s="165" t="s">
        <v>1532</v>
      </c>
      <c r="G11" s="52" t="s">
        <v>1533</v>
      </c>
    </row>
    <row r="12" spans="1:7" x14ac:dyDescent="0.25">
      <c r="A12" s="157" t="s">
        <v>99</v>
      </c>
      <c r="B12" s="165" t="s">
        <v>1495</v>
      </c>
      <c r="C12" s="165" t="s">
        <v>1496</v>
      </c>
      <c r="D12" s="52" t="s">
        <v>1497</v>
      </c>
      <c r="E12" s="165" t="s">
        <v>1534</v>
      </c>
      <c r="F12" s="165" t="s">
        <v>1333</v>
      </c>
      <c r="G12" s="324" t="s">
        <v>1535</v>
      </c>
    </row>
    <row r="13" spans="1:7" x14ac:dyDescent="0.25">
      <c r="A13" s="157" t="s">
        <v>100</v>
      </c>
      <c r="B13" s="165" t="s">
        <v>1498</v>
      </c>
      <c r="C13" s="165" t="s">
        <v>1499</v>
      </c>
      <c r="D13" s="321" t="s">
        <v>1500</v>
      </c>
      <c r="E13" s="165" t="s">
        <v>1536</v>
      </c>
      <c r="F13" s="165" t="s">
        <v>1317</v>
      </c>
      <c r="G13" s="324" t="s">
        <v>1537</v>
      </c>
    </row>
    <row r="14" spans="1:7" x14ac:dyDescent="0.25">
      <c r="A14" s="157" t="s">
        <v>101</v>
      </c>
      <c r="B14" s="165" t="s">
        <v>1501</v>
      </c>
      <c r="C14" s="165" t="s">
        <v>1502</v>
      </c>
      <c r="D14" s="321" t="s">
        <v>1503</v>
      </c>
      <c r="E14" s="165" t="s">
        <v>1538</v>
      </c>
      <c r="F14" s="165" t="s">
        <v>1539</v>
      </c>
      <c r="G14" s="324" t="s">
        <v>1540</v>
      </c>
    </row>
    <row r="15" spans="1:7" x14ac:dyDescent="0.25">
      <c r="A15" s="157" t="s">
        <v>102</v>
      </c>
      <c r="B15" s="165" t="s">
        <v>1504</v>
      </c>
      <c r="C15" s="165" t="s">
        <v>1505</v>
      </c>
      <c r="D15" s="321" t="s">
        <v>1506</v>
      </c>
      <c r="E15" s="165" t="s">
        <v>1541</v>
      </c>
      <c r="F15" s="165" t="s">
        <v>1542</v>
      </c>
      <c r="G15" s="52" t="s">
        <v>1543</v>
      </c>
    </row>
    <row r="16" spans="1:7" x14ac:dyDescent="0.25">
      <c r="A16" s="157" t="s">
        <v>103</v>
      </c>
      <c r="E16" s="165"/>
      <c r="F16" s="165"/>
      <c r="G16" s="52"/>
    </row>
    <row r="17" spans="1:8" x14ac:dyDescent="0.25">
      <c r="A17" s="157" t="s">
        <v>104</v>
      </c>
      <c r="B17" s="165" t="s">
        <v>1507</v>
      </c>
      <c r="C17" s="165" t="s">
        <v>1333</v>
      </c>
      <c r="D17" s="52" t="s">
        <v>1508</v>
      </c>
      <c r="E17" s="79" t="s">
        <v>1544</v>
      </c>
      <c r="F17" s="79" t="s">
        <v>410</v>
      </c>
      <c r="G17" s="79" t="s">
        <v>1428</v>
      </c>
    </row>
    <row r="18" spans="1:8" x14ac:dyDescent="0.25">
      <c r="A18" s="157" t="s">
        <v>105</v>
      </c>
      <c r="B18" s="165" t="s">
        <v>1509</v>
      </c>
      <c r="C18" s="165" t="s">
        <v>1510</v>
      </c>
      <c r="D18" s="52" t="s">
        <v>1511</v>
      </c>
      <c r="E18" s="79" t="s">
        <v>1545</v>
      </c>
      <c r="F18" s="79" t="s">
        <v>1546</v>
      </c>
      <c r="G18" s="79" t="s">
        <v>1547</v>
      </c>
    </row>
    <row r="19" spans="1:8" x14ac:dyDescent="0.25">
      <c r="A19" s="157" t="s">
        <v>106</v>
      </c>
      <c r="B19" s="165" t="s">
        <v>1512</v>
      </c>
      <c r="C19" s="165" t="s">
        <v>1513</v>
      </c>
      <c r="D19" s="52" t="s">
        <v>1514</v>
      </c>
      <c r="E19" s="79" t="s">
        <v>1548</v>
      </c>
      <c r="F19" s="79" t="s">
        <v>1285</v>
      </c>
      <c r="G19" s="79" t="s">
        <v>1549</v>
      </c>
    </row>
    <row r="20" spans="1:8" ht="15.75" customHeight="1" thickBot="1" x14ac:dyDescent="0.3">
      <c r="A20" s="54" t="s">
        <v>22</v>
      </c>
      <c r="B20" s="166">
        <f>B4+B5+B6+B7+B8+B9+B10+B11+B12+B13+B14+B15+B16+B17+B18+B19</f>
        <v>33964</v>
      </c>
      <c r="C20" s="166">
        <f>C4+C5+C6+C7+C8+C9+C10+C11+C12+C13+C14+C15+C16+C17+C18+C19</f>
        <v>6652</v>
      </c>
      <c r="D20" s="58">
        <f>C20/B20*100</f>
        <v>19.585443410670123</v>
      </c>
      <c r="E20" s="166">
        <f t="shared" ref="E20:F20" si="0">E4+E5+E6+E7+E8+E9+E10+E11+E12+E13+E14+E15+E16+E17+E18+E19</f>
        <v>174111</v>
      </c>
      <c r="F20" s="166">
        <f t="shared" si="0"/>
        <v>2766</v>
      </c>
      <c r="G20" s="58">
        <f>F20/E20*100</f>
        <v>1.5886417285524752</v>
      </c>
    </row>
    <row r="21" spans="1:8" ht="23.25" customHeight="1" x14ac:dyDescent="0.25">
      <c r="A21" s="167" t="s">
        <v>24</v>
      </c>
      <c r="B21" s="168">
        <v>3583</v>
      </c>
      <c r="C21" s="168">
        <v>2716</v>
      </c>
      <c r="D21" s="52">
        <f>C21/B21*100</f>
        <v>75.802400223276592</v>
      </c>
      <c r="E21" s="168">
        <v>4464</v>
      </c>
      <c r="F21" s="168">
        <v>291</v>
      </c>
      <c r="G21" s="52">
        <f>F21/E21*100</f>
        <v>6.518817204301075</v>
      </c>
    </row>
    <row r="22" spans="1:8" ht="27.75" customHeight="1" x14ac:dyDescent="0.25">
      <c r="A22" s="167" t="s">
        <v>331</v>
      </c>
      <c r="B22" s="168">
        <v>173</v>
      </c>
      <c r="C22" s="168">
        <v>86</v>
      </c>
      <c r="D22" s="138">
        <f>C22/B22*100</f>
        <v>49.710982658959537</v>
      </c>
      <c r="E22" s="168">
        <v>187</v>
      </c>
      <c r="F22" s="168">
        <v>30</v>
      </c>
      <c r="G22" s="138">
        <f>F22/E22*100</f>
        <v>16.042780748663102</v>
      </c>
    </row>
    <row r="23" spans="1:8" x14ac:dyDescent="0.25">
      <c r="A23" s="169" t="s">
        <v>23</v>
      </c>
      <c r="B23" s="170"/>
      <c r="C23" s="170"/>
      <c r="D23" s="211"/>
      <c r="E23" s="171"/>
      <c r="F23" s="170"/>
      <c r="G23" s="211"/>
    </row>
    <row r="24" spans="1:8" x14ac:dyDescent="0.25">
      <c r="A24" s="172" t="s">
        <v>25</v>
      </c>
      <c r="B24" s="173">
        <v>17366</v>
      </c>
      <c r="C24" s="173">
        <v>6579</v>
      </c>
      <c r="D24" s="52">
        <f>C24/B24*100</f>
        <v>37.884371760912131</v>
      </c>
      <c r="E24" s="174"/>
      <c r="F24" s="175"/>
      <c r="G24" s="212"/>
    </row>
    <row r="25" spans="1:8" ht="15.75" customHeight="1" thickBot="1" x14ac:dyDescent="0.3">
      <c r="A25" s="123" t="s">
        <v>26</v>
      </c>
      <c r="B25" s="108">
        <f>B20+B21+B22+B24</f>
        <v>55086</v>
      </c>
      <c r="C25" s="108">
        <f>C20+C21+C22+C24</f>
        <v>16033</v>
      </c>
      <c r="D25" s="210">
        <f>C25/B25*100</f>
        <v>29.105398830918926</v>
      </c>
      <c r="E25" s="108">
        <f t="shared" ref="E25:F25" si="1">E20+E21+E22+E24</f>
        <v>178762</v>
      </c>
      <c r="F25" s="108">
        <f t="shared" si="1"/>
        <v>3087</v>
      </c>
      <c r="G25" s="58">
        <f>F25/E25*100</f>
        <v>1.7268770767836565</v>
      </c>
    </row>
    <row r="29" spans="1:8" x14ac:dyDescent="0.25">
      <c r="B29" s="6"/>
      <c r="C29" s="68"/>
      <c r="D29" s="68"/>
      <c r="E29" s="6"/>
      <c r="F29" s="68"/>
      <c r="G29" s="68"/>
      <c r="H29" s="69"/>
    </row>
    <row r="30" spans="1:8" x14ac:dyDescent="0.25">
      <c r="B30" s="71"/>
      <c r="C30" s="72"/>
      <c r="D30" s="72"/>
      <c r="E30" s="71"/>
      <c r="F30" s="72"/>
      <c r="G30" s="72"/>
      <c r="H30" s="73"/>
    </row>
    <row r="31" spans="1:8" x14ac:dyDescent="0.25">
      <c r="B31" s="71"/>
      <c r="C31" s="72"/>
      <c r="D31" s="72"/>
      <c r="E31" s="71"/>
      <c r="F31" s="72"/>
      <c r="G31" s="72"/>
      <c r="H31" s="73"/>
    </row>
    <row r="32" spans="1:8" x14ac:dyDescent="0.25">
      <c r="B32" s="71"/>
      <c r="C32" s="72"/>
      <c r="D32" s="72"/>
      <c r="E32" s="71"/>
      <c r="F32" s="72"/>
      <c r="G32" s="72"/>
      <c r="H32" s="73"/>
    </row>
    <row r="33" spans="2:8" x14ac:dyDescent="0.25">
      <c r="B33" s="71"/>
      <c r="C33" s="72"/>
      <c r="D33" s="72"/>
      <c r="E33" s="71"/>
      <c r="F33" s="72"/>
      <c r="G33" s="72"/>
      <c r="H33" s="73"/>
    </row>
    <row r="34" spans="2:8" x14ac:dyDescent="0.25">
      <c r="B34" s="71"/>
      <c r="C34" s="72"/>
      <c r="D34" s="72"/>
      <c r="E34" s="71"/>
      <c r="F34" s="72"/>
      <c r="G34" s="72"/>
      <c r="H34" s="73"/>
    </row>
    <row r="35" spans="2:8" x14ac:dyDescent="0.25">
      <c r="B35" s="71"/>
      <c r="C35" s="72"/>
      <c r="D35" s="72"/>
      <c r="E35" s="71"/>
      <c r="F35" s="72"/>
      <c r="G35" s="72"/>
      <c r="H35" s="73"/>
    </row>
    <row r="36" spans="2:8" x14ac:dyDescent="0.25">
      <c r="B36" s="71"/>
      <c r="C36" s="72"/>
      <c r="D36" s="72"/>
      <c r="E36" s="71"/>
      <c r="F36" s="72"/>
      <c r="G36" s="72"/>
      <c r="H36" s="73"/>
    </row>
    <row r="37" spans="2:8" x14ac:dyDescent="0.25">
      <c r="B37" s="71"/>
      <c r="C37" s="72"/>
      <c r="D37" s="72"/>
      <c r="E37" s="71"/>
      <c r="F37" s="72"/>
      <c r="G37" s="72"/>
      <c r="H37" s="73"/>
    </row>
    <row r="38" spans="2:8" x14ac:dyDescent="0.25">
      <c r="B38" s="71"/>
      <c r="C38" s="72"/>
      <c r="D38" s="72"/>
      <c r="E38" s="71"/>
      <c r="F38" s="72"/>
      <c r="G38" s="72"/>
      <c r="H38" s="73"/>
    </row>
    <row r="39" spans="2:8" x14ac:dyDescent="0.25">
      <c r="B39" s="71"/>
      <c r="C39" s="72"/>
      <c r="D39" s="72"/>
      <c r="E39" s="71"/>
      <c r="F39" s="72"/>
      <c r="G39" s="72"/>
      <c r="H39" s="73"/>
    </row>
    <row r="40" spans="2:8" x14ac:dyDescent="0.25">
      <c r="B40" s="71"/>
      <c r="C40" s="72"/>
      <c r="D40" s="72"/>
      <c r="E40" s="71"/>
      <c r="F40" s="72"/>
      <c r="G40" s="72"/>
      <c r="H40" s="73"/>
    </row>
    <row r="41" spans="2:8" x14ac:dyDescent="0.25">
      <c r="B41" s="71"/>
      <c r="C41" s="72"/>
      <c r="D41" s="72"/>
      <c r="E41" s="71"/>
      <c r="F41" s="72"/>
      <c r="G41" s="72"/>
      <c r="H41" s="73"/>
    </row>
    <row r="42" spans="2:8" x14ac:dyDescent="0.25">
      <c r="B42" s="71"/>
      <c r="C42" s="72"/>
      <c r="D42" s="72"/>
      <c r="E42" s="71"/>
      <c r="F42" s="72"/>
      <c r="G42" s="72"/>
      <c r="H42" s="73"/>
    </row>
    <row r="43" spans="2:8" x14ac:dyDescent="0.25">
      <c r="B43" s="71"/>
      <c r="C43" s="72"/>
      <c r="D43" s="72"/>
      <c r="E43" s="71"/>
      <c r="F43" s="72"/>
      <c r="G43" s="72"/>
      <c r="H43" s="73"/>
    </row>
    <row r="44" spans="2:8" x14ac:dyDescent="0.25">
      <c r="B44" s="71"/>
      <c r="C44" s="72"/>
      <c r="D44" s="72"/>
      <c r="E44" s="71"/>
      <c r="F44" s="72"/>
      <c r="G44" s="72"/>
      <c r="H44" s="73"/>
    </row>
    <row r="45" spans="2:8" x14ac:dyDescent="0.25">
      <c r="B45" s="71"/>
      <c r="C45" s="72"/>
      <c r="D45" s="72"/>
      <c r="E45" s="71"/>
      <c r="F45" s="72"/>
      <c r="G45" s="72"/>
      <c r="H45" s="73"/>
    </row>
    <row r="46" spans="2:8" x14ac:dyDescent="0.25">
      <c r="B46" s="71"/>
      <c r="C46" s="72"/>
      <c r="D46" s="72"/>
      <c r="E46" s="71"/>
      <c r="F46" s="72"/>
      <c r="G46" s="72"/>
      <c r="H46" s="73"/>
    </row>
    <row r="47" spans="2:8" x14ac:dyDescent="0.25">
      <c r="B47" s="71"/>
      <c r="C47" s="72"/>
      <c r="D47" s="72"/>
      <c r="E47" s="73"/>
      <c r="F47" s="74"/>
      <c r="G47" s="74"/>
      <c r="H47" s="74"/>
    </row>
    <row r="48" spans="2:8" x14ac:dyDescent="0.25">
      <c r="B48" s="74"/>
      <c r="C48" s="74"/>
      <c r="D48" s="74"/>
      <c r="E48" s="74"/>
    </row>
  </sheetData>
  <sortState ref="D29:H47">
    <sortCondition ref="D29:D47"/>
  </sortState>
  <mergeCells count="1">
    <mergeCell ref="A1:G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19</vt:i4>
      </vt:variant>
    </vt:vector>
  </HeadingPairs>
  <TitlesOfParts>
    <vt:vector size="46" baseType="lpstr">
      <vt:lpstr>Одрасли</vt:lpstr>
      <vt:lpstr>Деца</vt:lpstr>
      <vt:lpstr>Жена</vt:lpstr>
      <vt:lpstr>Стом 1</vt:lpstr>
      <vt:lpstr>Стом 2</vt:lpstr>
      <vt:lpstr>Стом3</vt:lpstr>
      <vt:lpstr>Стом4</vt:lpstr>
      <vt:lpstr>Стом5</vt:lpstr>
      <vt:lpstr>Стом 6 i 7</vt:lpstr>
      <vt:lpstr>Патронажа</vt:lpstr>
      <vt:lpstr>М рада</vt:lpstr>
      <vt:lpstr>Стари</vt:lpstr>
      <vt:lpstr>АТД1</vt:lpstr>
      <vt:lpstr>АТД2</vt:lpstr>
      <vt:lpstr>АТД3</vt:lpstr>
      <vt:lpstr>Кожно</vt:lpstr>
      <vt:lpstr>Хитна 1</vt:lpstr>
      <vt:lpstr>Хитна 2</vt:lpstr>
      <vt:lpstr>Хитна 3</vt:lpstr>
      <vt:lpstr>Хитна 4</vt:lpstr>
      <vt:lpstr>Апотека</vt:lpstr>
      <vt:lpstr>Конс спец</vt:lpstr>
      <vt:lpstr>Безбедност</vt:lpstr>
      <vt:lpstr>Приговори</vt:lpstr>
      <vt:lpstr>Комисија за к</vt:lpstr>
      <vt:lpstr>Еду</vt:lpstr>
      <vt:lpstr>Sheet2</vt:lpstr>
      <vt:lpstr>Апотека!Print_Area</vt:lpstr>
      <vt:lpstr>Безбедност!Print_Area</vt:lpstr>
      <vt:lpstr>Еду!Print_Area</vt:lpstr>
      <vt:lpstr>Кожно!Print_Area</vt:lpstr>
      <vt:lpstr>'Комисија за к'!Print_Area</vt:lpstr>
      <vt:lpstr>'Конс спец'!Print_Area</vt:lpstr>
      <vt:lpstr>'М рада'!Print_Area</vt:lpstr>
      <vt:lpstr>Одрасли!Print_Area</vt:lpstr>
      <vt:lpstr>Патронажа!Print_Area</vt:lpstr>
      <vt:lpstr>'Стом 1'!Print_Area</vt:lpstr>
      <vt:lpstr>'Стом 2'!Print_Area</vt:lpstr>
      <vt:lpstr>'Стом 6 i 7'!Print_Area</vt:lpstr>
      <vt:lpstr>Стом3!Print_Area</vt:lpstr>
      <vt:lpstr>Стом4!Print_Area</vt:lpstr>
      <vt:lpstr>Стом5!Print_Area</vt:lpstr>
      <vt:lpstr>'Хитна 1'!Print_Area</vt:lpstr>
      <vt:lpstr>'Хитна 2'!Print_Area</vt:lpstr>
      <vt:lpstr>'Хитна 3'!Print_Area</vt:lpstr>
      <vt:lpstr>'Хитна 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2022-01-10T10:33:48Z</dcterms:modified>
</cp:coreProperties>
</file>