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0140" tabRatio="599" activeTab="12"/>
  </bookViews>
  <sheets>
    <sheet name="Одрасли" sheetId="54" r:id="rId1"/>
    <sheet name="Деца" sheetId="55" r:id="rId2"/>
    <sheet name="Жена" sheetId="56" r:id="rId3"/>
    <sheet name="Стом 1" sheetId="27" r:id="rId4"/>
    <sheet name="Стом 2" sheetId="28" r:id="rId5"/>
    <sheet name="Стом3" sheetId="29" r:id="rId6"/>
    <sheet name="Стом4" sheetId="30" r:id="rId7"/>
    <sheet name="Стом5" sheetId="31" r:id="rId8"/>
    <sheet name="Стом 6 i 7" sheetId="32" r:id="rId9"/>
    <sheet name="Патронажа" sheetId="51" r:id="rId10"/>
    <sheet name="М рада" sheetId="33" r:id="rId11"/>
    <sheet name="Стари" sheetId="34" r:id="rId12"/>
    <sheet name="АТД1" sheetId="37" r:id="rId13"/>
    <sheet name="АТД2" sheetId="35" r:id="rId14"/>
    <sheet name="АТД3" sheetId="36" r:id="rId15"/>
    <sheet name="Кожно" sheetId="46" r:id="rId16"/>
    <sheet name="Хитна 1" sheetId="39" r:id="rId17"/>
    <sheet name="Хитна 2" sheetId="40" r:id="rId18"/>
    <sheet name="Хитна 3" sheetId="38" r:id="rId19"/>
    <sheet name="Хитна 4" sheetId="41" r:id="rId20"/>
    <sheet name="Апотека" sheetId="48" r:id="rId21"/>
    <sheet name="Конс спец" sheetId="45" r:id="rId22"/>
    <sheet name="Безбедност" sheetId="47" r:id="rId23"/>
    <sheet name="Приговори" sheetId="22" r:id="rId24"/>
    <sheet name="Комисија за к" sheetId="49" r:id="rId25"/>
    <sheet name="Еду" sheetId="25" r:id="rId26"/>
  </sheets>
  <definedNames>
    <definedName name="_xlnm.Print_Area" localSheetId="20">Апотека!$A$1:$J$13</definedName>
    <definedName name="_xlnm.Print_Area" localSheetId="22">Безбедност!$A$1:$G$33</definedName>
    <definedName name="_xlnm.Print_Area" localSheetId="25">Еду!$A$1:$G$30</definedName>
    <definedName name="_xlnm.Print_Area" localSheetId="2">Жена!$A$52:$G$75</definedName>
    <definedName name="_xlnm.Print_Area" localSheetId="15">Кожно!$A$1:$H$10</definedName>
    <definedName name="_xlnm.Print_Area" localSheetId="24">'Комисија за к'!$A$1:$O$165</definedName>
    <definedName name="_xlnm.Print_Area" localSheetId="21">'Конс спец'!$A$1:$L$109</definedName>
    <definedName name="_xlnm.Print_Area" localSheetId="10">'М рада'!$A$1:$J$36</definedName>
    <definedName name="_xlnm.Print_Area" localSheetId="0">Одрасли!$B$80:$H$103</definedName>
    <definedName name="_xlnm.Print_Area" localSheetId="9">Патронажа!$A$1:$G$52</definedName>
    <definedName name="_xlnm.Print_Area" localSheetId="3">'Стом 1'!$A$1:$G$27</definedName>
    <definedName name="_xlnm.Print_Area" localSheetId="4">'Стом 2'!$A$1:$K$25</definedName>
    <definedName name="_xlnm.Print_Area" localSheetId="8">'Стом 6 i 7'!$A$1:$G$25</definedName>
    <definedName name="_xlnm.Print_Area" localSheetId="5">Стом3!$A$1:$F$25</definedName>
    <definedName name="_xlnm.Print_Area" localSheetId="6">Стом4!$A$1:$F$25</definedName>
    <definedName name="_xlnm.Print_Area" localSheetId="7">Стом5!$A$1:$D$26</definedName>
    <definedName name="_xlnm.Print_Area" localSheetId="16">'Хитна 1'!$A$1:$H$12</definedName>
    <definedName name="_xlnm.Print_Area" localSheetId="17">'Хитна 2'!$A$1:$L$10</definedName>
    <definedName name="_xlnm.Print_Area" localSheetId="18">'Хитна 3'!$A$1:$J$18</definedName>
    <definedName name="_xlnm.Print_Area" localSheetId="19">'Хитна 4'!$A$1:$H$16</definedName>
  </definedNames>
  <calcPr calcId="152511"/>
</workbook>
</file>

<file path=xl/calcChain.xml><?xml version="1.0" encoding="utf-8"?>
<calcChain xmlns="http://schemas.openxmlformats.org/spreadsheetml/2006/main">
  <c r="J27" i="22" l="1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J6" i="22"/>
  <c r="J4" i="22"/>
  <c r="J5" i="22"/>
  <c r="K13" i="48" l="1"/>
  <c r="J13" i="48"/>
  <c r="I13" i="48"/>
  <c r="H13" i="48"/>
  <c r="G13" i="48"/>
  <c r="F13" i="48"/>
  <c r="E13" i="48"/>
  <c r="D13" i="48"/>
  <c r="C13" i="48"/>
  <c r="B13" i="48"/>
  <c r="J6" i="48"/>
  <c r="I6" i="48"/>
  <c r="H6" i="48"/>
  <c r="G6" i="48"/>
  <c r="F6" i="48"/>
  <c r="E6" i="48"/>
  <c r="D6" i="48"/>
  <c r="C6" i="48"/>
  <c r="B6" i="48"/>
  <c r="E71" i="56" l="1"/>
  <c r="F71" i="56"/>
  <c r="G71" i="56"/>
  <c r="F20" i="56"/>
  <c r="E20" i="56"/>
  <c r="G20" i="56" s="1"/>
  <c r="E20" i="55" l="1"/>
  <c r="G20" i="55" s="1"/>
  <c r="F20" i="55"/>
  <c r="B97" i="45" l="1"/>
  <c r="C97" i="45"/>
  <c r="D97" i="45"/>
  <c r="E97" i="45"/>
  <c r="F97" i="45"/>
  <c r="I97" i="45" s="1"/>
  <c r="G97" i="45"/>
  <c r="H97" i="45"/>
  <c r="K97" i="45"/>
  <c r="K101" i="45" s="1"/>
  <c r="L97" i="45"/>
  <c r="L101" i="45" s="1"/>
  <c r="J97" i="45" l="1"/>
  <c r="F75" i="56"/>
  <c r="E75" i="56"/>
  <c r="C71" i="56"/>
  <c r="C75" i="56" s="1"/>
  <c r="B71" i="56"/>
  <c r="B75" i="56" s="1"/>
  <c r="G45" i="56"/>
  <c r="G49" i="56" s="1"/>
  <c r="F45" i="56"/>
  <c r="F49" i="56" s="1"/>
  <c r="E45" i="56"/>
  <c r="E49" i="56" s="1"/>
  <c r="C45" i="56"/>
  <c r="C49" i="56" s="1"/>
  <c r="B45" i="56"/>
  <c r="B49" i="56" s="1"/>
  <c r="F24" i="56"/>
  <c r="E24" i="56"/>
  <c r="C20" i="56"/>
  <c r="C24" i="56" s="1"/>
  <c r="B20" i="56"/>
  <c r="F90" i="55"/>
  <c r="F92" i="55" s="1"/>
  <c r="E90" i="55"/>
  <c r="E92" i="55" s="1"/>
  <c r="C90" i="55"/>
  <c r="C92" i="55" s="1"/>
  <c r="B90" i="55"/>
  <c r="B92" i="55" s="1"/>
  <c r="F66" i="55"/>
  <c r="F68" i="55" s="1"/>
  <c r="E66" i="55"/>
  <c r="E68" i="55" s="1"/>
  <c r="C66" i="55"/>
  <c r="C68" i="55" s="1"/>
  <c r="B66" i="55"/>
  <c r="B68" i="55" s="1"/>
  <c r="F43" i="55"/>
  <c r="F45" i="55" s="1"/>
  <c r="E43" i="55"/>
  <c r="E45" i="55" s="1"/>
  <c r="C43" i="55"/>
  <c r="C45" i="55" s="1"/>
  <c r="B43" i="55"/>
  <c r="B45" i="55" s="1"/>
  <c r="F22" i="55"/>
  <c r="E22" i="55"/>
  <c r="C20" i="55"/>
  <c r="C22" i="55" s="1"/>
  <c r="B20" i="55"/>
  <c r="B22" i="55" s="1"/>
  <c r="D149" i="54"/>
  <c r="D153" i="54" s="1"/>
  <c r="C149" i="54"/>
  <c r="C153" i="54" s="1"/>
  <c r="G125" i="54"/>
  <c r="G128" i="54" s="1"/>
  <c r="F125" i="54"/>
  <c r="F128" i="54" s="1"/>
  <c r="D125" i="54"/>
  <c r="D128" i="54" s="1"/>
  <c r="C125" i="54"/>
  <c r="C128" i="54" s="1"/>
  <c r="G99" i="54"/>
  <c r="G103" i="54" s="1"/>
  <c r="F99" i="54"/>
  <c r="F103" i="54" s="1"/>
  <c r="D99" i="54"/>
  <c r="D103" i="54" s="1"/>
  <c r="C99" i="54"/>
  <c r="C103" i="54" s="1"/>
  <c r="G74" i="54"/>
  <c r="G77" i="54" s="1"/>
  <c r="F74" i="54"/>
  <c r="F77" i="54" s="1"/>
  <c r="D74" i="54"/>
  <c r="D77" i="54" s="1"/>
  <c r="C74" i="54"/>
  <c r="C77" i="54" s="1"/>
  <c r="G46" i="54"/>
  <c r="G50" i="54" s="1"/>
  <c r="F46" i="54"/>
  <c r="F50" i="54" s="1"/>
  <c r="D46" i="54"/>
  <c r="D50" i="54" s="1"/>
  <c r="C46" i="54"/>
  <c r="C50" i="54" s="1"/>
  <c r="G20" i="54"/>
  <c r="G24" i="54" s="1"/>
  <c r="F20" i="54"/>
  <c r="F24" i="54" s="1"/>
  <c r="D20" i="54"/>
  <c r="D24" i="54" s="1"/>
  <c r="C20" i="54"/>
  <c r="C24" i="54" s="1"/>
  <c r="B24" i="56" l="1"/>
  <c r="D24" i="56" s="1"/>
  <c r="D20" i="56"/>
  <c r="G24" i="56"/>
  <c r="D92" i="55"/>
  <c r="G68" i="55"/>
  <c r="D68" i="55"/>
  <c r="G45" i="55"/>
  <c r="D45" i="55"/>
  <c r="G22" i="55"/>
  <c r="H128" i="54"/>
  <c r="E128" i="54"/>
  <c r="H103" i="54"/>
  <c r="E103" i="54"/>
  <c r="H50" i="54"/>
  <c r="E50" i="54"/>
  <c r="H24" i="54"/>
  <c r="G75" i="56"/>
  <c r="G92" i="55"/>
  <c r="E77" i="54"/>
  <c r="H77" i="54"/>
  <c r="D75" i="56"/>
  <c r="E153" i="54"/>
  <c r="D22" i="55"/>
  <c r="E24" i="54"/>
  <c r="D49" i="56"/>
  <c r="E20" i="54"/>
  <c r="E46" i="54"/>
  <c r="E74" i="54"/>
  <c r="E99" i="54"/>
  <c r="E125" i="54"/>
  <c r="E149" i="54"/>
  <c r="D20" i="55"/>
  <c r="D43" i="55"/>
  <c r="D66" i="55"/>
  <c r="D90" i="55"/>
  <c r="D45" i="56"/>
  <c r="D71" i="56"/>
  <c r="H20" i="54"/>
  <c r="H46" i="54"/>
  <c r="H74" i="54"/>
  <c r="H99" i="54"/>
  <c r="H125" i="54"/>
  <c r="G43" i="55"/>
  <c r="G66" i="55"/>
  <c r="G90" i="55"/>
  <c r="E34" i="33" l="1"/>
  <c r="E36" i="33" s="1"/>
  <c r="C34" i="33"/>
  <c r="C36" i="33" s="1"/>
  <c r="B34" i="33"/>
  <c r="B36" i="33" s="1"/>
  <c r="D36" i="33" l="1"/>
  <c r="D34" i="33"/>
  <c r="H10" i="39"/>
  <c r="G10" i="39"/>
  <c r="F10" i="39"/>
  <c r="L49" i="45"/>
  <c r="L45" i="45"/>
  <c r="G109" i="45" l="1"/>
  <c r="E10" i="41" l="1"/>
  <c r="D10" i="41"/>
  <c r="C10" i="41"/>
  <c r="F10" i="41" s="1"/>
  <c r="B10" i="41"/>
  <c r="G10" i="38"/>
  <c r="J10" i="38" s="1"/>
  <c r="F10" i="38"/>
  <c r="E10" i="38"/>
  <c r="D10" i="38"/>
  <c r="C10" i="38"/>
  <c r="B10" i="38"/>
  <c r="K10" i="40"/>
  <c r="L10" i="40" s="1"/>
  <c r="J10" i="40"/>
  <c r="I10" i="40"/>
  <c r="G10" i="40"/>
  <c r="F10" i="40"/>
  <c r="E10" i="40"/>
  <c r="C10" i="40"/>
  <c r="D10" i="40" s="1"/>
  <c r="B10" i="40"/>
  <c r="E10" i="39"/>
  <c r="D10" i="39"/>
  <c r="C10" i="39"/>
  <c r="B10" i="39"/>
  <c r="H10" i="40" l="1"/>
  <c r="H10" i="38"/>
  <c r="G10" i="41"/>
  <c r="I10" i="38"/>
  <c r="H10" i="41"/>
  <c r="B20" i="28"/>
  <c r="B25" i="28" s="1"/>
  <c r="C20" i="28"/>
  <c r="C25" i="28" s="1"/>
  <c r="D20" i="28"/>
  <c r="D25" i="28" s="1"/>
  <c r="E25" i="28" s="1"/>
  <c r="F20" i="28"/>
  <c r="G20" i="28"/>
  <c r="G25" i="28" s="1"/>
  <c r="H20" i="28"/>
  <c r="H25" i="28" s="1"/>
  <c r="J20" i="28"/>
  <c r="J25" i="28" s="1"/>
  <c r="K25" i="28" s="1"/>
  <c r="I20" i="28" l="1"/>
  <c r="F25" i="28"/>
  <c r="I25" i="28" s="1"/>
  <c r="K20" i="28"/>
  <c r="E20" i="28"/>
  <c r="B20" i="27"/>
  <c r="B25" i="27" s="1"/>
  <c r="C20" i="27"/>
  <c r="C25" i="27" s="1"/>
  <c r="D20" i="27"/>
  <c r="D25" i="27" s="1"/>
  <c r="E25" i="27" s="1"/>
  <c r="F20" i="27"/>
  <c r="G20" i="27" l="1"/>
  <c r="F25" i="27"/>
  <c r="G25" i="27" s="1"/>
  <c r="E20" i="27"/>
  <c r="C28" i="22"/>
  <c r="D28" i="22"/>
  <c r="E28" i="22"/>
  <c r="F28" i="22"/>
  <c r="G28" i="22"/>
  <c r="H28" i="22"/>
  <c r="I28" i="22"/>
  <c r="B28" i="22"/>
  <c r="F109" i="45" l="1"/>
  <c r="J109" i="45" s="1"/>
  <c r="E109" i="45"/>
  <c r="D109" i="45"/>
  <c r="C109" i="45"/>
  <c r="B109" i="45"/>
  <c r="G101" i="45"/>
  <c r="F101" i="45"/>
  <c r="E101" i="45"/>
  <c r="D101" i="45"/>
  <c r="C101" i="45"/>
  <c r="B101" i="45"/>
  <c r="K75" i="45"/>
  <c r="K71" i="45"/>
  <c r="G71" i="45"/>
  <c r="F71" i="45"/>
  <c r="F75" i="45" s="1"/>
  <c r="E71" i="45"/>
  <c r="D71" i="45"/>
  <c r="D75" i="45" s="1"/>
  <c r="C71" i="45"/>
  <c r="C75" i="45" s="1"/>
  <c r="B71" i="45"/>
  <c r="B75" i="45" s="1"/>
  <c r="K49" i="45"/>
  <c r="K45" i="45"/>
  <c r="G45" i="45"/>
  <c r="G49" i="45" s="1"/>
  <c r="F45" i="45"/>
  <c r="F49" i="45" s="1"/>
  <c r="E45" i="45"/>
  <c r="E49" i="45" s="1"/>
  <c r="D45" i="45"/>
  <c r="D49" i="45" s="1"/>
  <c r="C45" i="45"/>
  <c r="C49" i="45" s="1"/>
  <c r="B45" i="45"/>
  <c r="B49" i="45" s="1"/>
  <c r="K24" i="45"/>
  <c r="K20" i="45"/>
  <c r="G20" i="45"/>
  <c r="G24" i="45" s="1"/>
  <c r="F20" i="45"/>
  <c r="F24" i="45" s="1"/>
  <c r="E20" i="45"/>
  <c r="E24" i="45" s="1"/>
  <c r="D20" i="45"/>
  <c r="D24" i="45" s="1"/>
  <c r="C20" i="45"/>
  <c r="C24" i="45" s="1"/>
  <c r="B20" i="45"/>
  <c r="B24" i="45" s="1"/>
  <c r="J101" i="45" l="1"/>
  <c r="H24" i="45"/>
  <c r="I101" i="45"/>
  <c r="H101" i="45"/>
  <c r="H71" i="45"/>
  <c r="J71" i="45"/>
  <c r="H109" i="45"/>
  <c r="I71" i="45"/>
  <c r="I49" i="45"/>
  <c r="J49" i="45"/>
  <c r="I75" i="45"/>
  <c r="I24" i="45"/>
  <c r="J24" i="45"/>
  <c r="H49" i="45"/>
  <c r="J45" i="45"/>
  <c r="H20" i="45"/>
  <c r="J20" i="45"/>
  <c r="H45" i="45"/>
  <c r="E75" i="45"/>
  <c r="H75" i="45" s="1"/>
  <c r="G75" i="45"/>
  <c r="J75" i="45" s="1"/>
  <c r="I109" i="45"/>
  <c r="I20" i="45"/>
  <c r="I45" i="45"/>
  <c r="B17" i="33" l="1"/>
  <c r="B19" i="33" s="1"/>
  <c r="C17" i="33"/>
  <c r="D17" i="33"/>
  <c r="D19" i="33" s="1"/>
  <c r="E17" i="33"/>
  <c r="E19" i="33" s="1"/>
  <c r="F17" i="33"/>
  <c r="F19" i="33" s="1"/>
  <c r="G17" i="33"/>
  <c r="B20" i="32"/>
  <c r="C20" i="32"/>
  <c r="E20" i="32"/>
  <c r="F20" i="32"/>
  <c r="B20" i="31"/>
  <c r="B25" i="31" s="1"/>
  <c r="C20" i="31"/>
  <c r="C25" i="31" s="1"/>
  <c r="D25" i="31" s="1"/>
  <c r="B20" i="30"/>
  <c r="B25" i="30" s="1"/>
  <c r="C20" i="30"/>
  <c r="C25" i="30" s="1"/>
  <c r="D20" i="30"/>
  <c r="D25" i="30" s="1"/>
  <c r="E20" i="30"/>
  <c r="E25" i="30" s="1"/>
  <c r="B20" i="29"/>
  <c r="B25" i="29" s="1"/>
  <c r="C20" i="29"/>
  <c r="C25" i="29" s="1"/>
  <c r="D20" i="29"/>
  <c r="D25" i="29" s="1"/>
  <c r="E20" i="29"/>
  <c r="E25" i="29" s="1"/>
  <c r="F25" i="29" s="1"/>
  <c r="F25" i="30" l="1"/>
  <c r="D20" i="32"/>
  <c r="F20" i="30"/>
  <c r="F20" i="29"/>
  <c r="G20" i="32"/>
  <c r="J17" i="33"/>
  <c r="H17" i="33"/>
  <c r="D20" i="31"/>
  <c r="I17" i="33"/>
  <c r="I19" i="33"/>
  <c r="G19" i="33"/>
  <c r="J19" i="33" s="1"/>
  <c r="C19" i="33"/>
  <c r="H19" i="33" s="1"/>
  <c r="C20" i="25" l="1"/>
  <c r="D20" i="25"/>
  <c r="E20" i="25"/>
  <c r="G20" i="25"/>
  <c r="C29" i="25"/>
  <c r="D29" i="25"/>
  <c r="E29" i="25"/>
  <c r="G29" i="25"/>
  <c r="E30" i="25" l="1"/>
  <c r="C30" i="25"/>
  <c r="G30" i="25"/>
  <c r="D30" i="25"/>
  <c r="F20" i="25"/>
  <c r="F29" i="25"/>
  <c r="J28" i="22"/>
  <c r="F30" i="25" l="1"/>
</calcChain>
</file>

<file path=xl/comments1.xml><?xml version="1.0" encoding="utf-8"?>
<comments xmlns="http://schemas.openxmlformats.org/spreadsheetml/2006/main">
  <authors>
    <author>Author</author>
  </authors>
  <commentList>
    <comment ref="D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Formulu korigovala dr Verica</t>
        </r>
      </text>
    </comment>
    <comment ref="H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Formulu korigovala dr Verica</t>
        </r>
      </text>
    </comment>
    <comment ref="L10" authorId="0" shape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Formulu korigovala dr Verica</t>
        </r>
      </text>
    </comment>
  </commentList>
</comments>
</file>

<file path=xl/sharedStrings.xml><?xml version="1.0" encoding="utf-8"?>
<sst xmlns="http://schemas.openxmlformats.org/spreadsheetml/2006/main" count="1612" uniqueCount="423">
  <si>
    <t>Здравствена установа</t>
  </si>
  <si>
    <t>Број регистрованих корисника који су из било ког разлога посетили свог изабраног лекара</t>
  </si>
  <si>
    <t>Укупан број регистрованих корисника</t>
  </si>
  <si>
    <t>Проценат регистрованих корисника који су из било ког разлога посетили свог изабраног лекара</t>
  </si>
  <si>
    <t>Укупан број првих 
прегледа ради
 лечења</t>
  </si>
  <si>
    <t>Однос првих и поновних прегледа ради лечења код изабраног лекара</t>
  </si>
  <si>
    <t>Барајево</t>
  </si>
  <si>
    <t>Вождовац</t>
  </si>
  <si>
    <t>Врачар</t>
  </si>
  <si>
    <t>Гроцка</t>
  </si>
  <si>
    <t>Звездара</t>
  </si>
  <si>
    <t>Земун</t>
  </si>
  <si>
    <t>Лазаревац</t>
  </si>
  <si>
    <t>Младеновац</t>
  </si>
  <si>
    <t>Нови Београд</t>
  </si>
  <si>
    <t>Обреновац</t>
  </si>
  <si>
    <t>Палилула</t>
  </si>
  <si>
    <t>Раковица</t>
  </si>
  <si>
    <t>Савски венац</t>
  </si>
  <si>
    <t>Сопот</t>
  </si>
  <si>
    <t>Стари град</t>
  </si>
  <si>
    <t>Чукарица</t>
  </si>
  <si>
    <t>БЕОГРАД (укупно ДЗ)</t>
  </si>
  <si>
    <t>ЗЗЗ радника МУП</t>
  </si>
  <si>
    <t>ЗЗЗ радника ЖС</t>
  </si>
  <si>
    <t>ЗЗЗ студената</t>
  </si>
  <si>
    <t>БЕОГРАД (укупно)</t>
  </si>
  <si>
    <t xml:space="preserve">Укупан броја упута издатих за специјалистичко-консултативне преглед </t>
  </si>
  <si>
    <t>Укупан број прегледа и посета изабраног лекара</t>
  </si>
  <si>
    <t xml:space="preserve">Однос броја упута издатих за спец.-конс. преглед и укупног броја посета код лекара </t>
  </si>
  <si>
    <t>Укупан број 
превентивних прегледа</t>
  </si>
  <si>
    <t>Проценат превентивних прегледа у укупном броју прегледа и посета код лекара</t>
  </si>
  <si>
    <t>Број регистрованих корисника старијих 
од 65 год. који су 
вакцинисани против сезонског грипа</t>
  </si>
  <si>
    <t>Укупан број 
регистрованих 
корисника 
старијих од 65 год.</t>
  </si>
  <si>
    <t>Обухват регистрованих корисника старијих од 65 год. вакцинацијом против сезонског грипа</t>
  </si>
  <si>
    <t xml:space="preserve">Укупан број регистрованих корисника оболелих од повишеног крвног притиска (I10-I15) </t>
  </si>
  <si>
    <t xml:space="preserve">Проценат оболелих од повишеног крвног притиска  код којих је на последњем контролном прегледу вредност крвног притиска била нижа од 140/90 </t>
  </si>
  <si>
    <t>БЕОГРАД (укпно ДЗ)</t>
  </si>
  <si>
    <t>Број регистрованих корисника оболелих од шећерне болести (Е10-Е14) који су у предходној години упућени на преглед очног дна</t>
  </si>
  <si>
    <t>Укупан број регистрованих корисника оболелих од шећерне болести 
(Е10-Е14)</t>
  </si>
  <si>
    <t>Проценат оболелих од шећерне болести (Е10-Е14) који су упућени на преглед очног дна</t>
  </si>
  <si>
    <t xml:space="preserve">Број регистрованих корисника оболелих од шећерне болести (Е10-Е14) код којих је бар једном одеређена вредност гликолизираног хемоглобина </t>
  </si>
  <si>
    <t>Укупан број регистрованих корисника оболелих од шећерне болести (Е10-Е14)</t>
  </si>
  <si>
    <t>Проценат оболелих од шећерне болести (Е10-Е14) код којих је бар једном одеређена вредност гликолизираног хемоглобина</t>
  </si>
  <si>
    <t>Број регистрованих корисника у чији је здрабвствени картон убележена вредност крвног притиска, индекса телесне масе, пушачки статус и препоручени савети за здраво понашање</t>
  </si>
  <si>
    <t xml:space="preserve">Укупан број регистрованих корисника </t>
  </si>
  <si>
    <t>Проценат рег.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</t>
  </si>
  <si>
    <t>Укупан број регистрованих корисника старијих од 50 година</t>
  </si>
  <si>
    <t>Број епизода са тонзилофарингитисом (Ј02, Ј03) код којих је као прва терапија ординирана терапија пеницилином</t>
  </si>
  <si>
    <t xml:space="preserve">Проценат епизода са тонзилофарингитисом (Ј02, Ј03) код којих је као прва терапија ординирана терапија пеницилином </t>
  </si>
  <si>
    <t>Обухват деце у 15. години живота комплетном имунизацијом</t>
  </si>
  <si>
    <t xml:space="preserve">Укупан број деце у 15. години живота </t>
  </si>
  <si>
    <t>Број деце у 15. години живота са комплетном имунизацијом</t>
  </si>
  <si>
    <t>Проценат предгојазне/гојазне деце у чији здравствени картон убележен статус ухрањености и дат савет о правилној исхрани</t>
  </si>
  <si>
    <t>Укупан број предгојазне и гојазне деце</t>
  </si>
  <si>
    <t>Број предгојазне/гојазне деце на основу процене статуса ухрањености на било који данас прихваћен начин, којима је дат савет о правилној исхрани</t>
  </si>
  <si>
    <t>Проценат епизода свих обољења код деце лечених антибиотицима у којим је ординирана ампулирана терапија</t>
  </si>
  <si>
    <t xml:space="preserve">Број епизода лечених ампулираном терапијом антибиотицима </t>
  </si>
  <si>
    <t xml:space="preserve"> Проценат епизода са акутним инфекцијама горњих дисајних путева (Ј02, Ј06) код којих је при првом прегледу преписан антибиотик </t>
  </si>
  <si>
    <t>Број епизода са тонзилофарингитисом (Ј02, Ј06) код којих је при првом прегледу преписан антибиотик</t>
  </si>
  <si>
    <t>Укупан број прегледа и посета изабраног педијатра</t>
  </si>
  <si>
    <t>Укупан број 
превентивних 
прегледа</t>
  </si>
  <si>
    <t>Однос броја упута издатих за специјалистичко-консултативне преглед и укупног броја посета код лекара</t>
  </si>
  <si>
    <t>Проценат регистрованих корисника који су из било ког разлога посетили свог изабраног педијатра</t>
  </si>
  <si>
    <t>Број регистрованих корисника који су из било ког разлога посетили свог изабраног педијатра</t>
  </si>
  <si>
    <t>Број регистрованих корисница које су из било ког разлога посетиле свог изабраног гинеколога</t>
  </si>
  <si>
    <t>Укупан број регистрованих корисница</t>
  </si>
  <si>
    <t>Проценат регистрованих корисница које су из било ког разлога посетиле свог изабраног гинеколога</t>
  </si>
  <si>
    <t>Укупан број поновних прегледа ради лечења</t>
  </si>
  <si>
    <t>Однос првих и поновних прегледа ради лечења код изабраног гинеколога</t>
  </si>
  <si>
    <t>Укупан број прегледа и посета изабраног гинеколога</t>
  </si>
  <si>
    <t>Однос броја упута издатих за специјалистичко-консултативне преглед и укупног броја посета гинекологу</t>
  </si>
  <si>
    <t>Укупан број превентивних прегледа</t>
  </si>
  <si>
    <t>Проценат превентивних прегледа у укупном броју прегледа и посета код гинеколога</t>
  </si>
  <si>
    <t>Број регистрованих корисница од 25 до 69 година старости код којих је у предходној години обавњен циљани преглед ради раног откривања рака грлића материце</t>
  </si>
  <si>
    <t>Укупан број регистрованих корисница ове добне групе</t>
  </si>
  <si>
    <t>Проценат корисница од 25 до 69 година старости обухваћених циљаним прегледом ради раног откривања рака грлића материце</t>
  </si>
  <si>
    <t>Број регистрованих корисница од 45 до 69 година старости које су упућене на мамографију од било ког изабраног гинеколога</t>
  </si>
  <si>
    <t xml:space="preserve">Проценат корисница од 45 до 69 година старости које су упућене на мамографију од било ког изабраног гинеколога </t>
  </si>
  <si>
    <t>Број регистрованих корисника оболелих од повишеног крвног притиска (I10-I15) код којих је у претходној години на последњој контроли вредност крвног притиска била нижа од 140/90mmHg</t>
  </si>
  <si>
    <t>Број регистрованих корисника старијих од 50 година којима је у претходној години урађен тест на крварење у столици</t>
  </si>
  <si>
    <t xml:space="preserve">Проценат регистрованих корисника старијих од 50 година којима је урађен тест на крварење у столици </t>
  </si>
  <si>
    <t>Укупан број епизода са тонзилофарингитисом у претходној години</t>
  </si>
  <si>
    <t xml:space="preserve">Укупан број епизода лечених антибиотицима у претходној години </t>
  </si>
  <si>
    <t>Назив установе</t>
  </si>
  <si>
    <t>Број деце у 
7. години 
живота</t>
  </si>
  <si>
    <t>Број деце у
 7. години
 живота
 обухваћених
 стоматолошким
 прегледом</t>
  </si>
  <si>
    <t>Број деце у 
7. години
 живота
 са свим 
здравим
 зубима</t>
  </si>
  <si>
    <t>Проценат
 деце у
 7. години 
живота
 са свим
 здравим
 зубима</t>
  </si>
  <si>
    <t>Број деце у
 7. години
 живота 
обухваћених 
локалном
 апликацијом
 флуорида</t>
  </si>
  <si>
    <t>Проценат деце
 у 7. години 
живота 
обухваћених
 локалном
 апликацијом
 флуорида</t>
  </si>
  <si>
    <t>ДЗ Барајево</t>
  </si>
  <si>
    <t>ДЗ Вождовац</t>
  </si>
  <si>
    <t>ДЗ Врачар</t>
  </si>
  <si>
    <t>ДЗ Гроцка</t>
  </si>
  <si>
    <t>ДЗ Звездара</t>
  </si>
  <si>
    <t>ДЗ Земун</t>
  </si>
  <si>
    <t>ДЗ Лазаревац</t>
  </si>
  <si>
    <t>ДЗ Младеновац</t>
  </si>
  <si>
    <t>ДЗ Нови Београд</t>
  </si>
  <si>
    <t>ДЗ Обреновац</t>
  </si>
  <si>
    <t>ДЗ Палилула</t>
  </si>
  <si>
    <t>ДЗ Раковица</t>
  </si>
  <si>
    <t>ДЗ Савски венац</t>
  </si>
  <si>
    <t>ДЗ Сопот</t>
  </si>
  <si>
    <t>ДЗ Стари Град</t>
  </si>
  <si>
    <t>ДЗ Чукарица</t>
  </si>
  <si>
    <t>БЕОГРАД ДЗ (укупно)</t>
  </si>
  <si>
    <t>Проценат деце у 12. години живота обухваћених локалном апликацијом флуорида</t>
  </si>
  <si>
    <t>Број деце у 12. години живота обухваћених локалном апликацијом флуорида</t>
  </si>
  <si>
    <t>КЕП-12</t>
  </si>
  <si>
    <t>П</t>
  </si>
  <si>
    <t>Е</t>
  </si>
  <si>
    <t>К</t>
  </si>
  <si>
    <t>Проценат деце у 
12. години живота 
са свим
здравим сталним зубима</t>
  </si>
  <si>
    <t>Број деце у 12. години живота
 са свим здравим сталним зубима</t>
  </si>
  <si>
    <t>Број прегледане деце у 12. години живота</t>
  </si>
  <si>
    <t>Број деце
 у 12. години
 живота</t>
  </si>
  <si>
    <t>Назив
 установе</t>
  </si>
  <si>
    <t>Проценат деце у 7. разреду
 основне школе код којих је
 утврђено присуство 
нелечених ортодонтских аномалија</t>
  </si>
  <si>
    <t>Број деце
 у 7. разреду 
основне школе 
која нису на
 ортодонтској
 терапији</t>
  </si>
  <si>
    <t>Број деце у
 7. разреду
 основне школе
 код којих је
 утврђено
 присуство
 ортодонтских
 аномалија</t>
  </si>
  <si>
    <t>Број деце у
 7. разреду
 основне школе
 обухваћених
 систематским
 стоматолошким
 прегледом</t>
  </si>
  <si>
    <t>Број деце
 у 7. разреду
 основне 
школе</t>
  </si>
  <si>
    <t>Назив 
установе</t>
  </si>
  <si>
    <t>Проценат деце у 3. разреду
 средње школе код којих је
 утврђено присуство 
нелечених ортодонтских аномалија</t>
  </si>
  <si>
    <t>Број деце у
 3. разреду
 средње школе
 која нису на
 ортодонтској
 терапији</t>
  </si>
  <si>
    <t>Број деце у 3. разреду средње школе код којих је утврђено присуство ортодонтских аномалија</t>
  </si>
  <si>
    <t>Број деце у 3. разреду средње школе обухваћених систематским стоматолошким прегледом</t>
  </si>
  <si>
    <t>Број деце
 у 3. разреду 
средње школе</t>
  </si>
  <si>
    <t>Проценат
 трудница
 обухваћених
 превентивним
 прегледом</t>
  </si>
  <si>
    <t>Број трудница
 обухваћених
 превентивним
 прегледом</t>
  </si>
  <si>
    <t>Број трудница
 регистрованих
 на територији
 дома здравља</t>
  </si>
  <si>
    <t>Проценат 
поновљених
 интервенција</t>
  </si>
  <si>
    <t>Укупан број
 поновљених
 интервенција</t>
  </si>
  <si>
    <t>Укупан број стоматолошких
 интервенција</t>
  </si>
  <si>
    <t>Проценат пацијената
 старијих од 18
 година живота
 код којих је 
конзервативно 
третирана 
пародонтопатија</t>
  </si>
  <si>
    <t>Број пацијената
 старијих од
 18 година
 код којих је
 конзервативно
 третирана
 пародонтопатија</t>
  </si>
  <si>
    <t>Укупан број
 прегледаних
 пацијената
 старијих од
 18 година</t>
  </si>
  <si>
    <t xml:space="preserve"> старији од 65 година</t>
  </si>
  <si>
    <t>одојче</t>
  </si>
  <si>
    <t>новорођенче</t>
  </si>
  <si>
    <t>Обухват новорођенчади првом патронажном посетом</t>
  </si>
  <si>
    <t>Укупан број првих патронажних посета новорођенчету</t>
  </si>
  <si>
    <t>Просечан број патронажних посета по новорођеном детету/одојчету/ особи старијој од 65 година</t>
  </si>
  <si>
    <t>Укупан број остварених патронажних посета одређеној популационој групи</t>
  </si>
  <si>
    <t>Укупан број 
становника одређене 
популационе групе на нивоу општине</t>
  </si>
  <si>
    <t>Категорија 
становништва 
(популациона група)</t>
  </si>
  <si>
    <t>Дом 
здравља</t>
  </si>
  <si>
    <t>Здравствена
 установа</t>
  </si>
  <si>
    <t>Број превентивних прегледа запослених који раде на радним местима са повећаним ризиком</t>
  </si>
  <si>
    <t>Број запослених код послодаваца који су уговорили едукацију о ризицима по здравље на радном месту са службом медицине рада</t>
  </si>
  <si>
    <t>Број запослених који су обухваћени едукацијом о ризицима по здравље на радном месту</t>
  </si>
  <si>
    <t>Број запослених код послодаваца који су уговорили оспособљавање за пружање прве помоћи на радном месту са службом медицине рада</t>
  </si>
  <si>
    <t>Број запослених који су обухваћени оспособљавањем за пружање прве помоћи на радном месту</t>
  </si>
  <si>
    <t>Просечан број превентивних прегледа запослених који раде на радним местима са повећаним ризиком по специјалисти медицине рада</t>
  </si>
  <si>
    <t>Проценат запослених који су обухваћени едукацијом о ризицима по здравље на радном месту</t>
  </si>
  <si>
    <t>Проценат запослених који су обухваћени оспособљава-њем за пружање прве помоћи на  радном месту</t>
  </si>
  <si>
    <t>ДЗ Стари град</t>
  </si>
  <si>
    <t>Београд (ДЗ)</t>
  </si>
  <si>
    <t>Београд (укупно)</t>
  </si>
  <si>
    <t>Здравствена 
установа</t>
  </si>
  <si>
    <t>Број повређених 
на раду</t>
  </si>
  <si>
    <t>Проценат пацијената примљених на палијативно збрињавање са проценом бола</t>
  </si>
  <si>
    <t>Просечна дужина чекања од пријаве до изласка комисије</t>
  </si>
  <si>
    <t>Број пацијената са новорегистрованим декубиталним ранама</t>
  </si>
  <si>
    <t>Број пацијената примљених на палијативно збрињавање са проценом бола</t>
  </si>
  <si>
    <t>Број пацијената примљених на палијативно збрињавање</t>
  </si>
  <si>
    <t>Број дана чекања на излазак комисије</t>
  </si>
  <si>
    <t>Број пријављених пацијената</t>
  </si>
  <si>
    <t>Проценат пацијената са неоплазијом коже потврђеном дигиталном дермоскопијом</t>
  </si>
  <si>
    <t>Проценат пацијената са одстрањеном ХПВ лезијом у аногениталној регији</t>
  </si>
  <si>
    <t>Проценат прегледаних пацијената са препоруком инфицираног партнера</t>
  </si>
  <si>
    <t>Проценат пацијената са ППИ обухваћених саветовалиштем</t>
  </si>
  <si>
    <t>Проценат превентивних прегледа</t>
  </si>
  <si>
    <t>Број пацијената са неоплазијом коже потврђеном дигиталном дермоскопијом</t>
  </si>
  <si>
    <t xml:space="preserve">Број пацијената са макроскопски откривеном неоплазијом коже </t>
  </si>
  <si>
    <t>Број пацијената са одстрањеном ХПВ лезијом у аногениталној регији</t>
  </si>
  <si>
    <t>Број пацијената са  ХПВ лезијом у аногениталној регији</t>
  </si>
  <si>
    <t>Број пацијената са ППИ са препоруком инфицираног партнера</t>
  </si>
  <si>
    <t>Број пацијената са ППИ у саветовалишту</t>
  </si>
  <si>
    <t>Број пацијената са ППИ које се поријављују</t>
  </si>
  <si>
    <t xml:space="preserve">Број пацијената са ППИ </t>
  </si>
  <si>
    <t>Број превентивних прегледа</t>
  </si>
  <si>
    <t>Број прегледа</t>
  </si>
  <si>
    <t>ГЗХМП</t>
  </si>
  <si>
    <t>Време прехоспиталне интервенције</t>
  </si>
  <si>
    <t>Реакционо време</t>
  </si>
  <si>
    <t>Активационо време</t>
  </si>
  <si>
    <t>Временски интервал III 
(у минутима)</t>
  </si>
  <si>
    <t>Временски интервал II 
(у минутима)</t>
  </si>
  <si>
    <t>Временски интервал I
 (у минутима)</t>
  </si>
  <si>
    <t>Број позива за први ред хитности/ излазак екипа на терен за позив првог реда хитности</t>
  </si>
  <si>
    <t>Проценат пацијената самостално решених  у амбуланти</t>
  </si>
  <si>
    <t>Проценат пацијената самостално решених  на терену</t>
  </si>
  <si>
    <t>Број пацијената на терену са тешком траумом</t>
  </si>
  <si>
    <t>Број пацијената самостално решених  у амбуланти</t>
  </si>
  <si>
    <t>Број пацијената самостално решених  на терену</t>
  </si>
  <si>
    <t>Број пацијената збринутих у амбуланти</t>
  </si>
  <si>
    <t>Број пацијената 
збринутих 
на терену</t>
  </si>
  <si>
    <t>Проценат пацијената са акутним инфарктом миокарда са СТ елевацијом који су дијагностиковани у ХМП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хепарини започета или дата прехоспитална тромболиза</t>
  </si>
  <si>
    <t xml:space="preserve">Проценат пацијената са АКС којима је отворен интравенски пут и којима је дат аналгетски еквивалент морфијуму, кисеоник,  нитро препарат и ацетилсалицина киселина </t>
  </si>
  <si>
    <t>Број  пацијената са акутним инфарктом миокарда са СТ елевацијом који су дијагностиковани у ХМП  којима је отворен интравенски пут, дат аналгетски еквивалент морфијуму, кисеоник, нитро препарат  и ацетилсалицина киселина, клопидогрел, клексан - нискомолекуларни хепарин  и започета или дата прехоспитална тромболиза</t>
  </si>
  <si>
    <t xml:space="preserve">Број пацијената 
са АКС којима
 је отворен интравенски пут и којима је дат аналгетски еквивалент морфијуму, кисеоник,  нитро препарат и ацетилсалицина киселина </t>
  </si>
  <si>
    <t>Број пацијената са акутним коронарним синдромом (АКС )</t>
  </si>
  <si>
    <t>по фармацеуту</t>
  </si>
  <si>
    <t>укупно</t>
  </si>
  <si>
    <t>по 
фармацеуту</t>
  </si>
  <si>
    <t>Број паковања галенских лекова</t>
  </si>
  <si>
    <t>Број магистралних лекова</t>
  </si>
  <si>
    <t>Број налога за медицинска средства</t>
  </si>
  <si>
    <t>Број рецепата приватне праксе и рецепата за лекове који нису на Листи</t>
  </si>
  <si>
    <t xml:space="preserve">Број рецепaтa </t>
  </si>
  <si>
    <t>Број фармацеута</t>
  </si>
  <si>
    <t>Проценат рецепата са интервенцијом фармацеута у односу на укупан број рецепата</t>
  </si>
  <si>
    <t>Број рецепата са интервенцијом фармацеута</t>
  </si>
  <si>
    <t>Проценат оспорених рецепата при наплати од РЗЗО услед грешке апотеке</t>
  </si>
  <si>
    <t>Број оспорених рецепата при наплати од РЗЗО услед грешке апотеке</t>
  </si>
  <si>
    <t>Проценат расхода лекова и медицинских средстава услед истека рока употребе</t>
  </si>
  <si>
    <t>Укупна набавна вредност свих лекова и медицинских средстава (у хиљадама динара)</t>
  </si>
  <si>
    <t>Набавна вредност расходованих лекова и медицинских средстава (у хиљадама динара)</t>
  </si>
  <si>
    <t>Број 
дана у 
месецу 
када је 
могуће 
заказати 
спец.
-консулт. 
преглед</t>
  </si>
  <si>
    <t>Укупан 
број сати 
у недељи 
када служба
 ради по 
подне</t>
  </si>
  <si>
    <t>Проценат 
пацијената 
који су 
прегледани 
у року од 
30 минута 
од 
времена 
заказаног 
термина</t>
  </si>
  <si>
    <t>Проценат 
заказаних  
посета 
у односу 
на укупан 
број  
посета</t>
  </si>
  <si>
    <t>Просечна
 дужина 
чекања 
на 
заказан 
први 
преглед 
(у данима)</t>
  </si>
  <si>
    <t>Број 
пацијената 
који су 
прегледани у року 
од 30 
минута 
од 
времена 
заказаног 
термина</t>
  </si>
  <si>
    <t>Укупан
 број 
заказаних 
прегледа</t>
  </si>
  <si>
    <t>Укупна 
дужина 
чекања 
на 
заказан 
први 
преглед</t>
  </si>
  <si>
    <t>Број 
пацијената 
који су 
имали 
заказан 
први 
преглед</t>
  </si>
  <si>
    <t>Укупан 
број 
првих прегледа</t>
  </si>
  <si>
    <t>Укупан 
број прегледа</t>
  </si>
  <si>
    <t>БЕОГРАД ДЗ (ук)</t>
  </si>
  <si>
    <t>ГЗ за кожно-венеричне болести</t>
  </si>
  <si>
    <t>ГЗ за болести плућа и ТБЦ</t>
  </si>
  <si>
    <t>ГЗ за геронтологију</t>
  </si>
  <si>
    <t>Апотека Београд</t>
  </si>
  <si>
    <t>Укупно</t>
  </si>
  <si>
    <t>Друго</t>
  </si>
  <si>
    <t>Права пацијената</t>
  </si>
  <si>
    <t>Рефундација новчаних средстава</t>
  </si>
  <si>
    <t>Време чекања на здравствене услуге</t>
  </si>
  <si>
    <t>Организација здравствене службе</t>
  </si>
  <si>
    <t>Начин наплаћивања здравствених услуга</t>
  </si>
  <si>
    <t>Поступак здравствених радника и здравствених сарадника</t>
  </si>
  <si>
    <t>Kвалитет здравствених услуга</t>
  </si>
  <si>
    <t>ГЗ за кожне и  венеричне болести</t>
  </si>
  <si>
    <t>ГЗ за плућне болести и ТБЦ</t>
  </si>
  <si>
    <t>Број аутоклава</t>
  </si>
  <si>
    <t>Број биолошких контрола аутоклава</t>
  </si>
  <si>
    <t>Успостављена формална процедура за регистровање нежељених дејстава лекова и опис процедуре</t>
  </si>
  <si>
    <t>Успостављена формална процедура за регистровање нежељених догађаја и опис процедуре</t>
  </si>
  <si>
    <t>остварено</t>
  </si>
  <si>
    <t>планирано</t>
  </si>
  <si>
    <t>Број спроведених препорука и мера из Извештаја</t>
  </si>
  <si>
    <t>Број унапређених категорија у односу на План,
 за период извештавања</t>
  </si>
  <si>
    <t>обављено 
истраживање</t>
  </si>
  <si>
    <t>Здравствена установа је на видна места у свим радним објектима истакла</t>
  </si>
  <si>
    <t>Да ли је комисија 
донела годишњи
 програм провере
 квалитета стручног 
рада у 
здравственој установи</t>
  </si>
  <si>
    <t>Београд (укупно ДЗ)</t>
  </si>
  <si>
    <t>Број акредитованих програма континуиране медицинске едукације од стране Здравственог савета Србије, а чији су носиоци (предавачи) запослени у здравственој установи</t>
  </si>
  <si>
    <t>Проценат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</si>
  <si>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особа које су бар једном о трошку установе похађале курс, семинар или учествовале на конгресу или стручном састанку из области која је релевантна за њихов стручни рад</t>
  </si>
  <si>
    <t>Број здравствених радника и здравствених сарадника запослених у здравственој установи</t>
  </si>
  <si>
    <t>Број радионица, едукативних скупова и семинара одржаних у здравственој установи</t>
  </si>
  <si>
    <t>Постојање плана 
едукације за све 
запослене у 
здравственој 
установи</t>
  </si>
  <si>
    <t xml:space="preserve"> Земун</t>
  </si>
  <si>
    <t xml:space="preserve">Вождовац </t>
  </si>
  <si>
    <t xml:space="preserve"> Гроцка</t>
  </si>
  <si>
    <t>Укупан број епизода са акутним инфекцијама горњих дисајних путева (Ј02, Ј06) у претходној години</t>
  </si>
  <si>
    <t>Београд (укупно апотека и заводи)</t>
  </si>
  <si>
    <t xml:space="preserve"> </t>
  </si>
  <si>
    <t>Проценат прегледане деце и одраслих из контакта
 првог реда са 
оболелима од туберкулозе</t>
  </si>
  <si>
    <t>Број прегледане деце и одраслих из контакта
 првог реда са 
оболелима од туберкулозе</t>
  </si>
  <si>
    <t>Број лица из контакта
 првог реда са 
оболелима од туберкулозе</t>
  </si>
  <si>
    <t>Проценат 
позитивних спутума</t>
  </si>
  <si>
    <t>Број
 позитивних спутума</t>
  </si>
  <si>
    <t>Број
 узетих 
спутума</t>
  </si>
  <si>
    <t>Резултати прегледа деце и одраслих у
контакту првог реда са оболелима од туберкулозе (унутар 30 дана)</t>
  </si>
  <si>
    <t>Резултати узорака послатих
 у микробиолошку лабораторију 
ради бактериолошке дијагностике</t>
  </si>
  <si>
    <t>Резултати културе спутума
 код сумње на туберкулозе</t>
  </si>
  <si>
    <t>Проценат
хоспитализација
 код пацијената на дуготрајној 
оксигенотерапији у кућним условима након добијања апарата</t>
  </si>
  <si>
    <t>Број 
хоспитализација
 код пацијената
 на дуготрајној 
оксигенотерапији у кућним условима након добијања апарата</t>
  </si>
  <si>
    <t>Број 
хоспитализација
 пацијената на 
дуготрајној 
оксигенотерапији 
пре добијања
 апарата</t>
  </si>
  <si>
    <t>Проценат пацијената
 који су завршили
 едукацију у 
Саветовалишту за одвикавање 
од пушења и не пуше 6 месеци након завршетка едукације</t>
  </si>
  <si>
    <t>Број пацијената
 који су завршили
 едукацију у 
Саветовалишту за одвикавање 
од пушења и не пуше након 6 месеци</t>
  </si>
  <si>
    <t>Број пацијената
 који су завршили
 едукацију у 
Саветовалишту за одвикавање 
од пушења</t>
  </si>
  <si>
    <t>Проценат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</si>
  <si>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лечење, а успешно су лечени у амбулантним условима</t>
  </si>
  <si>
    <t>Број пацијената 
са астмом и ХОБП-ом
 који су имали 
индикације за 
болничко лечење</t>
  </si>
  <si>
    <t>Хоспитализација код пацијената
 на дуготрајној оксигенотерапији
 у кућним условима</t>
  </si>
  <si>
    <t>Резултати рада Саветовалишта 
за одвикавање од пушења</t>
  </si>
  <si>
    <t xml:space="preserve">Резултати лечења пацијената
 са астмом и ХОБП-ом </t>
  </si>
  <si>
    <t>на 100 посета</t>
  </si>
  <si>
    <t>по лекару</t>
  </si>
  <si>
    <t>Број упута за
 функционалну дијагностику</t>
  </si>
  <si>
    <t>Број упута за
 рендген</t>
  </si>
  <si>
    <t>Број упута за 
лабораторију</t>
  </si>
  <si>
    <t>Број посета</t>
  </si>
  <si>
    <t>Број лекара</t>
  </si>
  <si>
    <t>Број пацијената на терену са тешком траумом којима је урађен индиковани медицински третман</t>
  </si>
  <si>
    <t>Проценат успешних КПР у случају изненадних срчаних застоја који су се десили у присуству екипе ХМП</t>
  </si>
  <si>
    <t>Број успешних КПР у случају изненадних срчаних застоја који су се десили у присуству екипе ХМП</t>
  </si>
  <si>
    <t>Број рађених КПР у случају изненадних срчаних застоја који су се десили у присуству екипе ХМП</t>
  </si>
  <si>
    <t>Број изненадних срчаних застоја који су се десили у присуству екипе ХМП</t>
  </si>
  <si>
    <t>Проценат успешних КПР у случају изненадних срчаних застоја који су се десили без присуства екипе ХМП</t>
  </si>
  <si>
    <t>Број успешних КПР у случају изненадних срчаних застоја који су се десили без присуства екипе ХМП</t>
  </si>
  <si>
    <t>Број рађених КПР у случају изненадних срчаних застоја који су се десили без присуства екипе ХМП</t>
  </si>
  <si>
    <t>Број изненадних срчаних застоја који су се десили без присуства екипе ХМП</t>
  </si>
  <si>
    <t>Проценат извршених КПР</t>
  </si>
  <si>
    <t>Број рађених КПР</t>
  </si>
  <si>
    <t>Број изненадних срчаних застоја</t>
  </si>
  <si>
    <t>Проценат пацијената са АКС којима је отворен интравенски пут и којима је дат аналгетски еквивалент морфијуму, кисеоник, нитро препарат  и ацетилсалицина киселина, клопидогрел, клексани транспортовани су у најближу установу за примарну коронарну интервенцију</t>
  </si>
  <si>
    <t>Број  пацијената са акутним AKС којима је отворен интравенски пут и којима је дат аналгетски еквивалент морфијуму, кисеоник, нитро препарат и ацетилсалицина киселина, клопидогрел, клексани транспортовани су у најближу установу за примарну коронарну интервенцију</t>
  </si>
  <si>
    <t>Укупан број рецепата</t>
  </si>
  <si>
    <t>Укупан број реализованих рецепата</t>
  </si>
  <si>
    <t>Укупан број поновних прегледа ради лечења и укупан број посебних прегледа ради допунске дијагностике и даљег лечења</t>
  </si>
  <si>
    <t>Просечан број контрола по аутоклаву (Израчунато према стручно – методолошком упутству на 52 недеље у год)</t>
  </si>
  <si>
    <t>Број пријава
 нежељених реакција
 на лек</t>
  </si>
  <si>
    <t>Број рецепата
 са административном
 грешком</t>
  </si>
  <si>
    <t>Укупан број 
рецепата</t>
  </si>
  <si>
    <t>Проценат 
рецепата са
 административном
 грешком у односу 
на укупан
 број рецепата</t>
  </si>
  <si>
    <t>Број рецепата
 са стручном 
грешком у 
прописивању
 лека</t>
  </si>
  <si>
    <t>Број погрешно
 издатих
 лекова
 на рецепт</t>
  </si>
  <si>
    <t>Бр. одржаних 
састанака Комисије</t>
  </si>
  <si>
    <t xml:space="preserve">Да ли комисија
 годишње подноси извештај о остваривању плана унапређења квалитета рада директору и управном одбору ЗУ </t>
  </si>
  <si>
    <t>Да ли постоји 
ажурирана интернет презентација ЗУ</t>
  </si>
  <si>
    <t>Проценат пацијената
 на терену са тешком траумом којима је урађен индиковани медицински третман</t>
  </si>
  <si>
    <t xml:space="preserve">Проценат
 повреда на раду
</t>
  </si>
  <si>
    <t>Број професионалниох
 болести верификованих 
од стране ПИО</t>
  </si>
  <si>
    <t>Број специјалиста медицине рада</t>
  </si>
  <si>
    <t>Број запослених код
 послодавца
 који су уговорили послове заштите 
здравља на раду са службом
 медицине рада</t>
  </si>
  <si>
    <t>Табела 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у служби за здравствену заштиту одраслих грађана у 2018. години</t>
  </si>
  <si>
    <t>Табела 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одраслих грађана у 2018. години</t>
  </si>
  <si>
    <t>Табела III. Обухват регистрованих корисника старијих од 65 год. вакцинацијом против сезонског грипа и Проценат оболелих од повишеног крвног притиска (I10-I15) код којих је на последњем контролном прегледу вредност крвног притиска била нижа од 140/90  у служби за здравствену заштиту одраслих грађана у 2018. години</t>
  </si>
  <si>
    <t>Табела IV. Проценат оболелих од шећерне болести (Е10-Е14) који су упућени на преглед очног дна и Проценат оболелих од шећерне болести (Е10-Е14) код којих је бар једном одеређена вредност гликолизираног хемоглобина (HbA1c)  у служби за здравствену заштиту одраслих грађана у 2018. години</t>
  </si>
  <si>
    <t>Табела V. Проценат регистрованих корисника у чији је здравствени картон убележена вредност крвног притиска, индекса телесне масе, пушачки статус и препоручени савети за здраво понашање и Проценат регистрованих корисника старијих од 50 година којима је урађен тест на крварење у столици (хемокулт тест) у служби за здравствену заштиту одраслих грађана у 2018. години</t>
  </si>
  <si>
    <t>Табела VI. Проценат епизода са тонзилофарингитисом (Ј02, Ј03) код којих је као прва терапија ординирана терапија пеницилином  у служби за здравствену заштиту одраслих грађана у 2018. години</t>
  </si>
  <si>
    <t>Табела VII. Проценат регистрованих корисника који су из било ког разлога посетили свог изабраног лекара и Однос првих и поновних прегледа ради лечења код изабраног лекара  у служби за здравствену заштиту деце у 2018. години</t>
  </si>
  <si>
    <t>Табела VIII. Однос броја упута издатих за специјалистичко-консултативне преглед и укупног броја посета код лекара и Проценат превентивних прегледа у укупном броју прегледа и посета код лекара  у служби за здравствену заштиту деце у 2018. години</t>
  </si>
  <si>
    <t>Табела IX. Проценат епизода са акутним инфекцијама горњих дисајних путева (Ј02, Ј06) код којих је при првом прегледу преписан антибиотик и Проценат епизода свих обољења код деце лечених антибиотицима у којим је ординирана ампулирана терапија  у служби за здравствену заштиту деце у 2018. години</t>
  </si>
  <si>
    <t>Табела X. Проценат предгојазне/гојазне деце у чији здравствени картон убележен статус ухрањености и дат савет о правилној исхрани и Обухват деце у 15. години живота комплетном имунизацијом  у служби за здравствену заштиту деце у 2018. години</t>
  </si>
  <si>
    <t>Табела XXVII. Показатељи квалитета рада службе хитне медицинске помоћи који се односе на збрињавање пацијената на терену и у амбуланти у 2018. години</t>
  </si>
  <si>
    <t>Табела XXVIб.  Извештај о напрасним срчаним застојима и кардиопулмоналним реанимацијама у 2018. години</t>
  </si>
  <si>
    <t>Табела XXVIа. Активационо, реакционо и време прехоспиталне интервенције у 2018. години</t>
  </si>
  <si>
    <t>Табела XXXII. Показатељи квалитета рада специјалистичко-консултативне службе - Служба офталмологије у 2018 години</t>
  </si>
  <si>
    <t>Табела XXXIII. Показатељи квалитета рада специјалистичко-консултативне службе - Служба оториноларингологије  у 2018 години</t>
  </si>
  <si>
    <t>Табела XXXV. Показатељи квалитета рада специјалистичко-консултативне службе - Служба пнеумофтизиологије  у 2018 години</t>
  </si>
  <si>
    <t>Табела XXXI. Показатељи квалитета рада специјалистичко-консултативне службе - Служба интерне медицине  у 2018 години</t>
  </si>
  <si>
    <t>Табела XXXIV. Показатељи квалитета рада специјалистичко-консултативне службе -
 Служба за заштиту менталног здравља  у 2018 години</t>
  </si>
  <si>
    <t>Табела XXIII. Показатељи квалитета рада у области здравствене заштите старих 
у Градском заводу за геронтологију и палијативно збрињавање у 2018. години</t>
  </si>
  <si>
    <t>Табела XXIVа. Показатељи квалитета здравствене заштите оболелих од туберкулозе и других плућних болести - Градски завод за плућне болести и туберкулозу у 2018. години</t>
  </si>
  <si>
    <t>Табела XXII. Проценат повреда на раду и број професионалних болести верификованих од стране ПИО у 2018. години</t>
  </si>
  <si>
    <t>Табела XX. Показатељи квалитета рада патронажне службе у 2018. години</t>
  </si>
  <si>
    <t>Табела XI. Проценат регистрованих корисница које су из било ког разлога посетиле свог изабраног гинеколога и Однос првих и поновних прегледа ради лечења код изабраног гинеколога у 2018. години</t>
  </si>
  <si>
    <t>Табела XII. Однос броја упута издатих за специјалистичко-консултативне преглед и укупног броја посета гинекологу и Проценат превентивних прегледа у укупном броју прегледа и посета код гинеколога у 2018. години</t>
  </si>
  <si>
    <t>Табела XIII. Проценат корисница од 25 до 69 године старости обухваћених циљаним прегледом ради раног откривања рака грлића материце и Проценат корисница од 45 до 69 година старости које су упућене на мамографију од било ког изабраног гинеколога у 2018. години</t>
  </si>
  <si>
    <t>Табела XIV. Проценат деце у 7. години живота са свим здравим зубима и Проценат деце у 7. години живота обухваћених локалном апликацијом флуорида у 2018. години</t>
  </si>
  <si>
    <t>Табела XV. Проценат деце у 12. години живота са свим здравим сталним зубима, КЕП у 12. години живота и Проценат 
деце у 12. години живота обухваћених локалном апликацијом флуорида у 2018. години</t>
  </si>
  <si>
    <t>Табела XVI. Проценат деце у 7. разреду основне школе код којих је утврђено присуство нелечених ортодонтских 
аномалија у 2018. години</t>
  </si>
  <si>
    <t>Табела XVII. Проценат деце у 3. разреду средње школе код којих је утврђено присуство нелечених ортодонтских аномалија у 2018. години</t>
  </si>
  <si>
    <t>Табела XVIII. Проценат трудница обухваћених превентивним прегледом у 2018. години</t>
  </si>
  <si>
    <t>Табела XIX. Проценат пацијената старијих од 18 година живота код којих је конзервативно третирана пародонтопатија и Проценат поновљених интервенција у 2018. години</t>
  </si>
  <si>
    <t>Zavod za psihofiziološke
 poremecaje i govornu patologiju</t>
  </si>
  <si>
    <t>Zavod za psihofiziološke
poremecaje i govornu patologiju</t>
  </si>
  <si>
    <t>Укупно ЗУ Апотека</t>
  </si>
  <si>
    <t>ЗЗЗ радника МУПа</t>
  </si>
  <si>
    <t>Укупно Београд</t>
  </si>
  <si>
    <t>Табела XXIX. Показатељи квалитета фармацеутске здравствене делатности - Апотека Београд у 2018. години</t>
  </si>
  <si>
    <t>Табела XXX. Показатељи квалитета фармацеутске здравствене делатности - Апотека Београд у 2018. години</t>
  </si>
  <si>
    <t>Табела XXVIII. Показатељи квалитета рада службе хитне медицинске помоћи који се односе на збрињавање пацијената са 
акутним коронарним синдромом у 2018. години</t>
  </si>
  <si>
    <t>Табела XXI. Превентивни прегледи запослених који раде на радним местима са повећаним ризиком, едукација о ризицима по здравље на радном месту, оспособљавање за пружање прве помоћи на радном месту, повреде на раду и професионалне болести у 2018. години</t>
  </si>
  <si>
    <t>Табела XXXVIа. Показатељи безбедности пацијената-регистровање нежељених догађаја и дејстава лекова и 
биолошка контрола стерилизације аутоклава у 2018. години</t>
  </si>
  <si>
    <t>Табела XXXVIб. Број пријава нежељених реакција на лек, рецепата са административном и стручном грешком, погрешно издатих лекова на рецепт у 2018.години</t>
  </si>
  <si>
    <t>Да</t>
  </si>
  <si>
    <t xml:space="preserve">ДА </t>
  </si>
  <si>
    <t>ДА</t>
  </si>
  <si>
    <t>Табела XXXVII . Дистрибуција приговора пацијената по врсти и здравственој установи у 2018. години</t>
  </si>
  <si>
    <t>Табела XXXVIIIа. Показатељи квалитета рада Комисије за унапређење квалитета рада у 2018. години</t>
  </si>
  <si>
    <t>Табела XXXVIIIб. Показатељи квалитета рада Комисије за унапређење квалитета рада у 2018. години</t>
  </si>
  <si>
    <t>Табела XXXVIIIв. Показатељи квалитета рада Комисије за унапређење квалитета рада у 2018. години</t>
  </si>
  <si>
    <t>Табела XXXVIIIд. Показатељи квалитета рада Комисије за унапређење квалитета рада у 2018. години</t>
  </si>
  <si>
    <t>Бр. спроведених ванредних 
провера квалитета стручног рада</t>
  </si>
  <si>
    <t>Бр. поднетих приговора 
пацијената</t>
  </si>
  <si>
    <t>Бр. мандатних казни наплаћених
 због непоштовања Закона о изложености становништва дуванском диму</t>
  </si>
  <si>
    <t>Да ли је комисија донела
 интегрисани план сталног унапређења квалитета рада ЗУ</t>
  </si>
  <si>
    <t>Да ли постоје извештаји о
 раду Комисије</t>
  </si>
  <si>
    <t>Да ли су извештаји о раду Комисије
 доступни осталим запосленима</t>
  </si>
  <si>
    <t>обавештење о врсти 
здравствених услуга које се пацијенту као осигуранику обезбеђују из средстава обавезног здравственог осигурања</t>
  </si>
  <si>
    <t>ценовник здравствених
 услуга које се не обезбеђују из средстава обавезног здавственог осигурања, а које пацијенти плаћају из својих средстава</t>
  </si>
  <si>
    <t>кутију / књигу за
 примедбе и жалбе</t>
  </si>
  <si>
    <t>обавештење о
 здравственим услугама које се не  обезбеђују из средстава обавезног здравственог осигурања, а у складу са актом којим се уређује садржај и обим права</t>
  </si>
  <si>
    <t xml:space="preserve">обавештење о видовима,
износу и ослобађању од  учешћа осигураних лица у трошковима здравствене заштите </t>
  </si>
  <si>
    <t>име и презиме, односно број
 канцеларије и радно време, особе задужене за вођење поступка притужби и жалби пацијената (заштитника пацијентових права)</t>
  </si>
  <si>
    <t>обављено
 истраживање</t>
  </si>
  <si>
    <t xml:space="preserve">урађена 
анализа
 резултата истраживања </t>
  </si>
  <si>
    <t>Истраживање задовољства  корисника 
услугама здравствене службе</t>
  </si>
  <si>
    <t>Истраживање задовољства
 запослених у ЗУ</t>
  </si>
  <si>
    <t>Показатељи квалитета
здрaвствене заштите 
(без показатеља 
безб. пацијената)</t>
  </si>
  <si>
    <t>Показатељи 
безбедности пацијената</t>
  </si>
  <si>
    <t>Аспекти 
задовољства корисника</t>
  </si>
  <si>
    <t>Аспекти 
задовољства запослених</t>
  </si>
  <si>
    <t>O спољњој провери
 квалитета стручног рада</t>
  </si>
  <si>
    <t>Агенције за акредитацију 
здравствених установа Србије</t>
  </si>
  <si>
    <t>O унутрашњој 
ровери
 квалитета стручног рада</t>
  </si>
  <si>
    <t>Da</t>
  </si>
  <si>
    <t>Ne</t>
  </si>
  <si>
    <t>Табела XXIVв. Показатељи квалитета здравствене заштите оболелих од туберкулозе и других плућних болести - Градски завод за плућне болести и туберкулозу у 2018. години</t>
  </si>
  <si>
    <t xml:space="preserve">Табела XXV. Показатељи квалитета здравствене заштите оболелих од полно преносивих инфекција и болести коже - Градски завод за кожне и венеричне у 2018. години </t>
  </si>
  <si>
    <t>Табела XXIVб. Показатељи квалитета здравствене заштите оболелих од туберкулозе и других плућних болести - Градски завод за плућне болести и туберкулозу у 2018. години</t>
  </si>
  <si>
    <t>/</t>
  </si>
  <si>
    <t>Број неподигнутих резултата након саветовања и тестирања на ХИВ</t>
  </si>
  <si>
    <t>Број саветовања и тестирања на ХИВ</t>
  </si>
  <si>
    <t>Проценат неподигнутих резултата након саветовања и тестирања на ХИВ</t>
  </si>
  <si>
    <t>Табела VIa. Проценат неподигнутих резултата након саветовања и тестирања на ХИВ</t>
  </si>
  <si>
    <t>Институт за трансфузију крви</t>
  </si>
  <si>
    <t>Институт за вирусологију, вакцине и серуме Торлак</t>
  </si>
  <si>
    <t>Завод за биоциде и медицинску екологију</t>
  </si>
  <si>
    <t>Градски завод за јавно здравље, Београд</t>
  </si>
  <si>
    <t>Заводи и институти на више нивоа</t>
  </si>
  <si>
    <t>Табела XXXIX. Извештај о стицању и обнови знања и вештина запослених у 2018. години</t>
  </si>
  <si>
    <t>Градски завод за јавно 
здравље, Београд</t>
  </si>
  <si>
    <t>Табела XXXVIIIг. Показатељи квалитета рада  Комисије за унапређење квалитета рада у 2018.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</si>
</sst>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"/>
    <numFmt numFmtId="167" formatCode="#,##0.0\ _D_i_n_.;\-#,##0.0\ _D_i_n_.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</font>
    <font>
      <sz val="10"/>
      <color indexed="8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7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3" fontId="1" fillId="0" borderId="0" applyFont="0" applyFill="0" applyBorder="0" applyAlignment="0" applyProtection="0"/>
  </cellStyleXfs>
  <cellXfs count="490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right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 applyAlignment="1">
      <alignment vertical="center"/>
    </xf>
    <xf numFmtId="0" fontId="9" fillId="0" borderId="0" xfId="0" applyFont="1" applyFill="1"/>
    <xf numFmtId="0" fontId="19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11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 wrapText="1"/>
    </xf>
    <xf numFmtId="2" fontId="16" fillId="0" borderId="0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3" fillId="0" borderId="0" xfId="0" applyFont="1" applyFill="1" applyBorder="1"/>
    <xf numFmtId="0" fontId="23" fillId="0" borderId="0" xfId="0" applyFont="1" applyFill="1"/>
    <xf numFmtId="0" fontId="5" fillId="0" borderId="5" xfId="0" applyFont="1" applyFill="1" applyBorder="1" applyAlignment="1">
      <alignment horizontal="center" vertical="center" wrapText="1"/>
    </xf>
    <xf numFmtId="2" fontId="0" fillId="0" borderId="0" xfId="0" applyNumberFormat="1" applyFill="1"/>
    <xf numFmtId="0" fontId="18" fillId="0" borderId="0" xfId="0" applyFont="1" applyFill="1"/>
    <xf numFmtId="0" fontId="9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center" vertical="center" wrapText="1"/>
    </xf>
    <xf numFmtId="0" fontId="16" fillId="0" borderId="5" xfId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3" fontId="8" fillId="0" borderId="7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0" fillId="0" borderId="0" xfId="0" applyFont="1" applyFill="1"/>
    <xf numFmtId="0" fontId="9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4" fillId="0" borderId="0" xfId="0" applyFont="1" applyFill="1" applyBorder="1"/>
    <xf numFmtId="0" fontId="14" fillId="0" borderId="6" xfId="0" applyFont="1" applyFill="1" applyBorder="1"/>
    <xf numFmtId="0" fontId="17" fillId="0" borderId="3" xfId="0" applyNumberFormat="1" applyFont="1" applyFill="1" applyBorder="1" applyAlignment="1">
      <alignment vertical="center" wrapText="1"/>
    </xf>
    <xf numFmtId="0" fontId="14" fillId="0" borderId="3" xfId="0" applyNumberFormat="1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2" fontId="16" fillId="0" borderId="5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vertical="center" wrapText="1"/>
    </xf>
    <xf numFmtId="0" fontId="14" fillId="0" borderId="14" xfId="0" applyNumberFormat="1" applyFont="1" applyFill="1" applyBorder="1" applyAlignment="1">
      <alignment horizontal="center" vertical="center" wrapText="1"/>
    </xf>
    <xf numFmtId="0" fontId="25" fillId="0" borderId="14" xfId="0" applyNumberFormat="1" applyFont="1" applyFill="1" applyBorder="1" applyAlignment="1">
      <alignment horizontal="center" vertical="center" wrapText="1"/>
    </xf>
    <xf numFmtId="0" fontId="26" fillId="0" borderId="14" xfId="0" applyNumberFormat="1" applyFont="1" applyFill="1" applyBorder="1" applyAlignment="1">
      <alignment horizontal="center" vertical="center" wrapText="1"/>
    </xf>
    <xf numFmtId="3" fontId="19" fillId="0" borderId="1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/>
    </xf>
    <xf numFmtId="0" fontId="15" fillId="0" borderId="16" xfId="0" applyFont="1" applyFill="1" applyBorder="1" applyAlignment="1"/>
    <xf numFmtId="0" fontId="15" fillId="0" borderId="6" xfId="0" applyFont="1" applyFill="1" applyBorder="1" applyAlignment="1"/>
    <xf numFmtId="0" fontId="20" fillId="0" borderId="14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right" wrapText="1"/>
    </xf>
    <xf numFmtId="2" fontId="28" fillId="0" borderId="8" xfId="0" applyNumberFormat="1" applyFont="1" applyFill="1" applyBorder="1" applyAlignment="1">
      <alignment horizontal="right" wrapText="1"/>
    </xf>
    <xf numFmtId="0" fontId="28" fillId="0" borderId="8" xfId="0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0" fontId="28" fillId="0" borderId="0" xfId="0" applyFont="1" applyFill="1" applyBorder="1" applyAlignment="1">
      <alignment horizontal="right" wrapText="1"/>
    </xf>
    <xf numFmtId="2" fontId="28" fillId="0" borderId="0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right" wrapText="1"/>
    </xf>
    <xf numFmtId="0" fontId="3" fillId="0" borderId="8" xfId="0" applyFont="1" applyFill="1" applyBorder="1" applyAlignment="1">
      <alignment wrapText="1"/>
    </xf>
    <xf numFmtId="0" fontId="3" fillId="0" borderId="8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wrapText="1"/>
    </xf>
    <xf numFmtId="0" fontId="18" fillId="0" borderId="8" xfId="0" applyFont="1" applyFill="1" applyBorder="1"/>
    <xf numFmtId="0" fontId="3" fillId="0" borderId="0" xfId="0" applyFont="1" applyFill="1" applyBorder="1" applyAlignment="1">
      <alignment horizontal="right" wrapText="1"/>
    </xf>
    <xf numFmtId="0" fontId="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0" fillId="0" borderId="8" xfId="0" applyFill="1" applyBorder="1"/>
    <xf numFmtId="2" fontId="3" fillId="0" borderId="8" xfId="0" applyNumberFormat="1" applyFont="1" applyFill="1" applyBorder="1" applyAlignment="1">
      <alignment horizontal="right" wrapText="1"/>
    </xf>
    <xf numFmtId="2" fontId="3" fillId="0" borderId="0" xfId="0" applyNumberFormat="1" applyFont="1" applyFill="1" applyBorder="1" applyAlignment="1">
      <alignment horizontal="right" wrapText="1"/>
    </xf>
    <xf numFmtId="0" fontId="3" fillId="0" borderId="18" xfId="0" applyFont="1" applyFill="1" applyBorder="1" applyAlignment="1">
      <alignment horizontal="center" wrapText="1"/>
    </xf>
    <xf numFmtId="2" fontId="3" fillId="0" borderId="18" xfId="0" applyNumberFormat="1" applyFont="1" applyFill="1" applyBorder="1" applyAlignment="1">
      <alignment horizont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23" fillId="0" borderId="8" xfId="0" applyFont="1" applyFill="1" applyBorder="1"/>
    <xf numFmtId="2" fontId="23" fillId="0" borderId="0" xfId="0" applyNumberFormat="1" applyFont="1" applyFill="1"/>
    <xf numFmtId="0" fontId="29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9" xfId="0" applyFill="1" applyBorder="1"/>
    <xf numFmtId="0" fontId="0" fillId="0" borderId="0" xfId="0" applyFill="1" applyAlignment="1">
      <alignment horizontal="center"/>
    </xf>
    <xf numFmtId="0" fontId="14" fillId="0" borderId="9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right"/>
    </xf>
    <xf numFmtId="0" fontId="14" fillId="0" borderId="6" xfId="0" applyFont="1" applyFill="1" applyBorder="1" applyAlignment="1">
      <alignment horizontal="right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/>
    </xf>
    <xf numFmtId="0" fontId="2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5" fillId="0" borderId="10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right" wrapText="1"/>
    </xf>
    <xf numFmtId="2" fontId="3" fillId="0" borderId="18" xfId="0" applyNumberFormat="1" applyFont="1" applyFill="1" applyBorder="1" applyAlignment="1">
      <alignment horizontal="right" wrapText="1"/>
    </xf>
    <xf numFmtId="0" fontId="30" fillId="0" borderId="18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/>
    </xf>
    <xf numFmtId="0" fontId="31" fillId="0" borderId="3" xfId="0" applyNumberFormat="1" applyFont="1" applyFill="1" applyBorder="1" applyAlignment="1">
      <alignment horizontal="center" vertical="center" wrapText="1"/>
    </xf>
    <xf numFmtId="165" fontId="31" fillId="0" borderId="3" xfId="0" applyNumberFormat="1" applyFont="1" applyFill="1" applyBorder="1" applyAlignment="1">
      <alignment horizontal="center" vertical="center" wrapText="1"/>
    </xf>
    <xf numFmtId="0" fontId="32" fillId="0" borderId="16" xfId="0" applyFont="1" applyFill="1" applyBorder="1" applyAlignment="1">
      <alignment horizontal="center"/>
    </xf>
    <xf numFmtId="1" fontId="32" fillId="0" borderId="16" xfId="2" applyNumberFormat="1" applyFont="1" applyFill="1" applyBorder="1" applyAlignment="1">
      <alignment horizontal="center" vertical="center"/>
    </xf>
    <xf numFmtId="1" fontId="32" fillId="0" borderId="16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/>
    </xf>
    <xf numFmtId="1" fontId="32" fillId="0" borderId="6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 wrapText="1"/>
    </xf>
    <xf numFmtId="165" fontId="11" fillId="0" borderId="8" xfId="0" applyNumberFormat="1" applyFont="1" applyFill="1" applyBorder="1" applyAlignment="1">
      <alignment horizontal="center" wrapText="1"/>
    </xf>
    <xf numFmtId="2" fontId="11" fillId="0" borderId="8" xfId="0" applyNumberFormat="1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165" fontId="11" fillId="2" borderId="8" xfId="0" applyNumberFormat="1" applyFont="1" applyFill="1" applyBorder="1" applyAlignment="1">
      <alignment horizontal="center" wrapText="1"/>
    </xf>
    <xf numFmtId="0" fontId="33" fillId="0" borderId="8" xfId="0" applyFont="1" applyFill="1" applyBorder="1" applyAlignment="1">
      <alignment horizontal="center" vertical="center" wrapText="1"/>
    </xf>
    <xf numFmtId="165" fontId="33" fillId="0" borderId="8" xfId="0" applyNumberFormat="1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wrapText="1"/>
    </xf>
    <xf numFmtId="0" fontId="11" fillId="0" borderId="20" xfId="0" applyFont="1" applyFill="1" applyBorder="1" applyAlignment="1">
      <alignment horizontal="center" wrapText="1"/>
    </xf>
    <xf numFmtId="165" fontId="11" fillId="0" borderId="20" xfId="0" applyNumberFormat="1" applyFont="1" applyFill="1" applyBorder="1" applyAlignment="1">
      <alignment horizontal="center" wrapText="1"/>
    </xf>
    <xf numFmtId="165" fontId="33" fillId="3" borderId="8" xfId="0" applyNumberFormat="1" applyFont="1" applyFill="1" applyBorder="1" applyAlignment="1">
      <alignment horizontal="center" vertical="center" wrapText="1"/>
    </xf>
    <xf numFmtId="165" fontId="11" fillId="0" borderId="22" xfId="0" applyNumberFormat="1" applyFont="1" applyFill="1" applyBorder="1" applyAlignment="1">
      <alignment horizontal="center" wrapText="1"/>
    </xf>
    <xf numFmtId="0" fontId="33" fillId="2" borderId="0" xfId="0" applyFont="1" applyFill="1" applyBorder="1" applyAlignment="1">
      <alignment horizontal="center" vertical="center" wrapText="1"/>
    </xf>
    <xf numFmtId="165" fontId="33" fillId="2" borderId="0" xfId="0" applyNumberFormat="1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wrapText="1"/>
    </xf>
    <xf numFmtId="165" fontId="11" fillId="3" borderId="8" xfId="0" applyNumberFormat="1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right" wrapText="1"/>
    </xf>
    <xf numFmtId="2" fontId="11" fillId="0" borderId="8" xfId="0" applyNumberFormat="1" applyFont="1" applyFill="1" applyBorder="1" applyAlignment="1">
      <alignment horizontal="right" wrapText="1"/>
    </xf>
    <xf numFmtId="0" fontId="23" fillId="0" borderId="0" xfId="0" applyFont="1"/>
    <xf numFmtId="0" fontId="11" fillId="0" borderId="21" xfId="0" applyFont="1" applyFill="1" applyBorder="1" applyAlignment="1">
      <alignment horizontal="right" wrapText="1"/>
    </xf>
    <xf numFmtId="2" fontId="11" fillId="0" borderId="21" xfId="0" applyNumberFormat="1" applyFont="1" applyFill="1" applyBorder="1" applyAlignment="1">
      <alignment horizontal="right" wrapText="1"/>
    </xf>
    <xf numFmtId="0" fontId="23" fillId="0" borderId="6" xfId="0" applyFont="1" applyBorder="1"/>
    <xf numFmtId="1" fontId="11" fillId="0" borderId="8" xfId="0" applyNumberFormat="1" applyFont="1" applyFill="1" applyBorder="1" applyAlignment="1">
      <alignment horizontal="center" wrapText="1"/>
    </xf>
    <xf numFmtId="2" fontId="11" fillId="0" borderId="0" xfId="0" applyNumberFormat="1" applyFont="1" applyFill="1" applyBorder="1" applyAlignment="1">
      <alignment horizontal="center" wrapText="1"/>
    </xf>
    <xf numFmtId="0" fontId="23" fillId="0" borderId="0" xfId="0" applyFont="1" applyAlignment="1">
      <alignment horizontal="center"/>
    </xf>
    <xf numFmtId="0" fontId="23" fillId="0" borderId="8" xfId="0" applyFont="1" applyBorder="1" applyAlignment="1">
      <alignment horizontal="center"/>
    </xf>
    <xf numFmtId="1" fontId="11" fillId="0" borderId="0" xfId="0" applyNumberFormat="1" applyFont="1" applyFill="1" applyAlignment="1">
      <alignment horizontal="center" vertical="center"/>
    </xf>
    <xf numFmtId="2" fontId="30" fillId="0" borderId="18" xfId="0" applyNumberFormat="1" applyFont="1" applyFill="1" applyBorder="1" applyAlignment="1">
      <alignment horizontal="right" wrapText="1"/>
    </xf>
    <xf numFmtId="0" fontId="11" fillId="0" borderId="17" xfId="0" applyFont="1" applyFill="1" applyBorder="1" applyAlignment="1">
      <alignment horizontal="center" wrapText="1"/>
    </xf>
    <xf numFmtId="2" fontId="11" fillId="0" borderId="25" xfId="0" applyNumberFormat="1" applyFont="1" applyFill="1" applyBorder="1" applyAlignment="1">
      <alignment horizontal="center" wrapText="1"/>
    </xf>
    <xf numFmtId="2" fontId="11" fillId="0" borderId="26" xfId="0" applyNumberFormat="1" applyFont="1" applyFill="1" applyBorder="1" applyAlignment="1">
      <alignment horizontal="center" wrapText="1"/>
    </xf>
    <xf numFmtId="2" fontId="11" fillId="0" borderId="27" xfId="0" applyNumberFormat="1" applyFont="1" applyFill="1" applyBorder="1" applyAlignment="1">
      <alignment horizontal="center" wrapText="1"/>
    </xf>
    <xf numFmtId="2" fontId="11" fillId="3" borderId="8" xfId="0" applyNumberFormat="1" applyFont="1" applyFill="1" applyBorder="1" applyAlignment="1">
      <alignment horizontal="center" wrapText="1"/>
    </xf>
    <xf numFmtId="2" fontId="11" fillId="3" borderId="25" xfId="0" applyNumberFormat="1" applyFont="1" applyFill="1" applyBorder="1" applyAlignment="1">
      <alignment horizontal="center" wrapText="1"/>
    </xf>
    <xf numFmtId="2" fontId="11" fillId="0" borderId="28" xfId="0" applyNumberFormat="1" applyFont="1" applyFill="1" applyBorder="1" applyAlignment="1">
      <alignment horizontal="center" wrapText="1"/>
    </xf>
    <xf numFmtId="0" fontId="11" fillId="0" borderId="17" xfId="0" applyFont="1" applyFill="1" applyBorder="1" applyAlignment="1">
      <alignment horizontal="right" vertical="center" wrapText="1"/>
    </xf>
    <xf numFmtId="0" fontId="11" fillId="0" borderId="8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0" fontId="29" fillId="2" borderId="0" xfId="0" applyFont="1" applyFill="1"/>
    <xf numFmtId="165" fontId="29" fillId="2" borderId="0" xfId="0" applyNumberFormat="1" applyFont="1" applyFill="1"/>
    <xf numFmtId="165" fontId="23" fillId="0" borderId="8" xfId="0" applyNumberFormat="1" applyFont="1" applyBorder="1" applyAlignment="1">
      <alignment horizontal="center"/>
    </xf>
    <xf numFmtId="165" fontId="11" fillId="0" borderId="0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165" fontId="23" fillId="2" borderId="0" xfId="0" applyNumberFormat="1" applyFont="1" applyFill="1" applyAlignment="1">
      <alignment horizontal="center"/>
    </xf>
    <xf numFmtId="165" fontId="23" fillId="0" borderId="0" xfId="0" applyNumberFormat="1" applyFont="1" applyAlignment="1">
      <alignment horizontal="center"/>
    </xf>
    <xf numFmtId="165" fontId="23" fillId="0" borderId="0" xfId="0" applyNumberFormat="1" applyFont="1" applyFill="1" applyAlignment="1">
      <alignment horizontal="center"/>
    </xf>
    <xf numFmtId="165" fontId="23" fillId="2" borderId="8" xfId="0" applyNumberFormat="1" applyFont="1" applyFill="1" applyBorder="1" applyAlignment="1">
      <alignment horizontal="center"/>
    </xf>
    <xf numFmtId="2" fontId="11" fillId="2" borderId="8" xfId="0" applyNumberFormat="1" applyFont="1" applyFill="1" applyBorder="1" applyAlignment="1">
      <alignment horizontal="center" wrapText="1"/>
    </xf>
    <xf numFmtId="165" fontId="23" fillId="3" borderId="0" xfId="0" applyNumberFormat="1" applyFont="1" applyFill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165" fontId="11" fillId="2" borderId="0" xfId="0" applyNumberFormat="1" applyFont="1" applyFill="1" applyBorder="1" applyAlignment="1">
      <alignment horizontal="center"/>
    </xf>
    <xf numFmtId="165" fontId="11" fillId="2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165" fontId="33" fillId="0" borderId="0" xfId="0" applyNumberFormat="1" applyFont="1" applyFill="1" applyBorder="1" applyAlignment="1">
      <alignment horizontal="center" vertical="center" wrapText="1"/>
    </xf>
    <xf numFmtId="0" fontId="16" fillId="0" borderId="2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wrapText="1"/>
    </xf>
    <xf numFmtId="0" fontId="33" fillId="0" borderId="0" xfId="0" applyFont="1" applyFill="1" applyBorder="1" applyAlignment="1">
      <alignment horizontal="left" vertical="center" wrapText="1"/>
    </xf>
    <xf numFmtId="0" fontId="11" fillId="0" borderId="4" xfId="2" applyNumberFormat="1" applyFont="1" applyFill="1" applyBorder="1" applyAlignment="1">
      <alignment horizontal="left" vertical="center" wrapText="1"/>
    </xf>
    <xf numFmtId="0" fontId="23" fillId="0" borderId="17" xfId="0" applyFont="1" applyFill="1" applyBorder="1"/>
    <xf numFmtId="0" fontId="16" fillId="3" borderId="16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wrapText="1"/>
    </xf>
    <xf numFmtId="0" fontId="16" fillId="3" borderId="6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left" wrapText="1"/>
    </xf>
    <xf numFmtId="0" fontId="11" fillId="0" borderId="9" xfId="0" applyFont="1" applyFill="1" applyBorder="1" applyAlignment="1">
      <alignment horizontal="center" wrapText="1"/>
    </xf>
    <xf numFmtId="165" fontId="11" fillId="0" borderId="9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65" fontId="11" fillId="0" borderId="1" xfId="0" applyNumberFormat="1" applyFont="1" applyFill="1" applyBorder="1" applyAlignment="1">
      <alignment horizontal="center" wrapText="1"/>
    </xf>
    <xf numFmtId="0" fontId="16" fillId="0" borderId="4" xfId="2" applyNumberFormat="1" applyFont="1" applyFill="1" applyBorder="1" applyAlignment="1">
      <alignment horizontal="center" vertical="center" wrapText="1"/>
    </xf>
    <xf numFmtId="165" fontId="16" fillId="0" borderId="4" xfId="0" applyNumberFormat="1" applyFont="1" applyFill="1" applyBorder="1" applyAlignment="1">
      <alignment horizontal="center" vertical="center" wrapText="1"/>
    </xf>
    <xf numFmtId="1" fontId="16" fillId="0" borderId="4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Border="1" applyAlignment="1">
      <alignment horizont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/>
    <xf numFmtId="0" fontId="11" fillId="0" borderId="4" xfId="2" applyNumberFormat="1" applyFont="1" applyFill="1" applyBorder="1" applyAlignment="1">
      <alignment horizontal="center" vertical="center" wrapText="1"/>
    </xf>
    <xf numFmtId="165" fontId="11" fillId="0" borderId="4" xfId="0" applyNumberFormat="1" applyFont="1" applyFill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2" fontId="11" fillId="3" borderId="27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24" xfId="0" applyFont="1" applyFill="1" applyBorder="1" applyAlignment="1">
      <alignment horizontal="right" vertical="center" wrapText="1"/>
    </xf>
    <xf numFmtId="1" fontId="11" fillId="0" borderId="29" xfId="0" applyNumberFormat="1" applyFont="1" applyFill="1" applyBorder="1" applyAlignment="1">
      <alignment horizontal="center" vertical="center"/>
    </xf>
    <xf numFmtId="1" fontId="5" fillId="0" borderId="29" xfId="0" applyNumberFormat="1" applyFont="1" applyFill="1" applyBorder="1" applyAlignment="1">
      <alignment horizontal="center" vertical="center"/>
    </xf>
    <xf numFmtId="1" fontId="16" fillId="0" borderId="4" xfId="0" applyNumberFormat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wrapText="1"/>
    </xf>
    <xf numFmtId="1" fontId="3" fillId="0" borderId="24" xfId="0" applyNumberFormat="1" applyFont="1" applyFill="1" applyBorder="1" applyAlignment="1">
      <alignment horizontal="center" wrapText="1"/>
    </xf>
    <xf numFmtId="2" fontId="3" fillId="0" borderId="24" xfId="0" applyNumberFormat="1" applyFont="1" applyFill="1" applyBorder="1" applyAlignment="1">
      <alignment horizontal="center" wrapText="1"/>
    </xf>
    <xf numFmtId="165" fontId="11" fillId="0" borderId="29" xfId="0" applyNumberFormat="1" applyFont="1" applyFill="1" applyBorder="1" applyAlignment="1">
      <alignment horizontal="center" vertical="center"/>
    </xf>
    <xf numFmtId="165" fontId="3" fillId="0" borderId="24" xfId="0" applyNumberFormat="1" applyFont="1" applyFill="1" applyBorder="1" applyAlignment="1">
      <alignment horizontal="center" wrapText="1"/>
    </xf>
    <xf numFmtId="2" fontId="5" fillId="0" borderId="29" xfId="0" applyNumberFormat="1" applyFon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165" fontId="0" fillId="0" borderId="29" xfId="0" applyNumberFormat="1" applyFill="1" applyBorder="1" applyAlignment="1">
      <alignment horizontal="center"/>
    </xf>
    <xf numFmtId="1" fontId="0" fillId="0" borderId="29" xfId="0" applyNumberFormat="1" applyFill="1" applyBorder="1" applyAlignment="1">
      <alignment horizontal="center"/>
    </xf>
    <xf numFmtId="1" fontId="10" fillId="0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1" fillId="3" borderId="8" xfId="0" applyFont="1" applyFill="1" applyBorder="1" applyAlignment="1">
      <alignment horizontal="right" wrapText="1"/>
    </xf>
    <xf numFmtId="0" fontId="23" fillId="3" borderId="8" xfId="0" applyFont="1" applyFill="1" applyBorder="1"/>
    <xf numFmtId="3" fontId="3" fillId="0" borderId="0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horizontal="right" wrapText="1"/>
    </xf>
    <xf numFmtId="2" fontId="3" fillId="0" borderId="31" xfId="0" applyNumberFormat="1" applyFont="1" applyFill="1" applyBorder="1" applyAlignment="1">
      <alignment horizontal="right" wrapText="1"/>
    </xf>
    <xf numFmtId="0" fontId="0" fillId="0" borderId="27" xfId="0" applyFill="1" applyBorder="1"/>
    <xf numFmtId="3" fontId="4" fillId="3" borderId="21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1" fillId="0" borderId="0" xfId="1"/>
    <xf numFmtId="0" fontId="34" fillId="0" borderId="8" xfId="0" applyFont="1" applyFill="1" applyBorder="1" applyAlignment="1">
      <alignment horizontal="center" wrapText="1"/>
    </xf>
    <xf numFmtId="2" fontId="34" fillId="0" borderId="8" xfId="0" applyNumberFormat="1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wrapText="1"/>
    </xf>
    <xf numFmtId="165" fontId="33" fillId="0" borderId="22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37" fillId="0" borderId="0" xfId="0" applyFont="1" applyFill="1"/>
    <xf numFmtId="0" fontId="38" fillId="0" borderId="0" xfId="0" applyFont="1" applyFill="1"/>
    <xf numFmtId="0" fontId="14" fillId="0" borderId="0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165" fontId="16" fillId="0" borderId="3" xfId="0" applyNumberFormat="1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wrapText="1"/>
    </xf>
    <xf numFmtId="0" fontId="11" fillId="0" borderId="1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wrapText="1"/>
    </xf>
    <xf numFmtId="2" fontId="11" fillId="0" borderId="0" xfId="0" applyNumberFormat="1" applyFont="1" applyFill="1" applyBorder="1" applyAlignment="1">
      <alignment horizontal="right" wrapText="1"/>
    </xf>
    <xf numFmtId="0" fontId="33" fillId="0" borderId="8" xfId="0" applyFont="1" applyFill="1" applyBorder="1" applyAlignment="1">
      <alignment horizontal="right" vertical="center" wrapText="1"/>
    </xf>
    <xf numFmtId="2" fontId="33" fillId="0" borderId="8" xfId="0" applyNumberFormat="1" applyFont="1" applyFill="1" applyBorder="1" applyAlignment="1">
      <alignment horizontal="right" vertical="center" wrapText="1"/>
    </xf>
    <xf numFmtId="0" fontId="11" fillId="0" borderId="17" xfId="0" applyFont="1" applyFill="1" applyBorder="1" applyAlignment="1">
      <alignment horizontal="right" wrapText="1"/>
    </xf>
    <xf numFmtId="0" fontId="16" fillId="0" borderId="16" xfId="0" applyFont="1" applyFill="1" applyBorder="1" applyAlignment="1">
      <alignment vertical="center"/>
    </xf>
    <xf numFmtId="0" fontId="16" fillId="0" borderId="16" xfId="0" applyNumberFormat="1" applyFont="1" applyFill="1" applyBorder="1" applyAlignment="1">
      <alignment horizontal="center" vertical="center" wrapText="1"/>
    </xf>
    <xf numFmtId="2" fontId="16" fillId="2" borderId="16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  <xf numFmtId="0" fontId="22" fillId="0" borderId="6" xfId="0" applyFont="1" applyFill="1" applyBorder="1" applyAlignment="1">
      <alignment horizontal="left" vertical="center" wrapText="1"/>
    </xf>
    <xf numFmtId="0" fontId="23" fillId="0" borderId="6" xfId="0" applyFont="1" applyFill="1" applyBorder="1"/>
    <xf numFmtId="0" fontId="33" fillId="0" borderId="8" xfId="0" applyFont="1" applyFill="1" applyBorder="1" applyAlignment="1">
      <alignment vertical="center" wrapText="1"/>
    </xf>
    <xf numFmtId="0" fontId="17" fillId="0" borderId="16" xfId="0" applyNumberFormat="1" applyFont="1" applyFill="1" applyBorder="1" applyAlignment="1">
      <alignment horizontal="center" vertical="center" wrapText="1"/>
    </xf>
    <xf numFmtId="2" fontId="17" fillId="0" borderId="16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1" fillId="3" borderId="0" xfId="0" applyFont="1" applyFill="1" applyBorder="1"/>
    <xf numFmtId="0" fontId="16" fillId="0" borderId="16" xfId="0" applyFont="1" applyFill="1" applyBorder="1"/>
    <xf numFmtId="165" fontId="16" fillId="0" borderId="16" xfId="0" applyNumberFormat="1" applyFont="1" applyFill="1" applyBorder="1" applyAlignment="1">
      <alignment horizontal="center"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6" xfId="0" applyNumberFormat="1" applyFont="1" applyFill="1" applyBorder="1" applyAlignment="1">
      <alignment horizontal="center" vertical="center"/>
    </xf>
    <xf numFmtId="165" fontId="16" fillId="0" borderId="16" xfId="0" applyNumberFormat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/>
    </xf>
    <xf numFmtId="1" fontId="29" fillId="0" borderId="0" xfId="0" applyNumberFormat="1" applyFont="1" applyFill="1"/>
    <xf numFmtId="0" fontId="11" fillId="3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29" fillId="0" borderId="0" xfId="0" applyFont="1" applyFill="1" applyBorder="1"/>
    <xf numFmtId="0" fontId="22" fillId="0" borderId="13" xfId="0" applyFont="1" applyFill="1" applyBorder="1" applyAlignment="1">
      <alignment horizontal="left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left" vertical="center"/>
    </xf>
    <xf numFmtId="165" fontId="29" fillId="0" borderId="0" xfId="0" applyNumberFormat="1" applyFont="1" applyFill="1"/>
    <xf numFmtId="0" fontId="22" fillId="0" borderId="13" xfId="0" applyFont="1" applyFill="1" applyBorder="1" applyAlignment="1">
      <alignment horizontal="left" vertical="center" wrapText="1"/>
    </xf>
    <xf numFmtId="0" fontId="11" fillId="2" borderId="0" xfId="0" applyFont="1" applyFill="1" applyBorder="1"/>
    <xf numFmtId="0" fontId="11" fillId="0" borderId="17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/>
    </xf>
    <xf numFmtId="0" fontId="22" fillId="0" borderId="0" xfId="0" applyFont="1" applyFill="1"/>
    <xf numFmtId="1" fontId="22" fillId="0" borderId="0" xfId="0" applyNumberFormat="1" applyFont="1" applyFill="1"/>
    <xf numFmtId="165" fontId="22" fillId="0" borderId="0" xfId="0" applyNumberFormat="1" applyFont="1" applyFill="1"/>
    <xf numFmtId="0" fontId="22" fillId="0" borderId="0" xfId="0" applyFont="1" applyFill="1" applyBorder="1" applyAlignment="1"/>
    <xf numFmtId="0" fontId="39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vertical="center"/>
    </xf>
    <xf numFmtId="165" fontId="23" fillId="0" borderId="0" xfId="0" applyNumberFormat="1" applyFont="1" applyFill="1"/>
    <xf numFmtId="0" fontId="11" fillId="0" borderId="7" xfId="0" applyFont="1" applyFill="1" applyBorder="1" applyAlignment="1">
      <alignment horizontal="center" vertical="center" wrapText="1"/>
    </xf>
    <xf numFmtId="0" fontId="23" fillId="0" borderId="0" xfId="0" applyFont="1" applyBorder="1"/>
    <xf numFmtId="0" fontId="11" fillId="0" borderId="0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wrapText="1"/>
    </xf>
    <xf numFmtId="0" fontId="23" fillId="0" borderId="7" xfId="0" applyFont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14" fillId="0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wrapText="1"/>
    </xf>
    <xf numFmtId="0" fontId="23" fillId="0" borderId="7" xfId="0" applyFont="1" applyFill="1" applyBorder="1" applyAlignment="1">
      <alignment horizontal="center"/>
    </xf>
    <xf numFmtId="0" fontId="29" fillId="0" borderId="8" xfId="0" applyFont="1" applyFill="1" applyBorder="1"/>
    <xf numFmtId="0" fontId="29" fillId="0" borderId="0" xfId="0" applyFont="1"/>
    <xf numFmtId="0" fontId="29" fillId="0" borderId="6" xfId="0" applyFont="1" applyBorder="1" applyAlignment="1">
      <alignment horizontal="center"/>
    </xf>
    <xf numFmtId="0" fontId="23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11" fillId="0" borderId="0" xfId="1" applyFont="1"/>
    <xf numFmtId="0" fontId="14" fillId="0" borderId="0" xfId="0" applyFont="1" applyFill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40" fillId="0" borderId="6" xfId="0" applyFont="1" applyFill="1" applyBorder="1" applyAlignment="1">
      <alignment horizontal="left" vertical="center"/>
    </xf>
    <xf numFmtId="0" fontId="29" fillId="0" borderId="37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/>
    </xf>
    <xf numFmtId="0" fontId="29" fillId="0" borderId="8" xfId="0" applyFont="1" applyFill="1" applyBorder="1" applyAlignment="1">
      <alignment horizontal="right" vertical="center" wrapText="1"/>
    </xf>
    <xf numFmtId="0" fontId="29" fillId="0" borderId="6" xfId="0" applyFont="1" applyBorder="1"/>
    <xf numFmtId="0" fontId="34" fillId="0" borderId="8" xfId="0" applyFont="1" applyFill="1" applyBorder="1" applyAlignment="1">
      <alignment horizontal="left" wrapText="1"/>
    </xf>
    <xf numFmtId="0" fontId="34" fillId="0" borderId="20" xfId="0" applyFont="1" applyFill="1" applyBorder="1" applyAlignment="1">
      <alignment horizontal="center" wrapText="1"/>
    </xf>
    <xf numFmtId="2" fontId="34" fillId="0" borderId="20" xfId="0" applyNumberFormat="1" applyFont="1" applyFill="1" applyBorder="1" applyAlignment="1">
      <alignment horizontal="center" wrapText="1"/>
    </xf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0" fontId="10" fillId="0" borderId="15" xfId="0" applyFont="1" applyFill="1" applyBorder="1" applyAlignment="1">
      <alignment horizontal="left" wrapText="1"/>
    </xf>
    <xf numFmtId="0" fontId="34" fillId="0" borderId="22" xfId="0" applyFont="1" applyFill="1" applyBorder="1" applyAlignment="1">
      <alignment horizontal="center" wrapText="1"/>
    </xf>
    <xf numFmtId="2" fontId="34" fillId="0" borderId="22" xfId="0" applyNumberFormat="1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41" fillId="0" borderId="15" xfId="0" applyFont="1" applyFill="1" applyBorder="1" applyAlignment="1">
      <alignment horizontal="left" wrapText="1"/>
    </xf>
    <xf numFmtId="0" fontId="11" fillId="0" borderId="9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left" wrapText="1"/>
    </xf>
    <xf numFmtId="0" fontId="11" fillId="0" borderId="9" xfId="1" applyBorder="1"/>
    <xf numFmtId="0" fontId="11" fillId="0" borderId="0" xfId="1" applyBorder="1"/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17" fontId="23" fillId="0" borderId="0" xfId="0" applyNumberFormat="1" applyFont="1" applyFill="1"/>
    <xf numFmtId="165" fontId="33" fillId="0" borderId="0" xfId="0" applyNumberFormat="1" applyFont="1" applyFill="1" applyBorder="1" applyAlignment="1">
      <alignment horizontal="right" vertical="center" wrapText="1"/>
    </xf>
    <xf numFmtId="0" fontId="11" fillId="2" borderId="0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horizontal="center" vertical="center" wrapText="1"/>
    </xf>
    <xf numFmtId="2" fontId="33" fillId="2" borderId="8" xfId="0" applyNumberFormat="1" applyFont="1" applyFill="1" applyBorder="1" applyAlignment="1">
      <alignment horizontal="center" vertical="center" wrapText="1"/>
    </xf>
    <xf numFmtId="165" fontId="16" fillId="0" borderId="0" xfId="0" applyNumberFormat="1" applyFont="1" applyFill="1" applyBorder="1" applyAlignment="1">
      <alignment horizontal="center" vertical="center" wrapText="1"/>
    </xf>
    <xf numFmtId="166" fontId="16" fillId="0" borderId="16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165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2" fontId="16" fillId="0" borderId="0" xfId="0" applyNumberFormat="1" applyFont="1" applyFill="1" applyBorder="1"/>
    <xf numFmtId="0" fontId="16" fillId="0" borderId="0" xfId="0" applyFont="1" applyFill="1" applyBorder="1"/>
    <xf numFmtId="0" fontId="22" fillId="0" borderId="6" xfId="0" applyFont="1" applyFill="1" applyBorder="1" applyAlignment="1">
      <alignment vertical="center" wrapText="1"/>
    </xf>
    <xf numFmtId="2" fontId="33" fillId="0" borderId="0" xfId="0" applyNumberFormat="1" applyFont="1" applyFill="1" applyBorder="1" applyAlignment="1">
      <alignment horizontal="right" vertical="center" wrapText="1"/>
    </xf>
    <xf numFmtId="2" fontId="16" fillId="0" borderId="0" xfId="0" applyNumberFormat="1" applyFont="1" applyFill="1"/>
    <xf numFmtId="165" fontId="16" fillId="0" borderId="0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3" fillId="2" borderId="0" xfId="0" applyFont="1" applyFill="1"/>
    <xf numFmtId="165" fontId="11" fillId="0" borderId="0" xfId="0" applyNumberFormat="1" applyFont="1" applyFill="1" applyBorder="1" applyAlignment="1">
      <alignment horizontal="right" vertical="center" wrapText="1"/>
    </xf>
    <xf numFmtId="0" fontId="22" fillId="0" borderId="4" xfId="0" applyFont="1" applyFill="1" applyBorder="1" applyAlignment="1">
      <alignment horizontal="left" vertical="center" wrapText="1"/>
    </xf>
    <xf numFmtId="2" fontId="16" fillId="0" borderId="16" xfId="0" applyNumberFormat="1" applyFont="1" applyFill="1" applyBorder="1" applyAlignment="1">
      <alignment horizontal="center" vertical="center" wrapText="1"/>
    </xf>
    <xf numFmtId="0" fontId="38" fillId="0" borderId="0" xfId="0" applyFont="1" applyFill="1" applyBorder="1"/>
    <xf numFmtId="0" fontId="16" fillId="0" borderId="0" xfId="0" applyFont="1" applyFill="1" applyBorder="1" applyAlignment="1">
      <alignment vertical="center" wrapText="1"/>
    </xf>
    <xf numFmtId="0" fontId="16" fillId="0" borderId="0" xfId="0" applyNumberFormat="1" applyFont="1" applyFill="1" applyBorder="1" applyAlignment="1">
      <alignment horizontal="center" vertical="center" wrapText="1"/>
    </xf>
    <xf numFmtId="3" fontId="16" fillId="0" borderId="0" xfId="0" applyNumberFormat="1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left" vertical="center" wrapText="1"/>
    </xf>
    <xf numFmtId="1" fontId="14" fillId="0" borderId="14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 wrapText="1"/>
    </xf>
    <xf numFmtId="0" fontId="16" fillId="0" borderId="16" xfId="2" applyNumberFormat="1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wrapText="1"/>
    </xf>
    <xf numFmtId="165" fontId="16" fillId="0" borderId="23" xfId="0" applyNumberFormat="1" applyFont="1" applyFill="1" applyBorder="1" applyAlignment="1">
      <alignment horizontal="center" wrapText="1"/>
    </xf>
    <xf numFmtId="167" fontId="16" fillId="0" borderId="16" xfId="2" applyNumberFormat="1" applyFont="1" applyFill="1" applyBorder="1" applyAlignment="1">
      <alignment horizontal="center" vertical="center" wrapText="1"/>
    </xf>
    <xf numFmtId="0" fontId="16" fillId="0" borderId="16" xfId="2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165" fontId="16" fillId="0" borderId="16" xfId="2" applyNumberFormat="1" applyFont="1" applyFill="1" applyBorder="1" applyAlignment="1">
      <alignment horizontal="center" vertical="center" wrapText="1"/>
    </xf>
    <xf numFmtId="2" fontId="33" fillId="0" borderId="8" xfId="0" applyNumberFormat="1" applyFont="1" applyFill="1" applyBorder="1" applyAlignment="1">
      <alignment horizontal="center" vertical="center" wrapText="1"/>
    </xf>
    <xf numFmtId="164" fontId="11" fillId="0" borderId="5" xfId="2" applyNumberFormat="1" applyFont="1" applyFill="1" applyBorder="1" applyAlignment="1">
      <alignment horizontal="center" vertical="center" wrapText="1"/>
    </xf>
    <xf numFmtId="1" fontId="14" fillId="0" borderId="14" xfId="2" applyNumberFormat="1" applyFont="1" applyFill="1" applyBorder="1" applyAlignment="1">
      <alignment horizontal="center" vertical="center" wrapText="1"/>
    </xf>
    <xf numFmtId="2" fontId="11" fillId="0" borderId="0" xfId="0" applyNumberFormat="1" applyFont="1" applyFill="1"/>
    <xf numFmtId="164" fontId="23" fillId="0" borderId="0" xfId="2" applyNumberFormat="1" applyFont="1" applyFill="1"/>
    <xf numFmtId="164" fontId="11" fillId="0" borderId="0" xfId="2" applyNumberFormat="1" applyFont="1" applyFill="1" applyBorder="1" applyAlignment="1">
      <alignment horizontal="center" vertical="center" wrapText="1"/>
    </xf>
    <xf numFmtId="0" fontId="16" fillId="0" borderId="29" xfId="2" applyNumberFormat="1" applyFont="1" applyFill="1" applyBorder="1" applyAlignment="1">
      <alignment horizontal="center" vertical="center" wrapText="1"/>
    </xf>
    <xf numFmtId="165" fontId="16" fillId="0" borderId="29" xfId="0" applyNumberFormat="1" applyFont="1" applyFill="1" applyBorder="1" applyAlignment="1">
      <alignment horizontal="center" vertical="center" wrapText="1"/>
    </xf>
    <xf numFmtId="1" fontId="16" fillId="0" borderId="29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/>
    </xf>
    <xf numFmtId="165" fontId="16" fillId="3" borderId="6" xfId="0" applyNumberFormat="1" applyFont="1" applyFill="1" applyBorder="1" applyAlignment="1">
      <alignment horizontal="center"/>
    </xf>
    <xf numFmtId="0" fontId="11" fillId="3" borderId="0" xfId="0" applyFont="1" applyFill="1" applyBorder="1" applyAlignment="1">
      <alignment horizontal="right" wrapText="1"/>
    </xf>
    <xf numFmtId="165" fontId="16" fillId="0" borderId="16" xfId="0" applyNumberFormat="1" applyFont="1" applyFill="1" applyBorder="1" applyAlignment="1">
      <alignment horizontal="center" vertical="center"/>
    </xf>
    <xf numFmtId="0" fontId="16" fillId="0" borderId="0" xfId="2" applyNumberFormat="1" applyFont="1" applyFill="1" applyBorder="1" applyAlignment="1">
      <alignment horizontal="center" vertical="center" wrapText="1"/>
    </xf>
    <xf numFmtId="1" fontId="16" fillId="0" borderId="0" xfId="0" applyNumberFormat="1" applyFont="1" applyFill="1" applyBorder="1" applyAlignment="1">
      <alignment horizontal="center" vertical="center" wrapText="1"/>
    </xf>
    <xf numFmtId="2" fontId="11" fillId="0" borderId="20" xfId="0" applyNumberFormat="1" applyFont="1" applyFill="1" applyBorder="1" applyAlignment="1">
      <alignment horizontal="right" wrapText="1"/>
    </xf>
    <xf numFmtId="0" fontId="23" fillId="0" borderId="0" xfId="0" applyFont="1" applyFill="1" applyBorder="1" applyAlignment="1">
      <alignment horizontal="center"/>
    </xf>
    <xf numFmtId="1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 wrapText="1"/>
    </xf>
    <xf numFmtId="2" fontId="17" fillId="0" borderId="3" xfId="2" applyNumberFormat="1" applyFont="1" applyFill="1" applyBorder="1" applyAlignment="1">
      <alignment horizontal="center" vertical="center" wrapText="1"/>
    </xf>
    <xf numFmtId="39" fontId="17" fillId="0" borderId="3" xfId="2" applyNumberFormat="1" applyFont="1" applyFill="1" applyBorder="1" applyAlignment="1">
      <alignment horizontal="center" vertical="center" wrapText="1"/>
    </xf>
    <xf numFmtId="165" fontId="17" fillId="0" borderId="3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1" fontId="16" fillId="0" borderId="3" xfId="0" applyNumberFormat="1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M157"/>
  <sheetViews>
    <sheetView zoomScaleNormal="100" workbookViewId="0">
      <selection sqref="A1:XFD1048576"/>
    </sheetView>
  </sheetViews>
  <sheetFormatPr defaultRowHeight="15" x14ac:dyDescent="0.25"/>
  <cols>
    <col min="1" max="1" width="9.140625" style="32"/>
    <col min="2" max="2" width="22.28515625" style="428" customWidth="1"/>
    <col min="3" max="3" width="19.5703125" style="428" customWidth="1"/>
    <col min="4" max="4" width="13.42578125" style="428" customWidth="1"/>
    <col min="5" max="5" width="24.5703125" style="435" customWidth="1"/>
    <col min="6" max="6" width="21.85546875" style="428" customWidth="1"/>
    <col min="7" max="7" width="19.5703125" style="428" customWidth="1"/>
    <col min="8" max="8" width="23.85546875" style="430" customWidth="1"/>
    <col min="9" max="9" width="9.140625" style="32"/>
    <col min="10" max="10" width="23.140625" style="32" customWidth="1"/>
    <col min="11" max="11" width="18" style="32" customWidth="1"/>
    <col min="12" max="12" width="24.140625" style="32" customWidth="1"/>
    <col min="13" max="13" width="32.140625" style="32" customWidth="1"/>
    <col min="14" max="257" width="9.140625" style="32"/>
    <col min="258" max="258" width="22.28515625" style="32" customWidth="1"/>
    <col min="259" max="259" width="19.5703125" style="32" customWidth="1"/>
    <col min="260" max="260" width="13.42578125" style="32" customWidth="1"/>
    <col min="261" max="261" width="24.5703125" style="32" customWidth="1"/>
    <col min="262" max="262" width="21.85546875" style="32" customWidth="1"/>
    <col min="263" max="263" width="16.28515625" style="32" customWidth="1"/>
    <col min="264" max="264" width="21.140625" style="32" customWidth="1"/>
    <col min="265" max="513" width="9.140625" style="32"/>
    <col min="514" max="514" width="22.28515625" style="32" customWidth="1"/>
    <col min="515" max="515" width="19.5703125" style="32" customWidth="1"/>
    <col min="516" max="516" width="13.42578125" style="32" customWidth="1"/>
    <col min="517" max="517" width="24.5703125" style="32" customWidth="1"/>
    <col min="518" max="518" width="21.85546875" style="32" customWidth="1"/>
    <col min="519" max="519" width="16.28515625" style="32" customWidth="1"/>
    <col min="520" max="520" width="21.140625" style="32" customWidth="1"/>
    <col min="521" max="769" width="9.140625" style="32"/>
    <col min="770" max="770" width="22.28515625" style="32" customWidth="1"/>
    <col min="771" max="771" width="19.5703125" style="32" customWidth="1"/>
    <col min="772" max="772" width="13.42578125" style="32" customWidth="1"/>
    <col min="773" max="773" width="24.5703125" style="32" customWidth="1"/>
    <col min="774" max="774" width="21.85546875" style="32" customWidth="1"/>
    <col min="775" max="775" width="16.28515625" style="32" customWidth="1"/>
    <col min="776" max="776" width="21.140625" style="32" customWidth="1"/>
    <col min="777" max="1025" width="9.140625" style="32"/>
    <col min="1026" max="1026" width="22.28515625" style="32" customWidth="1"/>
    <col min="1027" max="1027" width="19.5703125" style="32" customWidth="1"/>
    <col min="1028" max="1028" width="13.42578125" style="32" customWidth="1"/>
    <col min="1029" max="1029" width="24.5703125" style="32" customWidth="1"/>
    <col min="1030" max="1030" width="21.85546875" style="32" customWidth="1"/>
    <col min="1031" max="1031" width="16.28515625" style="32" customWidth="1"/>
    <col min="1032" max="1032" width="21.140625" style="32" customWidth="1"/>
    <col min="1033" max="1281" width="9.140625" style="32"/>
    <col min="1282" max="1282" width="22.28515625" style="32" customWidth="1"/>
    <col min="1283" max="1283" width="19.5703125" style="32" customWidth="1"/>
    <col min="1284" max="1284" width="13.42578125" style="32" customWidth="1"/>
    <col min="1285" max="1285" width="24.5703125" style="32" customWidth="1"/>
    <col min="1286" max="1286" width="21.85546875" style="32" customWidth="1"/>
    <col min="1287" max="1287" width="16.28515625" style="32" customWidth="1"/>
    <col min="1288" max="1288" width="21.140625" style="32" customWidth="1"/>
    <col min="1289" max="1537" width="9.140625" style="32"/>
    <col min="1538" max="1538" width="22.28515625" style="32" customWidth="1"/>
    <col min="1539" max="1539" width="19.5703125" style="32" customWidth="1"/>
    <col min="1540" max="1540" width="13.42578125" style="32" customWidth="1"/>
    <col min="1541" max="1541" width="24.5703125" style="32" customWidth="1"/>
    <col min="1542" max="1542" width="21.85546875" style="32" customWidth="1"/>
    <col min="1543" max="1543" width="16.28515625" style="32" customWidth="1"/>
    <col min="1544" max="1544" width="21.140625" style="32" customWidth="1"/>
    <col min="1545" max="1793" width="9.140625" style="32"/>
    <col min="1794" max="1794" width="22.28515625" style="32" customWidth="1"/>
    <col min="1795" max="1795" width="19.5703125" style="32" customWidth="1"/>
    <col min="1796" max="1796" width="13.42578125" style="32" customWidth="1"/>
    <col min="1797" max="1797" width="24.5703125" style="32" customWidth="1"/>
    <col min="1798" max="1798" width="21.85546875" style="32" customWidth="1"/>
    <col min="1799" max="1799" width="16.28515625" style="32" customWidth="1"/>
    <col min="1800" max="1800" width="21.140625" style="32" customWidth="1"/>
    <col min="1801" max="2049" width="9.140625" style="32"/>
    <col min="2050" max="2050" width="22.28515625" style="32" customWidth="1"/>
    <col min="2051" max="2051" width="19.5703125" style="32" customWidth="1"/>
    <col min="2052" max="2052" width="13.42578125" style="32" customWidth="1"/>
    <col min="2053" max="2053" width="24.5703125" style="32" customWidth="1"/>
    <col min="2054" max="2054" width="21.85546875" style="32" customWidth="1"/>
    <col min="2055" max="2055" width="16.28515625" style="32" customWidth="1"/>
    <col min="2056" max="2056" width="21.140625" style="32" customWidth="1"/>
    <col min="2057" max="2305" width="9.140625" style="32"/>
    <col min="2306" max="2306" width="22.28515625" style="32" customWidth="1"/>
    <col min="2307" max="2307" width="19.5703125" style="32" customWidth="1"/>
    <col min="2308" max="2308" width="13.42578125" style="32" customWidth="1"/>
    <col min="2309" max="2309" width="24.5703125" style="32" customWidth="1"/>
    <col min="2310" max="2310" width="21.85546875" style="32" customWidth="1"/>
    <col min="2311" max="2311" width="16.28515625" style="32" customWidth="1"/>
    <col min="2312" max="2312" width="21.140625" style="32" customWidth="1"/>
    <col min="2313" max="2561" width="9.140625" style="32"/>
    <col min="2562" max="2562" width="22.28515625" style="32" customWidth="1"/>
    <col min="2563" max="2563" width="19.5703125" style="32" customWidth="1"/>
    <col min="2564" max="2564" width="13.42578125" style="32" customWidth="1"/>
    <col min="2565" max="2565" width="24.5703125" style="32" customWidth="1"/>
    <col min="2566" max="2566" width="21.85546875" style="32" customWidth="1"/>
    <col min="2567" max="2567" width="16.28515625" style="32" customWidth="1"/>
    <col min="2568" max="2568" width="21.140625" style="32" customWidth="1"/>
    <col min="2569" max="2817" width="9.140625" style="32"/>
    <col min="2818" max="2818" width="22.28515625" style="32" customWidth="1"/>
    <col min="2819" max="2819" width="19.5703125" style="32" customWidth="1"/>
    <col min="2820" max="2820" width="13.42578125" style="32" customWidth="1"/>
    <col min="2821" max="2821" width="24.5703125" style="32" customWidth="1"/>
    <col min="2822" max="2822" width="21.85546875" style="32" customWidth="1"/>
    <col min="2823" max="2823" width="16.28515625" style="32" customWidth="1"/>
    <col min="2824" max="2824" width="21.140625" style="32" customWidth="1"/>
    <col min="2825" max="3073" width="9.140625" style="32"/>
    <col min="3074" max="3074" width="22.28515625" style="32" customWidth="1"/>
    <col min="3075" max="3075" width="19.5703125" style="32" customWidth="1"/>
    <col min="3076" max="3076" width="13.42578125" style="32" customWidth="1"/>
    <col min="3077" max="3077" width="24.5703125" style="32" customWidth="1"/>
    <col min="3078" max="3078" width="21.85546875" style="32" customWidth="1"/>
    <col min="3079" max="3079" width="16.28515625" style="32" customWidth="1"/>
    <col min="3080" max="3080" width="21.140625" style="32" customWidth="1"/>
    <col min="3081" max="3329" width="9.140625" style="32"/>
    <col min="3330" max="3330" width="22.28515625" style="32" customWidth="1"/>
    <col min="3331" max="3331" width="19.5703125" style="32" customWidth="1"/>
    <col min="3332" max="3332" width="13.42578125" style="32" customWidth="1"/>
    <col min="3333" max="3333" width="24.5703125" style="32" customWidth="1"/>
    <col min="3334" max="3334" width="21.85546875" style="32" customWidth="1"/>
    <col min="3335" max="3335" width="16.28515625" style="32" customWidth="1"/>
    <col min="3336" max="3336" width="21.140625" style="32" customWidth="1"/>
    <col min="3337" max="3585" width="9.140625" style="32"/>
    <col min="3586" max="3586" width="22.28515625" style="32" customWidth="1"/>
    <col min="3587" max="3587" width="19.5703125" style="32" customWidth="1"/>
    <col min="3588" max="3588" width="13.42578125" style="32" customWidth="1"/>
    <col min="3589" max="3589" width="24.5703125" style="32" customWidth="1"/>
    <col min="3590" max="3590" width="21.85546875" style="32" customWidth="1"/>
    <col min="3591" max="3591" width="16.28515625" style="32" customWidth="1"/>
    <col min="3592" max="3592" width="21.140625" style="32" customWidth="1"/>
    <col min="3593" max="3841" width="9.140625" style="32"/>
    <col min="3842" max="3842" width="22.28515625" style="32" customWidth="1"/>
    <col min="3843" max="3843" width="19.5703125" style="32" customWidth="1"/>
    <col min="3844" max="3844" width="13.42578125" style="32" customWidth="1"/>
    <col min="3845" max="3845" width="24.5703125" style="32" customWidth="1"/>
    <col min="3846" max="3846" width="21.85546875" style="32" customWidth="1"/>
    <col min="3847" max="3847" width="16.28515625" style="32" customWidth="1"/>
    <col min="3848" max="3848" width="21.140625" style="32" customWidth="1"/>
    <col min="3849" max="4097" width="9.140625" style="32"/>
    <col min="4098" max="4098" width="22.28515625" style="32" customWidth="1"/>
    <col min="4099" max="4099" width="19.5703125" style="32" customWidth="1"/>
    <col min="4100" max="4100" width="13.42578125" style="32" customWidth="1"/>
    <col min="4101" max="4101" width="24.5703125" style="32" customWidth="1"/>
    <col min="4102" max="4102" width="21.85546875" style="32" customWidth="1"/>
    <col min="4103" max="4103" width="16.28515625" style="32" customWidth="1"/>
    <col min="4104" max="4104" width="21.140625" style="32" customWidth="1"/>
    <col min="4105" max="4353" width="9.140625" style="32"/>
    <col min="4354" max="4354" width="22.28515625" style="32" customWidth="1"/>
    <col min="4355" max="4355" width="19.5703125" style="32" customWidth="1"/>
    <col min="4356" max="4356" width="13.42578125" style="32" customWidth="1"/>
    <col min="4357" max="4357" width="24.5703125" style="32" customWidth="1"/>
    <col min="4358" max="4358" width="21.85546875" style="32" customWidth="1"/>
    <col min="4359" max="4359" width="16.28515625" style="32" customWidth="1"/>
    <col min="4360" max="4360" width="21.140625" style="32" customWidth="1"/>
    <col min="4361" max="4609" width="9.140625" style="32"/>
    <col min="4610" max="4610" width="22.28515625" style="32" customWidth="1"/>
    <col min="4611" max="4611" width="19.5703125" style="32" customWidth="1"/>
    <col min="4612" max="4612" width="13.42578125" style="32" customWidth="1"/>
    <col min="4613" max="4613" width="24.5703125" style="32" customWidth="1"/>
    <col min="4614" max="4614" width="21.85546875" style="32" customWidth="1"/>
    <col min="4615" max="4615" width="16.28515625" style="32" customWidth="1"/>
    <col min="4616" max="4616" width="21.140625" style="32" customWidth="1"/>
    <col min="4617" max="4865" width="9.140625" style="32"/>
    <col min="4866" max="4866" width="22.28515625" style="32" customWidth="1"/>
    <col min="4867" max="4867" width="19.5703125" style="32" customWidth="1"/>
    <col min="4868" max="4868" width="13.42578125" style="32" customWidth="1"/>
    <col min="4869" max="4869" width="24.5703125" style="32" customWidth="1"/>
    <col min="4870" max="4870" width="21.85546875" style="32" customWidth="1"/>
    <col min="4871" max="4871" width="16.28515625" style="32" customWidth="1"/>
    <col min="4872" max="4872" width="21.140625" style="32" customWidth="1"/>
    <col min="4873" max="5121" width="9.140625" style="32"/>
    <col min="5122" max="5122" width="22.28515625" style="32" customWidth="1"/>
    <col min="5123" max="5123" width="19.5703125" style="32" customWidth="1"/>
    <col min="5124" max="5124" width="13.42578125" style="32" customWidth="1"/>
    <col min="5125" max="5125" width="24.5703125" style="32" customWidth="1"/>
    <col min="5126" max="5126" width="21.85546875" style="32" customWidth="1"/>
    <col min="5127" max="5127" width="16.28515625" style="32" customWidth="1"/>
    <col min="5128" max="5128" width="21.140625" style="32" customWidth="1"/>
    <col min="5129" max="5377" width="9.140625" style="32"/>
    <col min="5378" max="5378" width="22.28515625" style="32" customWidth="1"/>
    <col min="5379" max="5379" width="19.5703125" style="32" customWidth="1"/>
    <col min="5380" max="5380" width="13.42578125" style="32" customWidth="1"/>
    <col min="5381" max="5381" width="24.5703125" style="32" customWidth="1"/>
    <col min="5382" max="5382" width="21.85546875" style="32" customWidth="1"/>
    <col min="5383" max="5383" width="16.28515625" style="32" customWidth="1"/>
    <col min="5384" max="5384" width="21.140625" style="32" customWidth="1"/>
    <col min="5385" max="5633" width="9.140625" style="32"/>
    <col min="5634" max="5634" width="22.28515625" style="32" customWidth="1"/>
    <col min="5635" max="5635" width="19.5703125" style="32" customWidth="1"/>
    <col min="5636" max="5636" width="13.42578125" style="32" customWidth="1"/>
    <col min="5637" max="5637" width="24.5703125" style="32" customWidth="1"/>
    <col min="5638" max="5638" width="21.85546875" style="32" customWidth="1"/>
    <col min="5639" max="5639" width="16.28515625" style="32" customWidth="1"/>
    <col min="5640" max="5640" width="21.140625" style="32" customWidth="1"/>
    <col min="5641" max="5889" width="9.140625" style="32"/>
    <col min="5890" max="5890" width="22.28515625" style="32" customWidth="1"/>
    <col min="5891" max="5891" width="19.5703125" style="32" customWidth="1"/>
    <col min="5892" max="5892" width="13.42578125" style="32" customWidth="1"/>
    <col min="5893" max="5893" width="24.5703125" style="32" customWidth="1"/>
    <col min="5894" max="5894" width="21.85546875" style="32" customWidth="1"/>
    <col min="5895" max="5895" width="16.28515625" style="32" customWidth="1"/>
    <col min="5896" max="5896" width="21.140625" style="32" customWidth="1"/>
    <col min="5897" max="6145" width="9.140625" style="32"/>
    <col min="6146" max="6146" width="22.28515625" style="32" customWidth="1"/>
    <col min="6147" max="6147" width="19.5703125" style="32" customWidth="1"/>
    <col min="6148" max="6148" width="13.42578125" style="32" customWidth="1"/>
    <col min="6149" max="6149" width="24.5703125" style="32" customWidth="1"/>
    <col min="6150" max="6150" width="21.85546875" style="32" customWidth="1"/>
    <col min="6151" max="6151" width="16.28515625" style="32" customWidth="1"/>
    <col min="6152" max="6152" width="21.140625" style="32" customWidth="1"/>
    <col min="6153" max="6401" width="9.140625" style="32"/>
    <col min="6402" max="6402" width="22.28515625" style="32" customWidth="1"/>
    <col min="6403" max="6403" width="19.5703125" style="32" customWidth="1"/>
    <col min="6404" max="6404" width="13.42578125" style="32" customWidth="1"/>
    <col min="6405" max="6405" width="24.5703125" style="32" customWidth="1"/>
    <col min="6406" max="6406" width="21.85546875" style="32" customWidth="1"/>
    <col min="6407" max="6407" width="16.28515625" style="32" customWidth="1"/>
    <col min="6408" max="6408" width="21.140625" style="32" customWidth="1"/>
    <col min="6409" max="6657" width="9.140625" style="32"/>
    <col min="6658" max="6658" width="22.28515625" style="32" customWidth="1"/>
    <col min="6659" max="6659" width="19.5703125" style="32" customWidth="1"/>
    <col min="6660" max="6660" width="13.42578125" style="32" customWidth="1"/>
    <col min="6661" max="6661" width="24.5703125" style="32" customWidth="1"/>
    <col min="6662" max="6662" width="21.85546875" style="32" customWidth="1"/>
    <col min="6663" max="6663" width="16.28515625" style="32" customWidth="1"/>
    <col min="6664" max="6664" width="21.140625" style="32" customWidth="1"/>
    <col min="6665" max="6913" width="9.140625" style="32"/>
    <col min="6914" max="6914" width="22.28515625" style="32" customWidth="1"/>
    <col min="6915" max="6915" width="19.5703125" style="32" customWidth="1"/>
    <col min="6916" max="6916" width="13.42578125" style="32" customWidth="1"/>
    <col min="6917" max="6917" width="24.5703125" style="32" customWidth="1"/>
    <col min="6918" max="6918" width="21.85546875" style="32" customWidth="1"/>
    <col min="6919" max="6919" width="16.28515625" style="32" customWidth="1"/>
    <col min="6920" max="6920" width="21.140625" style="32" customWidth="1"/>
    <col min="6921" max="7169" width="9.140625" style="32"/>
    <col min="7170" max="7170" width="22.28515625" style="32" customWidth="1"/>
    <col min="7171" max="7171" width="19.5703125" style="32" customWidth="1"/>
    <col min="7172" max="7172" width="13.42578125" style="32" customWidth="1"/>
    <col min="7173" max="7173" width="24.5703125" style="32" customWidth="1"/>
    <col min="7174" max="7174" width="21.85546875" style="32" customWidth="1"/>
    <col min="7175" max="7175" width="16.28515625" style="32" customWidth="1"/>
    <col min="7176" max="7176" width="21.140625" style="32" customWidth="1"/>
    <col min="7177" max="7425" width="9.140625" style="32"/>
    <col min="7426" max="7426" width="22.28515625" style="32" customWidth="1"/>
    <col min="7427" max="7427" width="19.5703125" style="32" customWidth="1"/>
    <col min="7428" max="7428" width="13.42578125" style="32" customWidth="1"/>
    <col min="7429" max="7429" width="24.5703125" style="32" customWidth="1"/>
    <col min="7430" max="7430" width="21.85546875" style="32" customWidth="1"/>
    <col min="7431" max="7431" width="16.28515625" style="32" customWidth="1"/>
    <col min="7432" max="7432" width="21.140625" style="32" customWidth="1"/>
    <col min="7433" max="7681" width="9.140625" style="32"/>
    <col min="7682" max="7682" width="22.28515625" style="32" customWidth="1"/>
    <col min="7683" max="7683" width="19.5703125" style="32" customWidth="1"/>
    <col min="7684" max="7684" width="13.42578125" style="32" customWidth="1"/>
    <col min="7685" max="7685" width="24.5703125" style="32" customWidth="1"/>
    <col min="7686" max="7686" width="21.85546875" style="32" customWidth="1"/>
    <col min="7687" max="7687" width="16.28515625" style="32" customWidth="1"/>
    <col min="7688" max="7688" width="21.140625" style="32" customWidth="1"/>
    <col min="7689" max="7937" width="9.140625" style="32"/>
    <col min="7938" max="7938" width="22.28515625" style="32" customWidth="1"/>
    <col min="7939" max="7939" width="19.5703125" style="32" customWidth="1"/>
    <col min="7940" max="7940" width="13.42578125" style="32" customWidth="1"/>
    <col min="7941" max="7941" width="24.5703125" style="32" customWidth="1"/>
    <col min="7942" max="7942" width="21.85546875" style="32" customWidth="1"/>
    <col min="7943" max="7943" width="16.28515625" style="32" customWidth="1"/>
    <col min="7944" max="7944" width="21.140625" style="32" customWidth="1"/>
    <col min="7945" max="8193" width="9.140625" style="32"/>
    <col min="8194" max="8194" width="22.28515625" style="32" customWidth="1"/>
    <col min="8195" max="8195" width="19.5703125" style="32" customWidth="1"/>
    <col min="8196" max="8196" width="13.42578125" style="32" customWidth="1"/>
    <col min="8197" max="8197" width="24.5703125" style="32" customWidth="1"/>
    <col min="8198" max="8198" width="21.85546875" style="32" customWidth="1"/>
    <col min="8199" max="8199" width="16.28515625" style="32" customWidth="1"/>
    <col min="8200" max="8200" width="21.140625" style="32" customWidth="1"/>
    <col min="8201" max="8449" width="9.140625" style="32"/>
    <col min="8450" max="8450" width="22.28515625" style="32" customWidth="1"/>
    <col min="8451" max="8451" width="19.5703125" style="32" customWidth="1"/>
    <col min="8452" max="8452" width="13.42578125" style="32" customWidth="1"/>
    <col min="8453" max="8453" width="24.5703125" style="32" customWidth="1"/>
    <col min="8454" max="8454" width="21.85546875" style="32" customWidth="1"/>
    <col min="8455" max="8455" width="16.28515625" style="32" customWidth="1"/>
    <col min="8456" max="8456" width="21.140625" style="32" customWidth="1"/>
    <col min="8457" max="8705" width="9.140625" style="32"/>
    <col min="8706" max="8706" width="22.28515625" style="32" customWidth="1"/>
    <col min="8707" max="8707" width="19.5703125" style="32" customWidth="1"/>
    <col min="8708" max="8708" width="13.42578125" style="32" customWidth="1"/>
    <col min="8709" max="8709" width="24.5703125" style="32" customWidth="1"/>
    <col min="8710" max="8710" width="21.85546875" style="32" customWidth="1"/>
    <col min="8711" max="8711" width="16.28515625" style="32" customWidth="1"/>
    <col min="8712" max="8712" width="21.140625" style="32" customWidth="1"/>
    <col min="8713" max="8961" width="9.140625" style="32"/>
    <col min="8962" max="8962" width="22.28515625" style="32" customWidth="1"/>
    <col min="8963" max="8963" width="19.5703125" style="32" customWidth="1"/>
    <col min="8964" max="8964" width="13.42578125" style="32" customWidth="1"/>
    <col min="8965" max="8965" width="24.5703125" style="32" customWidth="1"/>
    <col min="8966" max="8966" width="21.85546875" style="32" customWidth="1"/>
    <col min="8967" max="8967" width="16.28515625" style="32" customWidth="1"/>
    <col min="8968" max="8968" width="21.140625" style="32" customWidth="1"/>
    <col min="8969" max="9217" width="9.140625" style="32"/>
    <col min="9218" max="9218" width="22.28515625" style="32" customWidth="1"/>
    <col min="9219" max="9219" width="19.5703125" style="32" customWidth="1"/>
    <col min="9220" max="9220" width="13.42578125" style="32" customWidth="1"/>
    <col min="9221" max="9221" width="24.5703125" style="32" customWidth="1"/>
    <col min="9222" max="9222" width="21.85546875" style="32" customWidth="1"/>
    <col min="9223" max="9223" width="16.28515625" style="32" customWidth="1"/>
    <col min="9224" max="9224" width="21.140625" style="32" customWidth="1"/>
    <col min="9225" max="9473" width="9.140625" style="32"/>
    <col min="9474" max="9474" width="22.28515625" style="32" customWidth="1"/>
    <col min="9475" max="9475" width="19.5703125" style="32" customWidth="1"/>
    <col min="9476" max="9476" width="13.42578125" style="32" customWidth="1"/>
    <col min="9477" max="9477" width="24.5703125" style="32" customWidth="1"/>
    <col min="9478" max="9478" width="21.85546875" style="32" customWidth="1"/>
    <col min="9479" max="9479" width="16.28515625" style="32" customWidth="1"/>
    <col min="9480" max="9480" width="21.140625" style="32" customWidth="1"/>
    <col min="9481" max="9729" width="9.140625" style="32"/>
    <col min="9730" max="9730" width="22.28515625" style="32" customWidth="1"/>
    <col min="9731" max="9731" width="19.5703125" style="32" customWidth="1"/>
    <col min="9732" max="9732" width="13.42578125" style="32" customWidth="1"/>
    <col min="9733" max="9733" width="24.5703125" style="32" customWidth="1"/>
    <col min="9734" max="9734" width="21.85546875" style="32" customWidth="1"/>
    <col min="9735" max="9735" width="16.28515625" style="32" customWidth="1"/>
    <col min="9736" max="9736" width="21.140625" style="32" customWidth="1"/>
    <col min="9737" max="9985" width="9.140625" style="32"/>
    <col min="9986" max="9986" width="22.28515625" style="32" customWidth="1"/>
    <col min="9987" max="9987" width="19.5703125" style="32" customWidth="1"/>
    <col min="9988" max="9988" width="13.42578125" style="32" customWidth="1"/>
    <col min="9989" max="9989" width="24.5703125" style="32" customWidth="1"/>
    <col min="9990" max="9990" width="21.85546875" style="32" customWidth="1"/>
    <col min="9991" max="9991" width="16.28515625" style="32" customWidth="1"/>
    <col min="9992" max="9992" width="21.140625" style="32" customWidth="1"/>
    <col min="9993" max="10241" width="9.140625" style="32"/>
    <col min="10242" max="10242" width="22.28515625" style="32" customWidth="1"/>
    <col min="10243" max="10243" width="19.5703125" style="32" customWidth="1"/>
    <col min="10244" max="10244" width="13.42578125" style="32" customWidth="1"/>
    <col min="10245" max="10245" width="24.5703125" style="32" customWidth="1"/>
    <col min="10246" max="10246" width="21.85546875" style="32" customWidth="1"/>
    <col min="10247" max="10247" width="16.28515625" style="32" customWidth="1"/>
    <col min="10248" max="10248" width="21.140625" style="32" customWidth="1"/>
    <col min="10249" max="10497" width="9.140625" style="32"/>
    <col min="10498" max="10498" width="22.28515625" style="32" customWidth="1"/>
    <col min="10499" max="10499" width="19.5703125" style="32" customWidth="1"/>
    <col min="10500" max="10500" width="13.42578125" style="32" customWidth="1"/>
    <col min="10501" max="10501" width="24.5703125" style="32" customWidth="1"/>
    <col min="10502" max="10502" width="21.85546875" style="32" customWidth="1"/>
    <col min="10503" max="10503" width="16.28515625" style="32" customWidth="1"/>
    <col min="10504" max="10504" width="21.140625" style="32" customWidth="1"/>
    <col min="10505" max="10753" width="9.140625" style="32"/>
    <col min="10754" max="10754" width="22.28515625" style="32" customWidth="1"/>
    <col min="10755" max="10755" width="19.5703125" style="32" customWidth="1"/>
    <col min="10756" max="10756" width="13.42578125" style="32" customWidth="1"/>
    <col min="10757" max="10757" width="24.5703125" style="32" customWidth="1"/>
    <col min="10758" max="10758" width="21.85546875" style="32" customWidth="1"/>
    <col min="10759" max="10759" width="16.28515625" style="32" customWidth="1"/>
    <col min="10760" max="10760" width="21.140625" style="32" customWidth="1"/>
    <col min="10761" max="11009" width="9.140625" style="32"/>
    <col min="11010" max="11010" width="22.28515625" style="32" customWidth="1"/>
    <col min="11011" max="11011" width="19.5703125" style="32" customWidth="1"/>
    <col min="11012" max="11012" width="13.42578125" style="32" customWidth="1"/>
    <col min="11013" max="11013" width="24.5703125" style="32" customWidth="1"/>
    <col min="11014" max="11014" width="21.85546875" style="32" customWidth="1"/>
    <col min="11015" max="11015" width="16.28515625" style="32" customWidth="1"/>
    <col min="11016" max="11016" width="21.140625" style="32" customWidth="1"/>
    <col min="11017" max="11265" width="9.140625" style="32"/>
    <col min="11266" max="11266" width="22.28515625" style="32" customWidth="1"/>
    <col min="11267" max="11267" width="19.5703125" style="32" customWidth="1"/>
    <col min="11268" max="11268" width="13.42578125" style="32" customWidth="1"/>
    <col min="11269" max="11269" width="24.5703125" style="32" customWidth="1"/>
    <col min="11270" max="11270" width="21.85546875" style="32" customWidth="1"/>
    <col min="11271" max="11271" width="16.28515625" style="32" customWidth="1"/>
    <col min="11272" max="11272" width="21.140625" style="32" customWidth="1"/>
    <col min="11273" max="11521" width="9.140625" style="32"/>
    <col min="11522" max="11522" width="22.28515625" style="32" customWidth="1"/>
    <col min="11523" max="11523" width="19.5703125" style="32" customWidth="1"/>
    <col min="11524" max="11524" width="13.42578125" style="32" customWidth="1"/>
    <col min="11525" max="11525" width="24.5703125" style="32" customWidth="1"/>
    <col min="11526" max="11526" width="21.85546875" style="32" customWidth="1"/>
    <col min="11527" max="11527" width="16.28515625" style="32" customWidth="1"/>
    <col min="11528" max="11528" width="21.140625" style="32" customWidth="1"/>
    <col min="11529" max="11777" width="9.140625" style="32"/>
    <col min="11778" max="11778" width="22.28515625" style="32" customWidth="1"/>
    <col min="11779" max="11779" width="19.5703125" style="32" customWidth="1"/>
    <col min="11780" max="11780" width="13.42578125" style="32" customWidth="1"/>
    <col min="11781" max="11781" width="24.5703125" style="32" customWidth="1"/>
    <col min="11782" max="11782" width="21.85546875" style="32" customWidth="1"/>
    <col min="11783" max="11783" width="16.28515625" style="32" customWidth="1"/>
    <col min="11784" max="11784" width="21.140625" style="32" customWidth="1"/>
    <col min="11785" max="12033" width="9.140625" style="32"/>
    <col min="12034" max="12034" width="22.28515625" style="32" customWidth="1"/>
    <col min="12035" max="12035" width="19.5703125" style="32" customWidth="1"/>
    <col min="12036" max="12036" width="13.42578125" style="32" customWidth="1"/>
    <col min="12037" max="12037" width="24.5703125" style="32" customWidth="1"/>
    <col min="12038" max="12038" width="21.85546875" style="32" customWidth="1"/>
    <col min="12039" max="12039" width="16.28515625" style="32" customWidth="1"/>
    <col min="12040" max="12040" width="21.140625" style="32" customWidth="1"/>
    <col min="12041" max="12289" width="9.140625" style="32"/>
    <col min="12290" max="12290" width="22.28515625" style="32" customWidth="1"/>
    <col min="12291" max="12291" width="19.5703125" style="32" customWidth="1"/>
    <col min="12292" max="12292" width="13.42578125" style="32" customWidth="1"/>
    <col min="12293" max="12293" width="24.5703125" style="32" customWidth="1"/>
    <col min="12294" max="12294" width="21.85546875" style="32" customWidth="1"/>
    <col min="12295" max="12295" width="16.28515625" style="32" customWidth="1"/>
    <col min="12296" max="12296" width="21.140625" style="32" customWidth="1"/>
    <col min="12297" max="12545" width="9.140625" style="32"/>
    <col min="12546" max="12546" width="22.28515625" style="32" customWidth="1"/>
    <col min="12547" max="12547" width="19.5703125" style="32" customWidth="1"/>
    <col min="12548" max="12548" width="13.42578125" style="32" customWidth="1"/>
    <col min="12549" max="12549" width="24.5703125" style="32" customWidth="1"/>
    <col min="12550" max="12550" width="21.85546875" style="32" customWidth="1"/>
    <col min="12551" max="12551" width="16.28515625" style="32" customWidth="1"/>
    <col min="12552" max="12552" width="21.140625" style="32" customWidth="1"/>
    <col min="12553" max="12801" width="9.140625" style="32"/>
    <col min="12802" max="12802" width="22.28515625" style="32" customWidth="1"/>
    <col min="12803" max="12803" width="19.5703125" style="32" customWidth="1"/>
    <col min="12804" max="12804" width="13.42578125" style="32" customWidth="1"/>
    <col min="12805" max="12805" width="24.5703125" style="32" customWidth="1"/>
    <col min="12806" max="12806" width="21.85546875" style="32" customWidth="1"/>
    <col min="12807" max="12807" width="16.28515625" style="32" customWidth="1"/>
    <col min="12808" max="12808" width="21.140625" style="32" customWidth="1"/>
    <col min="12809" max="13057" width="9.140625" style="32"/>
    <col min="13058" max="13058" width="22.28515625" style="32" customWidth="1"/>
    <col min="13059" max="13059" width="19.5703125" style="32" customWidth="1"/>
    <col min="13060" max="13060" width="13.42578125" style="32" customWidth="1"/>
    <col min="13061" max="13061" width="24.5703125" style="32" customWidth="1"/>
    <col min="13062" max="13062" width="21.85546875" style="32" customWidth="1"/>
    <col min="13063" max="13063" width="16.28515625" style="32" customWidth="1"/>
    <col min="13064" max="13064" width="21.140625" style="32" customWidth="1"/>
    <col min="13065" max="13313" width="9.140625" style="32"/>
    <col min="13314" max="13314" width="22.28515625" style="32" customWidth="1"/>
    <col min="13315" max="13315" width="19.5703125" style="32" customWidth="1"/>
    <col min="13316" max="13316" width="13.42578125" style="32" customWidth="1"/>
    <col min="13317" max="13317" width="24.5703125" style="32" customWidth="1"/>
    <col min="13318" max="13318" width="21.85546875" style="32" customWidth="1"/>
    <col min="13319" max="13319" width="16.28515625" style="32" customWidth="1"/>
    <col min="13320" max="13320" width="21.140625" style="32" customWidth="1"/>
    <col min="13321" max="13569" width="9.140625" style="32"/>
    <col min="13570" max="13570" width="22.28515625" style="32" customWidth="1"/>
    <col min="13571" max="13571" width="19.5703125" style="32" customWidth="1"/>
    <col min="13572" max="13572" width="13.42578125" style="32" customWidth="1"/>
    <col min="13573" max="13573" width="24.5703125" style="32" customWidth="1"/>
    <col min="13574" max="13574" width="21.85546875" style="32" customWidth="1"/>
    <col min="13575" max="13575" width="16.28515625" style="32" customWidth="1"/>
    <col min="13576" max="13576" width="21.140625" style="32" customWidth="1"/>
    <col min="13577" max="13825" width="9.140625" style="32"/>
    <col min="13826" max="13826" width="22.28515625" style="32" customWidth="1"/>
    <col min="13827" max="13827" width="19.5703125" style="32" customWidth="1"/>
    <col min="13828" max="13828" width="13.42578125" style="32" customWidth="1"/>
    <col min="13829" max="13829" width="24.5703125" style="32" customWidth="1"/>
    <col min="13830" max="13830" width="21.85546875" style="32" customWidth="1"/>
    <col min="13831" max="13831" width="16.28515625" style="32" customWidth="1"/>
    <col min="13832" max="13832" width="21.140625" style="32" customWidth="1"/>
    <col min="13833" max="14081" width="9.140625" style="32"/>
    <col min="14082" max="14082" width="22.28515625" style="32" customWidth="1"/>
    <col min="14083" max="14083" width="19.5703125" style="32" customWidth="1"/>
    <col min="14084" max="14084" width="13.42578125" style="32" customWidth="1"/>
    <col min="14085" max="14085" width="24.5703125" style="32" customWidth="1"/>
    <col min="14086" max="14086" width="21.85546875" style="32" customWidth="1"/>
    <col min="14087" max="14087" width="16.28515625" style="32" customWidth="1"/>
    <col min="14088" max="14088" width="21.140625" style="32" customWidth="1"/>
    <col min="14089" max="14337" width="9.140625" style="32"/>
    <col min="14338" max="14338" width="22.28515625" style="32" customWidth="1"/>
    <col min="14339" max="14339" width="19.5703125" style="32" customWidth="1"/>
    <col min="14340" max="14340" width="13.42578125" style="32" customWidth="1"/>
    <col min="14341" max="14341" width="24.5703125" style="32" customWidth="1"/>
    <col min="14342" max="14342" width="21.85546875" style="32" customWidth="1"/>
    <col min="14343" max="14343" width="16.28515625" style="32" customWidth="1"/>
    <col min="14344" max="14344" width="21.140625" style="32" customWidth="1"/>
    <col min="14345" max="14593" width="9.140625" style="32"/>
    <col min="14594" max="14594" width="22.28515625" style="32" customWidth="1"/>
    <col min="14595" max="14595" width="19.5703125" style="32" customWidth="1"/>
    <col min="14596" max="14596" width="13.42578125" style="32" customWidth="1"/>
    <col min="14597" max="14597" width="24.5703125" style="32" customWidth="1"/>
    <col min="14598" max="14598" width="21.85546875" style="32" customWidth="1"/>
    <col min="14599" max="14599" width="16.28515625" style="32" customWidth="1"/>
    <col min="14600" max="14600" width="21.140625" style="32" customWidth="1"/>
    <col min="14601" max="14849" width="9.140625" style="32"/>
    <col min="14850" max="14850" width="22.28515625" style="32" customWidth="1"/>
    <col min="14851" max="14851" width="19.5703125" style="32" customWidth="1"/>
    <col min="14852" max="14852" width="13.42578125" style="32" customWidth="1"/>
    <col min="14853" max="14853" width="24.5703125" style="32" customWidth="1"/>
    <col min="14854" max="14854" width="21.85546875" style="32" customWidth="1"/>
    <col min="14855" max="14855" width="16.28515625" style="32" customWidth="1"/>
    <col min="14856" max="14856" width="21.140625" style="32" customWidth="1"/>
    <col min="14857" max="15105" width="9.140625" style="32"/>
    <col min="15106" max="15106" width="22.28515625" style="32" customWidth="1"/>
    <col min="15107" max="15107" width="19.5703125" style="32" customWidth="1"/>
    <col min="15108" max="15108" width="13.42578125" style="32" customWidth="1"/>
    <col min="15109" max="15109" width="24.5703125" style="32" customWidth="1"/>
    <col min="15110" max="15110" width="21.85546875" style="32" customWidth="1"/>
    <col min="15111" max="15111" width="16.28515625" style="32" customWidth="1"/>
    <col min="15112" max="15112" width="21.140625" style="32" customWidth="1"/>
    <col min="15113" max="15361" width="9.140625" style="32"/>
    <col min="15362" max="15362" width="22.28515625" style="32" customWidth="1"/>
    <col min="15363" max="15363" width="19.5703125" style="32" customWidth="1"/>
    <col min="15364" max="15364" width="13.42578125" style="32" customWidth="1"/>
    <col min="15365" max="15365" width="24.5703125" style="32" customWidth="1"/>
    <col min="15366" max="15366" width="21.85546875" style="32" customWidth="1"/>
    <col min="15367" max="15367" width="16.28515625" style="32" customWidth="1"/>
    <col min="15368" max="15368" width="21.140625" style="32" customWidth="1"/>
    <col min="15369" max="15617" width="9.140625" style="32"/>
    <col min="15618" max="15618" width="22.28515625" style="32" customWidth="1"/>
    <col min="15619" max="15619" width="19.5703125" style="32" customWidth="1"/>
    <col min="15620" max="15620" width="13.42578125" style="32" customWidth="1"/>
    <col min="15621" max="15621" width="24.5703125" style="32" customWidth="1"/>
    <col min="15622" max="15622" width="21.85546875" style="32" customWidth="1"/>
    <col min="15623" max="15623" width="16.28515625" style="32" customWidth="1"/>
    <col min="15624" max="15624" width="21.140625" style="32" customWidth="1"/>
    <col min="15625" max="15873" width="9.140625" style="32"/>
    <col min="15874" max="15874" width="22.28515625" style="32" customWidth="1"/>
    <col min="15875" max="15875" width="19.5703125" style="32" customWidth="1"/>
    <col min="15876" max="15876" width="13.42578125" style="32" customWidth="1"/>
    <col min="15877" max="15877" width="24.5703125" style="32" customWidth="1"/>
    <col min="15878" max="15878" width="21.85546875" style="32" customWidth="1"/>
    <col min="15879" max="15879" width="16.28515625" style="32" customWidth="1"/>
    <col min="15880" max="15880" width="21.140625" style="32" customWidth="1"/>
    <col min="15881" max="16129" width="9.140625" style="32"/>
    <col min="16130" max="16130" width="22.28515625" style="32" customWidth="1"/>
    <col min="16131" max="16131" width="19.5703125" style="32" customWidth="1"/>
    <col min="16132" max="16132" width="13.42578125" style="32" customWidth="1"/>
    <col min="16133" max="16133" width="24.5703125" style="32" customWidth="1"/>
    <col min="16134" max="16134" width="21.85546875" style="32" customWidth="1"/>
    <col min="16135" max="16135" width="16.28515625" style="32" customWidth="1"/>
    <col min="16136" max="16136" width="21.140625" style="32" customWidth="1"/>
    <col min="16137" max="16384" width="9.140625" style="32"/>
  </cols>
  <sheetData>
    <row r="1" spans="2:12" s="32" customFormat="1" ht="37.5" customHeight="1" thickBot="1" x14ac:dyDescent="0.3">
      <c r="B1" s="309" t="s">
        <v>332</v>
      </c>
      <c r="C1" s="309"/>
      <c r="D1" s="309"/>
      <c r="E1" s="309"/>
      <c r="F1" s="309"/>
      <c r="G1" s="309"/>
      <c r="H1" s="309"/>
    </row>
    <row r="2" spans="2:12" s="32" customFormat="1" ht="82.5" customHeight="1" thickBot="1" x14ac:dyDescent="0.3">
      <c r="B2" s="346" t="s">
        <v>0</v>
      </c>
      <c r="C2" s="346" t="s">
        <v>1</v>
      </c>
      <c r="D2" s="346" t="s">
        <v>2</v>
      </c>
      <c r="E2" s="28" t="s">
        <v>3</v>
      </c>
      <c r="F2" s="346" t="s">
        <v>316</v>
      </c>
      <c r="G2" s="346" t="s">
        <v>4</v>
      </c>
      <c r="H2" s="417" t="s">
        <v>5</v>
      </c>
      <c r="I2" s="418"/>
      <c r="J2" s="28"/>
      <c r="K2" s="418"/>
      <c r="L2" s="417"/>
    </row>
    <row r="3" spans="2:12" s="32" customFormat="1" ht="12.75" customHeight="1" thickTop="1" thickBot="1" x14ac:dyDescent="0.3">
      <c r="B3" s="419">
        <v>1</v>
      </c>
      <c r="C3" s="419">
        <v>2</v>
      </c>
      <c r="D3" s="419">
        <v>3</v>
      </c>
      <c r="E3" s="419">
        <v>4</v>
      </c>
      <c r="F3" s="419">
        <v>5</v>
      </c>
      <c r="G3" s="419">
        <v>6</v>
      </c>
      <c r="H3" s="419">
        <v>7</v>
      </c>
      <c r="I3" s="418"/>
      <c r="J3" s="420"/>
    </row>
    <row r="4" spans="2:12" s="32" customFormat="1" ht="15.75" thickTop="1" x14ac:dyDescent="0.25">
      <c r="B4" s="24" t="s">
        <v>6</v>
      </c>
      <c r="C4" s="165">
        <v>9457</v>
      </c>
      <c r="D4" s="165">
        <v>10831</v>
      </c>
      <c r="E4" s="185">
        <v>87.314190748776653</v>
      </c>
      <c r="F4" s="140">
        <v>42881</v>
      </c>
      <c r="G4" s="140">
        <v>40244</v>
      </c>
      <c r="H4" s="142">
        <v>1.0655252956962529</v>
      </c>
      <c r="J4" s="421"/>
      <c r="L4" s="421"/>
    </row>
    <row r="5" spans="2:12" s="32" customFormat="1" x14ac:dyDescent="0.25">
      <c r="B5" s="315" t="s">
        <v>267</v>
      </c>
      <c r="C5" s="165">
        <v>80606</v>
      </c>
      <c r="D5" s="165">
        <v>109790</v>
      </c>
      <c r="E5" s="185">
        <v>73.418344111485567</v>
      </c>
      <c r="F5" s="140">
        <v>233093</v>
      </c>
      <c r="G5" s="140">
        <v>168577</v>
      </c>
      <c r="H5" s="142">
        <v>1.3827093850287999</v>
      </c>
      <c r="J5" s="421"/>
      <c r="L5" s="421"/>
    </row>
    <row r="6" spans="2:12" s="32" customFormat="1" x14ac:dyDescent="0.25">
      <c r="B6" s="315" t="s">
        <v>8</v>
      </c>
      <c r="C6" s="165">
        <v>31972</v>
      </c>
      <c r="D6" s="165">
        <v>43457</v>
      </c>
      <c r="E6" s="185">
        <v>73.571576500908947</v>
      </c>
      <c r="F6" s="140">
        <v>79567</v>
      </c>
      <c r="G6" s="140">
        <v>64355</v>
      </c>
      <c r="H6" s="142">
        <v>1.2363763499339602</v>
      </c>
      <c r="J6" s="421"/>
      <c r="L6" s="421"/>
    </row>
    <row r="7" spans="2:12" s="32" customFormat="1" x14ac:dyDescent="0.25">
      <c r="B7" s="24" t="s">
        <v>9</v>
      </c>
      <c r="C7" s="165">
        <v>38690</v>
      </c>
      <c r="D7" s="165">
        <v>51334</v>
      </c>
      <c r="E7" s="185">
        <v>75.369151049986357</v>
      </c>
      <c r="F7" s="140">
        <v>99659</v>
      </c>
      <c r="G7" s="140">
        <v>114794</v>
      </c>
      <c r="H7" s="142">
        <v>0.86815513005906231</v>
      </c>
      <c r="J7" s="421"/>
      <c r="L7" s="421"/>
    </row>
    <row r="8" spans="2:12" s="32" customFormat="1" ht="15.75" customHeight="1" x14ac:dyDescent="0.25">
      <c r="B8" s="24" t="s">
        <v>10</v>
      </c>
      <c r="C8" s="165">
        <v>55697</v>
      </c>
      <c r="D8" s="165">
        <v>92184</v>
      </c>
      <c r="E8" s="185">
        <v>60.419378634036278</v>
      </c>
      <c r="F8" s="140">
        <v>175469</v>
      </c>
      <c r="G8" s="140">
        <v>88021</v>
      </c>
      <c r="H8" s="142">
        <v>1.9934901898410606</v>
      </c>
      <c r="J8" s="421"/>
      <c r="L8" s="421"/>
    </row>
    <row r="9" spans="2:12" s="32" customFormat="1" ht="17.25" customHeight="1" x14ac:dyDescent="0.25">
      <c r="B9" s="24" t="s">
        <v>11</v>
      </c>
      <c r="C9" s="165">
        <v>44946</v>
      </c>
      <c r="D9" s="165">
        <v>107153</v>
      </c>
      <c r="E9" s="185">
        <v>41.945629147107404</v>
      </c>
      <c r="F9" s="140">
        <v>367043</v>
      </c>
      <c r="G9" s="140">
        <v>214684</v>
      </c>
      <c r="H9" s="142">
        <v>1.7096895902815301</v>
      </c>
      <c r="J9" s="421"/>
      <c r="L9" s="421"/>
    </row>
    <row r="10" spans="2:12" s="32" customFormat="1" x14ac:dyDescent="0.25">
      <c r="B10" s="24" t="s">
        <v>12</v>
      </c>
      <c r="C10" s="165">
        <v>37383</v>
      </c>
      <c r="D10" s="165">
        <v>38601</v>
      </c>
      <c r="E10" s="185">
        <v>96.844641330535481</v>
      </c>
      <c r="F10" s="140">
        <v>128663</v>
      </c>
      <c r="G10" s="140">
        <v>76641</v>
      </c>
      <c r="H10" s="142">
        <v>1.6787750681749978</v>
      </c>
      <c r="J10" s="421"/>
      <c r="L10" s="421"/>
    </row>
    <row r="11" spans="2:12" s="32" customFormat="1" x14ac:dyDescent="0.25">
      <c r="B11" s="422" t="s">
        <v>13</v>
      </c>
      <c r="C11" s="423"/>
      <c r="D11" s="423"/>
      <c r="E11" s="424"/>
      <c r="F11" s="140">
        <v>86739</v>
      </c>
      <c r="G11" s="140">
        <v>76708</v>
      </c>
      <c r="H11" s="142">
        <v>1.130768629086927</v>
      </c>
      <c r="J11" s="421"/>
      <c r="L11" s="421"/>
    </row>
    <row r="12" spans="2:12" s="32" customFormat="1" x14ac:dyDescent="0.25">
      <c r="B12" s="24" t="s">
        <v>14</v>
      </c>
      <c r="C12" s="165">
        <v>80265</v>
      </c>
      <c r="D12" s="165">
        <v>148504</v>
      </c>
      <c r="E12" s="185">
        <v>54.049049183860362</v>
      </c>
      <c r="F12" s="140">
        <v>296642</v>
      </c>
      <c r="G12" s="140">
        <v>292297</v>
      </c>
      <c r="H12" s="142">
        <v>1.0148650174309009</v>
      </c>
      <c r="J12" s="421"/>
      <c r="L12" s="421"/>
    </row>
    <row r="13" spans="2:12" s="32" customFormat="1" ht="12.75" customHeight="1" x14ac:dyDescent="0.25">
      <c r="B13" s="24" t="s">
        <v>15</v>
      </c>
      <c r="C13" s="165">
        <v>33910</v>
      </c>
      <c r="D13" s="165">
        <v>64393</v>
      </c>
      <c r="E13" s="185">
        <v>52.661003525227898</v>
      </c>
      <c r="F13" s="140">
        <v>98667</v>
      </c>
      <c r="G13" s="140">
        <v>94632</v>
      </c>
      <c r="H13" s="142">
        <v>1.0426388536647222</v>
      </c>
      <c r="J13" s="421"/>
      <c r="L13" s="421"/>
    </row>
    <row r="14" spans="2:12" s="32" customFormat="1" x14ac:dyDescent="0.25">
      <c r="B14" s="24" t="s">
        <v>16</v>
      </c>
      <c r="C14" s="165">
        <v>70586</v>
      </c>
      <c r="D14" s="165">
        <v>91741</v>
      </c>
      <c r="E14" s="185">
        <v>76.940517325950225</v>
      </c>
      <c r="F14" s="140">
        <v>133534</v>
      </c>
      <c r="G14" s="140">
        <v>87889</v>
      </c>
      <c r="H14" s="142">
        <v>1.5193482688391038</v>
      </c>
      <c r="J14" s="421"/>
      <c r="L14" s="421"/>
    </row>
    <row r="15" spans="2:12" s="32" customFormat="1" x14ac:dyDescent="0.25">
      <c r="B15" s="24" t="s">
        <v>17</v>
      </c>
      <c r="C15" s="165">
        <v>59065</v>
      </c>
      <c r="D15" s="165">
        <v>73277</v>
      </c>
      <c r="E15" s="185">
        <v>80.605101191369727</v>
      </c>
      <c r="F15" s="140">
        <v>178721</v>
      </c>
      <c r="G15" s="140">
        <v>115748</v>
      </c>
      <c r="H15" s="142">
        <v>1.5440525970211147</v>
      </c>
      <c r="J15" s="421"/>
      <c r="L15" s="421"/>
    </row>
    <row r="16" spans="2:12" s="32" customFormat="1" x14ac:dyDescent="0.25">
      <c r="B16" s="24" t="s">
        <v>18</v>
      </c>
      <c r="C16" s="165">
        <v>21231</v>
      </c>
      <c r="D16" s="165">
        <v>39850</v>
      </c>
      <c r="E16" s="185">
        <v>53.277289836888329</v>
      </c>
      <c r="F16" s="140">
        <v>36263</v>
      </c>
      <c r="G16" s="140">
        <v>58410</v>
      </c>
      <c r="H16" s="142">
        <v>0.62083547337784628</v>
      </c>
      <c r="J16" s="421"/>
      <c r="L16" s="421"/>
    </row>
    <row r="17" spans="2:12" s="32" customFormat="1" x14ac:dyDescent="0.25">
      <c r="B17" s="24" t="s">
        <v>19</v>
      </c>
      <c r="C17" s="165">
        <v>11135</v>
      </c>
      <c r="D17" s="165">
        <v>14477</v>
      </c>
      <c r="E17" s="185">
        <v>76.915106721005728</v>
      </c>
      <c r="F17" s="140">
        <v>21985</v>
      </c>
      <c r="G17" s="140">
        <v>27861</v>
      </c>
      <c r="H17" s="142">
        <v>0.78909586877714366</v>
      </c>
      <c r="J17" s="421"/>
      <c r="L17" s="421"/>
    </row>
    <row r="18" spans="2:12" s="32" customFormat="1" x14ac:dyDescent="0.25">
      <c r="B18" s="315" t="s">
        <v>20</v>
      </c>
      <c r="C18" s="165">
        <v>40362</v>
      </c>
      <c r="D18" s="165">
        <v>52744</v>
      </c>
      <c r="E18" s="185">
        <v>76.524344001213407</v>
      </c>
      <c r="F18" s="140">
        <v>95858</v>
      </c>
      <c r="G18" s="140">
        <v>84197</v>
      </c>
      <c r="H18" s="142">
        <v>1.1384966210197514</v>
      </c>
      <c r="J18" s="421"/>
      <c r="L18" s="421"/>
    </row>
    <row r="19" spans="2:12" s="32" customFormat="1" x14ac:dyDescent="0.25">
      <c r="B19" s="24" t="s">
        <v>21</v>
      </c>
      <c r="C19" s="165">
        <v>91172</v>
      </c>
      <c r="D19" s="165">
        <v>94253</v>
      </c>
      <c r="E19" s="185">
        <v>96.731138531399523</v>
      </c>
      <c r="F19" s="140">
        <v>291798</v>
      </c>
      <c r="G19" s="140">
        <v>206677</v>
      </c>
      <c r="H19" s="142">
        <v>1.4118552136909284</v>
      </c>
      <c r="J19" s="421"/>
      <c r="K19" s="31"/>
      <c r="L19" s="421"/>
    </row>
    <row r="20" spans="2:12" s="32" customFormat="1" ht="16.5" customHeight="1" thickBot="1" x14ac:dyDescent="0.3">
      <c r="B20" s="64" t="s">
        <v>22</v>
      </c>
      <c r="C20" s="305">
        <f>SUM(C4:C19)</f>
        <v>706477</v>
      </c>
      <c r="D20" s="305">
        <f>SUM(D4:D19)</f>
        <v>1032589</v>
      </c>
      <c r="E20" s="318">
        <f>C20*100/D20</f>
        <v>68.418024983802852</v>
      </c>
      <c r="F20" s="305">
        <f>SUM(F4:F19)</f>
        <v>2366582</v>
      </c>
      <c r="G20" s="305">
        <f>SUM(G4:G19)</f>
        <v>1811735</v>
      </c>
      <c r="H20" s="318">
        <f>F20/G20</f>
        <v>1.3062517421146029</v>
      </c>
      <c r="J20" s="425"/>
      <c r="K20" s="31"/>
      <c r="L20" s="425"/>
    </row>
    <row r="21" spans="2:12" s="32" customFormat="1" x14ac:dyDescent="0.25">
      <c r="B21" s="24" t="s">
        <v>23</v>
      </c>
      <c r="C21" s="165">
        <v>13107</v>
      </c>
      <c r="D21" s="165">
        <v>18409</v>
      </c>
      <c r="E21" s="185">
        <v>71.198870117877121</v>
      </c>
      <c r="F21" s="140">
        <v>51375</v>
      </c>
      <c r="G21" s="140">
        <v>22102</v>
      </c>
      <c r="H21" s="142">
        <v>2.3244502759931227</v>
      </c>
      <c r="J21" s="421"/>
      <c r="K21" s="31"/>
      <c r="L21" s="421"/>
    </row>
    <row r="22" spans="2:12" s="32" customFormat="1" x14ac:dyDescent="0.25">
      <c r="B22" s="24" t="s">
        <v>24</v>
      </c>
      <c r="C22" s="165">
        <v>105763</v>
      </c>
      <c r="D22" s="165">
        <v>107522</v>
      </c>
      <c r="E22" s="185">
        <v>98.364055728130069</v>
      </c>
      <c r="F22" s="140">
        <v>293720</v>
      </c>
      <c r="G22" s="140">
        <v>143303</v>
      </c>
      <c r="H22" s="142">
        <v>2.0496430639972645</v>
      </c>
      <c r="J22" s="421"/>
      <c r="K22" s="31"/>
      <c r="L22" s="421"/>
    </row>
    <row r="23" spans="2:12" s="32" customFormat="1" x14ac:dyDescent="0.25">
      <c r="B23" s="24" t="s">
        <v>25</v>
      </c>
      <c r="C23" s="140">
        <v>28631</v>
      </c>
      <c r="D23" s="140">
        <v>39198</v>
      </c>
      <c r="E23" s="142">
        <v>73.041991938364205</v>
      </c>
      <c r="F23" s="140">
        <v>15727</v>
      </c>
      <c r="G23" s="140">
        <v>32389</v>
      </c>
      <c r="H23" s="142">
        <v>0.48556608725184475</v>
      </c>
      <c r="J23" s="421"/>
      <c r="K23" s="31"/>
      <c r="L23" s="421"/>
    </row>
    <row r="24" spans="2:12" s="32" customFormat="1" ht="22.5" customHeight="1" thickBot="1" x14ac:dyDescent="0.3">
      <c r="B24" s="64" t="s">
        <v>26</v>
      </c>
      <c r="C24" s="305">
        <f>SUM(C20:C23)</f>
        <v>853978</v>
      </c>
      <c r="D24" s="305">
        <f>SUM(D20:D23)</f>
        <v>1197718</v>
      </c>
      <c r="E24" s="426">
        <f>C24*100/D24</f>
        <v>71.300422971016545</v>
      </c>
      <c r="F24" s="305">
        <f>SUM(F20:F23)</f>
        <v>2727404</v>
      </c>
      <c r="G24" s="305">
        <f>SUM(G20:G23)</f>
        <v>2009529</v>
      </c>
      <c r="H24" s="318">
        <f>F24/G24</f>
        <v>1.357235451690421</v>
      </c>
      <c r="J24" s="427"/>
      <c r="K24" s="31"/>
      <c r="L24" s="425"/>
    </row>
    <row r="25" spans="2:12" s="32" customFormat="1" x14ac:dyDescent="0.25">
      <c r="B25" s="428"/>
      <c r="C25" s="428"/>
      <c r="D25" s="428"/>
      <c r="E25" s="429"/>
      <c r="F25" s="428"/>
      <c r="G25" s="428"/>
      <c r="H25" s="430"/>
      <c r="J25" s="31"/>
      <c r="K25" s="31"/>
      <c r="L25" s="31"/>
    </row>
    <row r="26" spans="2:12" s="32" customFormat="1" x14ac:dyDescent="0.25">
      <c r="B26" s="315"/>
      <c r="C26" s="315"/>
      <c r="D26" s="315"/>
      <c r="E26" s="431"/>
      <c r="F26" s="315"/>
      <c r="G26" s="315"/>
      <c r="H26" s="432"/>
      <c r="J26" s="31"/>
      <c r="K26" s="31"/>
      <c r="L26" s="31"/>
    </row>
    <row r="27" spans="2:12" s="32" customFormat="1" ht="39" customHeight="1" thickBot="1" x14ac:dyDescent="0.3">
      <c r="B27" s="433" t="s">
        <v>333</v>
      </c>
      <c r="C27" s="433"/>
      <c r="D27" s="433"/>
      <c r="E27" s="433"/>
      <c r="F27" s="433"/>
      <c r="G27" s="433"/>
      <c r="H27" s="433"/>
      <c r="J27" s="31"/>
      <c r="K27" s="31"/>
      <c r="L27" s="31"/>
    </row>
    <row r="28" spans="2:12" s="32" customFormat="1" ht="79.5" customHeight="1" thickBot="1" x14ac:dyDescent="0.3">
      <c r="B28" s="22" t="s">
        <v>0</v>
      </c>
      <c r="C28" s="22" t="s">
        <v>27</v>
      </c>
      <c r="D28" s="22" t="s">
        <v>28</v>
      </c>
      <c r="E28" s="59" t="s">
        <v>29</v>
      </c>
      <c r="F28" s="22" t="s">
        <v>30</v>
      </c>
      <c r="G28" s="22" t="s">
        <v>28</v>
      </c>
      <c r="H28" s="23" t="s">
        <v>31</v>
      </c>
      <c r="J28" s="28"/>
      <c r="K28" s="31"/>
      <c r="L28" s="417"/>
    </row>
    <row r="29" spans="2:12" s="32" customFormat="1" ht="12.75" customHeight="1" thickTop="1" thickBot="1" x14ac:dyDescent="0.3">
      <c r="B29" s="419">
        <v>1</v>
      </c>
      <c r="C29" s="419">
        <v>2</v>
      </c>
      <c r="D29" s="419">
        <v>3</v>
      </c>
      <c r="E29" s="419">
        <v>4</v>
      </c>
      <c r="F29" s="419">
        <v>5</v>
      </c>
      <c r="G29" s="419">
        <v>6</v>
      </c>
      <c r="H29" s="419">
        <v>7</v>
      </c>
      <c r="J29" s="31"/>
      <c r="K29" s="31"/>
      <c r="L29" s="31"/>
    </row>
    <row r="30" spans="2:12" s="32" customFormat="1" ht="15.75" thickTop="1" x14ac:dyDescent="0.25">
      <c r="B30" s="24" t="s">
        <v>6</v>
      </c>
      <c r="C30" s="140">
        <v>16183</v>
      </c>
      <c r="D30" s="140">
        <v>102412</v>
      </c>
      <c r="E30" s="141">
        <v>15.801859157130025</v>
      </c>
      <c r="F30" s="165">
        <v>5093</v>
      </c>
      <c r="G30" s="165">
        <v>102412</v>
      </c>
      <c r="H30" s="185">
        <v>4.9730500331992351</v>
      </c>
      <c r="J30" s="434"/>
      <c r="K30" s="31"/>
      <c r="L30" s="434"/>
    </row>
    <row r="31" spans="2:12" s="32" customFormat="1" x14ac:dyDescent="0.25">
      <c r="B31" s="315" t="s">
        <v>267</v>
      </c>
      <c r="C31" s="140">
        <v>154413</v>
      </c>
      <c r="D31" s="140">
        <v>486625</v>
      </c>
      <c r="E31" s="141">
        <v>31.731415360904187</v>
      </c>
      <c r="F31" s="165">
        <v>17660</v>
      </c>
      <c r="G31" s="165">
        <v>486625</v>
      </c>
      <c r="H31" s="185">
        <v>3.6290778320061645</v>
      </c>
      <c r="J31" s="434"/>
      <c r="K31" s="31"/>
      <c r="L31" s="434"/>
    </row>
    <row r="32" spans="2:12" s="32" customFormat="1" x14ac:dyDescent="0.25">
      <c r="B32" s="315" t="s">
        <v>8</v>
      </c>
      <c r="C32" s="140">
        <v>47545</v>
      </c>
      <c r="D32" s="140">
        <v>158193</v>
      </c>
      <c r="E32" s="141">
        <v>30.055059326266015</v>
      </c>
      <c r="F32" s="165">
        <v>6854</v>
      </c>
      <c r="G32" s="165">
        <v>158193</v>
      </c>
      <c r="H32" s="185">
        <v>4.3326822299343206</v>
      </c>
      <c r="J32" s="434"/>
      <c r="K32" s="31"/>
      <c r="L32" s="434"/>
    </row>
    <row r="33" spans="2:13" s="32" customFormat="1" x14ac:dyDescent="0.25">
      <c r="B33" s="24" t="s">
        <v>9</v>
      </c>
      <c r="C33" s="140">
        <v>65208</v>
      </c>
      <c r="D33" s="140">
        <v>234004</v>
      </c>
      <c r="E33" s="141">
        <v>27.866190321532962</v>
      </c>
      <c r="F33" s="165">
        <v>10690</v>
      </c>
      <c r="G33" s="165">
        <v>234004</v>
      </c>
      <c r="H33" s="185">
        <v>4.5682979778123451</v>
      </c>
      <c r="J33" s="434"/>
      <c r="K33" s="31"/>
      <c r="L33" s="434"/>
    </row>
    <row r="34" spans="2:13" s="32" customFormat="1" x14ac:dyDescent="0.25">
      <c r="B34" s="24" t="s">
        <v>10</v>
      </c>
      <c r="C34" s="140">
        <v>41779</v>
      </c>
      <c r="D34" s="140">
        <v>281882</v>
      </c>
      <c r="E34" s="141">
        <v>14.821450110329854</v>
      </c>
      <c r="F34" s="165">
        <v>7174</v>
      </c>
      <c r="G34" s="165">
        <v>281882</v>
      </c>
      <c r="H34" s="185">
        <v>2.5450365755883668</v>
      </c>
      <c r="J34" s="434"/>
      <c r="K34" s="31"/>
      <c r="L34" s="434"/>
    </row>
    <row r="35" spans="2:13" s="32" customFormat="1" x14ac:dyDescent="0.25">
      <c r="B35" s="24" t="s">
        <v>11</v>
      </c>
      <c r="C35" s="140">
        <v>27958</v>
      </c>
      <c r="D35" s="140">
        <v>678003</v>
      </c>
      <c r="E35" s="141">
        <v>4.1235805741272529</v>
      </c>
      <c r="F35" s="165">
        <v>19191</v>
      </c>
      <c r="G35" s="165">
        <v>678003</v>
      </c>
      <c r="H35" s="185">
        <v>2.8305184490334114</v>
      </c>
      <c r="J35" s="434"/>
      <c r="L35" s="434"/>
    </row>
    <row r="36" spans="2:13" s="32" customFormat="1" x14ac:dyDescent="0.25">
      <c r="B36" s="24" t="s">
        <v>12</v>
      </c>
      <c r="C36" s="140">
        <v>25866</v>
      </c>
      <c r="D36" s="140">
        <v>208312</v>
      </c>
      <c r="E36" s="141">
        <v>12.416951495833173</v>
      </c>
      <c r="F36" s="165">
        <v>3630</v>
      </c>
      <c r="G36" s="165">
        <v>208312</v>
      </c>
      <c r="H36" s="185">
        <v>1.7425784400322595</v>
      </c>
      <c r="J36" s="434"/>
      <c r="L36" s="434"/>
    </row>
    <row r="37" spans="2:13" s="32" customFormat="1" x14ac:dyDescent="0.25">
      <c r="B37" s="24" t="s">
        <v>13</v>
      </c>
      <c r="C37" s="140">
        <v>71695</v>
      </c>
      <c r="D37" s="140">
        <v>205375</v>
      </c>
      <c r="E37" s="141">
        <v>34.909312233718808</v>
      </c>
      <c r="F37" s="165">
        <v>4613</v>
      </c>
      <c r="G37" s="165">
        <v>205375</v>
      </c>
      <c r="H37" s="185">
        <v>2.246135118685332</v>
      </c>
      <c r="J37" s="434"/>
      <c r="L37" s="434"/>
    </row>
    <row r="38" spans="2:13" s="32" customFormat="1" x14ac:dyDescent="0.25">
      <c r="B38" s="24" t="s">
        <v>14</v>
      </c>
      <c r="C38" s="140">
        <v>154780</v>
      </c>
      <c r="D38" s="140">
        <v>620695</v>
      </c>
      <c r="E38" s="141">
        <v>24.936563046262659</v>
      </c>
      <c r="F38" s="165">
        <v>18744</v>
      </c>
      <c r="G38" s="165">
        <v>620695</v>
      </c>
      <c r="H38" s="185">
        <v>3.0198406624831842</v>
      </c>
      <c r="J38" s="434"/>
      <c r="L38" s="434"/>
    </row>
    <row r="39" spans="2:13" s="32" customFormat="1" x14ac:dyDescent="0.25">
      <c r="B39" s="24" t="s">
        <v>15</v>
      </c>
      <c r="C39" s="140">
        <v>17984</v>
      </c>
      <c r="D39" s="140">
        <v>169178</v>
      </c>
      <c r="E39" s="141">
        <v>10.630223787962974</v>
      </c>
      <c r="F39" s="165">
        <v>10095</v>
      </c>
      <c r="G39" s="165">
        <v>269178</v>
      </c>
      <c r="H39" s="185">
        <v>3.7503064886432029</v>
      </c>
      <c r="J39" s="434"/>
      <c r="L39" s="434"/>
    </row>
    <row r="40" spans="2:13" s="32" customFormat="1" x14ac:dyDescent="0.25">
      <c r="B40" s="24" t="s">
        <v>16</v>
      </c>
      <c r="C40" s="140">
        <v>9767</v>
      </c>
      <c r="D40" s="140">
        <v>327347</v>
      </c>
      <c r="E40" s="141">
        <v>2.9836839806077342</v>
      </c>
      <c r="F40" s="165">
        <v>15083</v>
      </c>
      <c r="G40" s="165">
        <v>472992</v>
      </c>
      <c r="H40" s="185">
        <v>3.1888488600230023</v>
      </c>
      <c r="J40" s="434"/>
      <c r="L40" s="434"/>
    </row>
    <row r="41" spans="2:13" s="32" customFormat="1" x14ac:dyDescent="0.25">
      <c r="B41" s="24" t="s">
        <v>17</v>
      </c>
      <c r="C41" s="140">
        <v>61803</v>
      </c>
      <c r="D41" s="140">
        <v>317146</v>
      </c>
      <c r="E41" s="141">
        <v>19.48723931564642</v>
      </c>
      <c r="F41" s="165">
        <v>13656</v>
      </c>
      <c r="G41" s="165">
        <v>317146</v>
      </c>
      <c r="H41" s="185">
        <v>4.3059032748324118</v>
      </c>
      <c r="J41" s="434"/>
      <c r="L41" s="434"/>
    </row>
    <row r="42" spans="2:13" s="32" customFormat="1" x14ac:dyDescent="0.25">
      <c r="B42" s="24" t="s">
        <v>18</v>
      </c>
      <c r="C42" s="140">
        <v>15625</v>
      </c>
      <c r="D42" s="140">
        <v>112330</v>
      </c>
      <c r="E42" s="141">
        <v>13.909908305884446</v>
      </c>
      <c r="F42" s="165">
        <v>4083</v>
      </c>
      <c r="G42" s="165">
        <v>112330</v>
      </c>
      <c r="H42" s="185">
        <v>3.6348259592272765</v>
      </c>
      <c r="J42" s="434"/>
      <c r="K42" s="31"/>
      <c r="L42" s="434"/>
      <c r="M42" s="31"/>
    </row>
    <row r="43" spans="2:13" s="32" customFormat="1" x14ac:dyDescent="0.25">
      <c r="B43" s="24" t="s">
        <v>19</v>
      </c>
      <c r="C43" s="140">
        <v>21805</v>
      </c>
      <c r="D43" s="140">
        <v>87503</v>
      </c>
      <c r="E43" s="141">
        <v>24.919145629292711</v>
      </c>
      <c r="F43" s="165">
        <v>3062</v>
      </c>
      <c r="G43" s="165">
        <v>87503</v>
      </c>
      <c r="H43" s="185">
        <v>3.4993085951338814</v>
      </c>
      <c r="J43" s="434"/>
      <c r="K43" s="31"/>
      <c r="L43" s="434"/>
      <c r="M43" s="31"/>
    </row>
    <row r="44" spans="2:13" s="32" customFormat="1" x14ac:dyDescent="0.25">
      <c r="B44" s="315" t="s">
        <v>20</v>
      </c>
      <c r="C44" s="140">
        <v>69299</v>
      </c>
      <c r="D44" s="140">
        <v>211260</v>
      </c>
      <c r="E44" s="141">
        <v>32.802707564138977</v>
      </c>
      <c r="F44" s="165">
        <v>13950</v>
      </c>
      <c r="G44" s="165">
        <v>211260</v>
      </c>
      <c r="H44" s="185">
        <v>6.6032377165577953</v>
      </c>
      <c r="J44" s="434"/>
      <c r="K44" s="31"/>
      <c r="L44" s="434"/>
      <c r="M44" s="31"/>
    </row>
    <row r="45" spans="2:13" s="32" customFormat="1" x14ac:dyDescent="0.25">
      <c r="B45" s="24" t="s">
        <v>21</v>
      </c>
      <c r="C45" s="140">
        <v>94710</v>
      </c>
      <c r="D45" s="140">
        <v>570396</v>
      </c>
      <c r="E45" s="141">
        <v>16.6042538867734</v>
      </c>
      <c r="F45" s="165">
        <v>22529</v>
      </c>
      <c r="G45" s="165">
        <v>570396</v>
      </c>
      <c r="H45" s="185">
        <v>3.949712129818582</v>
      </c>
      <c r="J45" s="434"/>
      <c r="K45" s="31"/>
      <c r="L45" s="434"/>
      <c r="M45" s="31"/>
    </row>
    <row r="46" spans="2:13" s="32" customFormat="1" ht="16.5" customHeight="1" thickBot="1" x14ac:dyDescent="0.3">
      <c r="B46" s="64" t="s">
        <v>22</v>
      </c>
      <c r="C46" s="305">
        <f>SUM(C30:C45)</f>
        <v>896420</v>
      </c>
      <c r="D46" s="305">
        <f>SUM(D30:D45)</f>
        <v>4770661</v>
      </c>
      <c r="E46" s="318">
        <f>C46*100/D46</f>
        <v>18.790268266808312</v>
      </c>
      <c r="F46" s="305">
        <f>SUM(F30:F45)</f>
        <v>176107</v>
      </c>
      <c r="G46" s="305">
        <f>SUM(G30:G45)</f>
        <v>5016306</v>
      </c>
      <c r="H46" s="318">
        <f>F46*100/G46</f>
        <v>3.5106909347236792</v>
      </c>
      <c r="J46" s="425"/>
      <c r="K46" s="31"/>
      <c r="L46" s="425"/>
      <c r="M46" s="31"/>
    </row>
    <row r="47" spans="2:13" s="32" customFormat="1" x14ac:dyDescent="0.25">
      <c r="B47" s="24" t="s">
        <v>23</v>
      </c>
      <c r="C47" s="140">
        <v>30339</v>
      </c>
      <c r="D47" s="140">
        <v>97555</v>
      </c>
      <c r="E47" s="141">
        <v>31.099379837015018</v>
      </c>
      <c r="F47" s="165">
        <v>2793</v>
      </c>
      <c r="G47" s="165">
        <v>97555</v>
      </c>
      <c r="H47" s="185">
        <v>2.8630003587719748</v>
      </c>
      <c r="J47" s="434"/>
      <c r="K47" s="31"/>
      <c r="L47" s="434"/>
      <c r="M47" s="31"/>
    </row>
    <row r="48" spans="2:13" s="32" customFormat="1" x14ac:dyDescent="0.25">
      <c r="B48" s="24" t="s">
        <v>24</v>
      </c>
      <c r="C48" s="140">
        <v>104264</v>
      </c>
      <c r="D48" s="140">
        <v>511518</v>
      </c>
      <c r="E48" s="141">
        <v>20.383251420282374</v>
      </c>
      <c r="F48" s="165">
        <v>10896</v>
      </c>
      <c r="G48" s="165">
        <v>511518</v>
      </c>
      <c r="H48" s="185">
        <v>2.1301303179946744</v>
      </c>
      <c r="J48" s="434"/>
      <c r="K48" s="31"/>
      <c r="L48" s="434"/>
      <c r="M48" s="31"/>
    </row>
    <row r="49" spans="2:13" s="32" customFormat="1" x14ac:dyDescent="0.25">
      <c r="B49" s="24" t="s">
        <v>25</v>
      </c>
      <c r="C49" s="140">
        <v>7625</v>
      </c>
      <c r="D49" s="140">
        <v>92316</v>
      </c>
      <c r="E49" s="141">
        <v>8.2596732960700212</v>
      </c>
      <c r="F49" s="140">
        <v>21038</v>
      </c>
      <c r="G49" s="140">
        <v>92316</v>
      </c>
      <c r="H49" s="141">
        <v>22.789115646258505</v>
      </c>
      <c r="J49" s="434"/>
      <c r="K49" s="31"/>
      <c r="L49" s="434"/>
      <c r="M49" s="31"/>
    </row>
    <row r="50" spans="2:13" s="32" customFormat="1" ht="22.5" customHeight="1" thickBot="1" x14ac:dyDescent="0.3">
      <c r="B50" s="64" t="s">
        <v>26</v>
      </c>
      <c r="C50" s="305">
        <f>SUM(C46:C49)</f>
        <v>1038648</v>
      </c>
      <c r="D50" s="305">
        <f>SUM(D46:D49)</f>
        <v>5472050</v>
      </c>
      <c r="E50" s="318">
        <f>C50*100/D50</f>
        <v>18.980966913679516</v>
      </c>
      <c r="F50" s="305">
        <f>SUM(F46:F49)</f>
        <v>210834</v>
      </c>
      <c r="G50" s="305">
        <f>SUM(G46:G49)</f>
        <v>5717695</v>
      </c>
      <c r="H50" s="318">
        <f>F50*100/G50</f>
        <v>3.6873950079533797</v>
      </c>
      <c r="J50" s="427"/>
      <c r="K50" s="31"/>
      <c r="L50" s="427"/>
      <c r="M50" s="31"/>
    </row>
    <row r="51" spans="2:13" s="32" customFormat="1" x14ac:dyDescent="0.25">
      <c r="B51" s="428"/>
      <c r="C51" s="428"/>
      <c r="D51" s="428"/>
      <c r="E51" s="435"/>
      <c r="F51" s="428"/>
      <c r="G51" s="428"/>
      <c r="H51" s="430"/>
      <c r="J51" s="31"/>
      <c r="K51" s="31"/>
      <c r="L51" s="31"/>
      <c r="M51" s="31"/>
    </row>
    <row r="52" spans="2:13" s="32" customFormat="1" x14ac:dyDescent="0.25">
      <c r="B52" s="428"/>
      <c r="C52" s="428"/>
      <c r="D52" s="428"/>
      <c r="E52" s="435"/>
      <c r="F52" s="428"/>
      <c r="G52" s="428"/>
      <c r="H52" s="430"/>
      <c r="J52" s="31"/>
      <c r="K52" s="31"/>
      <c r="L52" s="31"/>
      <c r="M52" s="31"/>
    </row>
    <row r="53" spans="2:13" s="32" customFormat="1" ht="15" customHeight="1" x14ac:dyDescent="0.25">
      <c r="B53" s="428"/>
      <c r="C53" s="428"/>
      <c r="D53" s="428"/>
      <c r="E53" s="435"/>
      <c r="F53" s="428"/>
      <c r="G53" s="428"/>
      <c r="H53" s="430"/>
      <c r="J53" s="31"/>
      <c r="K53" s="31"/>
      <c r="L53" s="31"/>
      <c r="M53" s="31"/>
    </row>
    <row r="54" spans="2:13" s="32" customFormat="1" x14ac:dyDescent="0.25">
      <c r="B54" s="315"/>
      <c r="C54" s="315"/>
      <c r="D54" s="315"/>
      <c r="E54" s="431"/>
      <c r="F54" s="315"/>
      <c r="G54" s="315"/>
      <c r="H54" s="432"/>
      <c r="J54" s="31"/>
      <c r="K54" s="31"/>
      <c r="L54" s="31"/>
      <c r="M54" s="31"/>
    </row>
    <row r="55" spans="2:13" s="32" customFormat="1" ht="49.5" customHeight="1" thickBot="1" x14ac:dyDescent="0.3">
      <c r="B55" s="309" t="s">
        <v>334</v>
      </c>
      <c r="C55" s="309"/>
      <c r="D55" s="309"/>
      <c r="E55" s="309"/>
      <c r="F55" s="309"/>
      <c r="G55" s="309"/>
      <c r="H55" s="309"/>
      <c r="J55" s="31"/>
      <c r="K55" s="31"/>
      <c r="L55" s="31"/>
      <c r="M55" s="31"/>
    </row>
    <row r="56" spans="2:13" s="32" customFormat="1" ht="122.25" customHeight="1" thickBot="1" x14ac:dyDescent="0.3">
      <c r="B56" s="22" t="s">
        <v>0</v>
      </c>
      <c r="C56" s="22" t="s">
        <v>32</v>
      </c>
      <c r="D56" s="22" t="s">
        <v>33</v>
      </c>
      <c r="E56" s="59" t="s">
        <v>34</v>
      </c>
      <c r="F56" s="22" t="s">
        <v>79</v>
      </c>
      <c r="G56" s="22" t="s">
        <v>35</v>
      </c>
      <c r="H56" s="23" t="s">
        <v>36</v>
      </c>
      <c r="J56" s="31"/>
      <c r="K56" s="28"/>
      <c r="L56" s="31"/>
      <c r="M56" s="417"/>
    </row>
    <row r="57" spans="2:13" s="32" customFormat="1" ht="12.75" customHeight="1" thickTop="1" thickBot="1" x14ac:dyDescent="0.3">
      <c r="B57" s="419">
        <v>1</v>
      </c>
      <c r="C57" s="419">
        <v>2</v>
      </c>
      <c r="D57" s="419">
        <v>3</v>
      </c>
      <c r="E57" s="419">
        <v>4</v>
      </c>
      <c r="F57" s="419">
        <v>5</v>
      </c>
      <c r="G57" s="419">
        <v>6</v>
      </c>
      <c r="H57" s="419">
        <v>7</v>
      </c>
      <c r="J57" s="31"/>
      <c r="K57" s="31"/>
      <c r="L57" s="31"/>
      <c r="M57" s="31"/>
    </row>
    <row r="58" spans="2:13" s="32" customFormat="1" ht="15.75" thickTop="1" x14ac:dyDescent="0.25">
      <c r="B58" s="24" t="s">
        <v>6</v>
      </c>
      <c r="C58" s="140">
        <v>785</v>
      </c>
      <c r="D58" s="140">
        <v>3388</v>
      </c>
      <c r="E58" s="141">
        <v>23.170011806375442</v>
      </c>
      <c r="F58" s="165">
        <v>1829</v>
      </c>
      <c r="G58" s="165">
        <v>5202</v>
      </c>
      <c r="H58" s="185">
        <v>35.159554017685508</v>
      </c>
      <c r="J58" s="31"/>
      <c r="K58" s="421"/>
      <c r="L58" s="31"/>
      <c r="M58" s="434"/>
    </row>
    <row r="59" spans="2:13" s="32" customFormat="1" x14ac:dyDescent="0.25">
      <c r="B59" s="315" t="s">
        <v>267</v>
      </c>
      <c r="C59" s="140">
        <v>1146</v>
      </c>
      <c r="D59" s="140">
        <v>31048</v>
      </c>
      <c r="E59" s="141">
        <v>3.6910590054109766</v>
      </c>
      <c r="F59" s="165">
        <v>13177</v>
      </c>
      <c r="G59" s="165">
        <v>32232</v>
      </c>
      <c r="H59" s="185">
        <v>40.881732439811373</v>
      </c>
      <c r="J59" s="31"/>
      <c r="K59" s="421"/>
      <c r="L59" s="31"/>
      <c r="M59" s="434"/>
    </row>
    <row r="60" spans="2:13" s="32" customFormat="1" x14ac:dyDescent="0.25">
      <c r="B60" s="315" t="s">
        <v>8</v>
      </c>
      <c r="C60" s="140">
        <v>1813</v>
      </c>
      <c r="D60" s="140">
        <v>14868</v>
      </c>
      <c r="E60" s="141">
        <v>12.1939736346516</v>
      </c>
      <c r="F60" s="165">
        <v>2496</v>
      </c>
      <c r="G60" s="165">
        <v>11127</v>
      </c>
      <c r="H60" s="185">
        <v>22.431922351038018</v>
      </c>
      <c r="J60" s="31"/>
      <c r="K60" s="421"/>
      <c r="L60" s="31"/>
      <c r="M60" s="434"/>
    </row>
    <row r="61" spans="2:13" s="32" customFormat="1" x14ac:dyDescent="0.25">
      <c r="B61" s="24" t="s">
        <v>9</v>
      </c>
      <c r="C61" s="140">
        <v>1455</v>
      </c>
      <c r="D61" s="140">
        <v>13027</v>
      </c>
      <c r="E61" s="141">
        <v>11.169110309357489</v>
      </c>
      <c r="F61" s="165">
        <v>1738</v>
      </c>
      <c r="G61" s="165">
        <v>2382</v>
      </c>
      <c r="H61" s="185">
        <v>72.963895885810246</v>
      </c>
      <c r="J61" s="31"/>
      <c r="K61" s="421"/>
      <c r="L61" s="31"/>
      <c r="M61" s="434"/>
    </row>
    <row r="62" spans="2:13" s="32" customFormat="1" x14ac:dyDescent="0.25">
      <c r="B62" s="24" t="s">
        <v>10</v>
      </c>
      <c r="C62" s="140">
        <v>2776</v>
      </c>
      <c r="D62" s="140">
        <v>27806</v>
      </c>
      <c r="E62" s="141">
        <v>9.9834568078831918</v>
      </c>
      <c r="F62" s="165">
        <v>12094</v>
      </c>
      <c r="G62" s="165">
        <v>27950</v>
      </c>
      <c r="H62" s="185">
        <v>43.270125223613597</v>
      </c>
      <c r="J62" s="31"/>
      <c r="K62" s="421"/>
      <c r="L62" s="31"/>
      <c r="M62" s="434"/>
    </row>
    <row r="63" spans="2:13" s="32" customFormat="1" x14ac:dyDescent="0.25">
      <c r="B63" s="24" t="s">
        <v>11</v>
      </c>
      <c r="C63" s="140">
        <v>3802</v>
      </c>
      <c r="D63" s="140">
        <v>34145</v>
      </c>
      <c r="E63" s="141">
        <v>11.134866012593351</v>
      </c>
      <c r="F63" s="165">
        <v>7269</v>
      </c>
      <c r="G63" s="165">
        <v>11743</v>
      </c>
      <c r="H63" s="185">
        <v>61.90070680405347</v>
      </c>
      <c r="J63" s="31"/>
      <c r="K63" s="421"/>
      <c r="L63" s="31"/>
      <c r="M63" s="434"/>
    </row>
    <row r="64" spans="2:13" s="32" customFormat="1" x14ac:dyDescent="0.25">
      <c r="B64" s="24" t="s">
        <v>12</v>
      </c>
      <c r="C64" s="140">
        <v>2152</v>
      </c>
      <c r="D64" s="140">
        <v>8640</v>
      </c>
      <c r="E64" s="141">
        <v>24.907407407407408</v>
      </c>
      <c r="F64" s="165">
        <v>385</v>
      </c>
      <c r="G64" s="165">
        <v>4156</v>
      </c>
      <c r="H64" s="185">
        <v>9.2637151106833482</v>
      </c>
      <c r="J64" s="31"/>
      <c r="K64" s="421"/>
      <c r="L64" s="31"/>
      <c r="M64" s="434"/>
    </row>
    <row r="65" spans="2:13" s="32" customFormat="1" x14ac:dyDescent="0.25">
      <c r="B65" s="24" t="s">
        <v>13</v>
      </c>
      <c r="C65" s="140">
        <v>986</v>
      </c>
      <c r="D65" s="140">
        <v>10010</v>
      </c>
      <c r="E65" s="141">
        <v>9.850149850149851</v>
      </c>
      <c r="F65" s="423"/>
      <c r="G65" s="423"/>
      <c r="H65" s="424"/>
      <c r="J65" s="31"/>
      <c r="K65" s="421"/>
      <c r="L65" s="31"/>
      <c r="M65" s="434"/>
    </row>
    <row r="66" spans="2:13" s="32" customFormat="1" x14ac:dyDescent="0.25">
      <c r="B66" s="24" t="s">
        <v>14</v>
      </c>
      <c r="C66" s="140">
        <v>5066</v>
      </c>
      <c r="D66" s="140">
        <v>42555</v>
      </c>
      <c r="E66" s="141">
        <v>11.904594054752673</v>
      </c>
      <c r="F66" s="165">
        <v>0</v>
      </c>
      <c r="G66" s="165">
        <v>37974</v>
      </c>
      <c r="H66" s="185">
        <v>0</v>
      </c>
      <c r="J66" s="31"/>
      <c r="K66" s="421"/>
      <c r="L66" s="31"/>
      <c r="M66" s="434"/>
    </row>
    <row r="67" spans="2:13" s="32" customFormat="1" x14ac:dyDescent="0.25">
      <c r="B67" s="24" t="s">
        <v>15</v>
      </c>
      <c r="C67" s="140">
        <v>1313</v>
      </c>
      <c r="D67" s="140">
        <v>12947</v>
      </c>
      <c r="E67" s="141">
        <v>10.141345485440642</v>
      </c>
      <c r="F67" s="165">
        <v>5614</v>
      </c>
      <c r="G67" s="165">
        <v>25117</v>
      </c>
      <c r="H67" s="185">
        <v>22.351395469204125</v>
      </c>
      <c r="J67" s="31"/>
      <c r="K67" s="421"/>
      <c r="L67" s="31"/>
      <c r="M67" s="434"/>
    </row>
    <row r="68" spans="2:13" s="32" customFormat="1" x14ac:dyDescent="0.25">
      <c r="B68" s="24" t="s">
        <v>16</v>
      </c>
      <c r="C68" s="140">
        <v>2788</v>
      </c>
      <c r="D68" s="140">
        <v>25228</v>
      </c>
      <c r="E68" s="141">
        <v>11.05121293800539</v>
      </c>
      <c r="F68" s="165">
        <v>14879</v>
      </c>
      <c r="G68" s="165">
        <v>26805</v>
      </c>
      <c r="H68" s="185">
        <v>55.50830069016974</v>
      </c>
      <c r="J68" s="31"/>
      <c r="K68" s="421"/>
      <c r="L68" s="31"/>
      <c r="M68" s="434"/>
    </row>
    <row r="69" spans="2:13" s="32" customFormat="1" x14ac:dyDescent="0.25">
      <c r="B69" s="24" t="s">
        <v>17</v>
      </c>
      <c r="C69" s="140">
        <v>2078</v>
      </c>
      <c r="D69" s="140">
        <v>25176</v>
      </c>
      <c r="E69" s="141">
        <v>8.2538925961232934</v>
      </c>
      <c r="F69" s="165">
        <v>5173</v>
      </c>
      <c r="G69" s="165">
        <v>19785</v>
      </c>
      <c r="H69" s="185">
        <v>26.14607025524387</v>
      </c>
      <c r="J69" s="31"/>
      <c r="K69" s="421"/>
      <c r="L69" s="31"/>
      <c r="M69" s="434"/>
    </row>
    <row r="70" spans="2:13" s="32" customFormat="1" x14ac:dyDescent="0.25">
      <c r="B70" s="24" t="s">
        <v>18</v>
      </c>
      <c r="C70" s="140">
        <v>1508</v>
      </c>
      <c r="D70" s="140">
        <v>7665</v>
      </c>
      <c r="E70" s="141">
        <v>19.673842139595564</v>
      </c>
      <c r="F70" s="165">
        <v>4566</v>
      </c>
      <c r="G70" s="165">
        <v>10093</v>
      </c>
      <c r="H70" s="185">
        <v>45.239274744872681</v>
      </c>
      <c r="J70" s="31"/>
      <c r="K70" s="421"/>
      <c r="L70" s="31"/>
      <c r="M70" s="434"/>
    </row>
    <row r="71" spans="2:13" s="32" customFormat="1" x14ac:dyDescent="0.25">
      <c r="B71" s="24" t="s">
        <v>19</v>
      </c>
      <c r="C71" s="140">
        <v>628</v>
      </c>
      <c r="D71" s="140">
        <v>4157</v>
      </c>
      <c r="E71" s="141">
        <v>15.107048352177053</v>
      </c>
      <c r="F71" s="165">
        <v>1548</v>
      </c>
      <c r="G71" s="165">
        <v>4052</v>
      </c>
      <c r="H71" s="185">
        <v>38.203356367226057</v>
      </c>
      <c r="J71" s="31"/>
      <c r="K71" s="421"/>
      <c r="L71" s="31"/>
      <c r="M71" s="434"/>
    </row>
    <row r="72" spans="2:13" s="32" customFormat="1" x14ac:dyDescent="0.25">
      <c r="B72" s="315" t="s">
        <v>20</v>
      </c>
      <c r="C72" s="140">
        <v>2107</v>
      </c>
      <c r="D72" s="140">
        <v>14192</v>
      </c>
      <c r="E72" s="141">
        <v>14.846392333709133</v>
      </c>
      <c r="F72" s="165">
        <v>3835</v>
      </c>
      <c r="G72" s="165">
        <v>9793</v>
      </c>
      <c r="H72" s="185">
        <v>39.160624936178905</v>
      </c>
      <c r="J72" s="31"/>
      <c r="K72" s="421"/>
      <c r="L72" s="31"/>
      <c r="M72" s="434"/>
    </row>
    <row r="73" spans="2:13" s="32" customFormat="1" x14ac:dyDescent="0.25">
      <c r="B73" s="24" t="s">
        <v>21</v>
      </c>
      <c r="C73" s="140">
        <v>4699</v>
      </c>
      <c r="D73" s="140">
        <v>28251</v>
      </c>
      <c r="E73" s="141">
        <v>16.633039538423418</v>
      </c>
      <c r="F73" s="165">
        <v>2225</v>
      </c>
      <c r="G73" s="165">
        <v>35965</v>
      </c>
      <c r="H73" s="185">
        <v>6.1865702766578616</v>
      </c>
      <c r="J73" s="31"/>
      <c r="K73" s="421"/>
      <c r="L73" s="31"/>
      <c r="M73" s="434"/>
    </row>
    <row r="74" spans="2:13" s="32" customFormat="1" ht="16.5" customHeight="1" thickBot="1" x14ac:dyDescent="0.3">
      <c r="B74" s="64" t="s">
        <v>37</v>
      </c>
      <c r="C74" s="305">
        <f>SUM(C58:C73)</f>
        <v>35102</v>
      </c>
      <c r="D74" s="305">
        <f>SUM(D58:D73)</f>
        <v>303103</v>
      </c>
      <c r="E74" s="318">
        <f>C74*100/D74</f>
        <v>11.580881746469021</v>
      </c>
      <c r="F74" s="305">
        <f>SUM(F58:F73)</f>
        <v>76828</v>
      </c>
      <c r="G74" s="305">
        <f>SUM(G58:G73)</f>
        <v>264376</v>
      </c>
      <c r="H74" s="318">
        <f>F74*100/G74</f>
        <v>29.060126486519199</v>
      </c>
      <c r="J74" s="31"/>
      <c r="K74" s="425"/>
      <c r="L74" s="31"/>
      <c r="M74" s="425"/>
    </row>
    <row r="75" spans="2:13" s="32" customFormat="1" x14ac:dyDescent="0.25">
      <c r="B75" s="24" t="s">
        <v>23</v>
      </c>
      <c r="C75" s="140">
        <v>890</v>
      </c>
      <c r="D75" s="140">
        <v>4739</v>
      </c>
      <c r="E75" s="141">
        <v>18.780333403671662</v>
      </c>
      <c r="F75" s="165">
        <v>6749</v>
      </c>
      <c r="G75" s="165">
        <v>8698</v>
      </c>
      <c r="H75" s="185">
        <v>77.592550011496897</v>
      </c>
      <c r="J75" s="31"/>
      <c r="K75" s="421"/>
      <c r="L75" s="31"/>
      <c r="M75" s="434"/>
    </row>
    <row r="76" spans="2:13" s="32" customFormat="1" x14ac:dyDescent="0.25">
      <c r="B76" s="24" t="s">
        <v>24</v>
      </c>
      <c r="C76" s="140">
        <v>1601</v>
      </c>
      <c r="D76" s="140">
        <v>33529</v>
      </c>
      <c r="E76" s="141">
        <v>4.7749709206955178</v>
      </c>
      <c r="F76" s="165">
        <v>19459</v>
      </c>
      <c r="G76" s="165">
        <v>21062</v>
      </c>
      <c r="H76" s="185">
        <v>92.389136834108825</v>
      </c>
      <c r="J76" s="31"/>
      <c r="K76" s="421"/>
      <c r="L76" s="31"/>
      <c r="M76" s="434"/>
    </row>
    <row r="77" spans="2:13" s="32" customFormat="1" ht="22.5" customHeight="1" thickBot="1" x14ac:dyDescent="0.3">
      <c r="B77" s="64" t="s">
        <v>26</v>
      </c>
      <c r="C77" s="305">
        <f>SUM(C74:C76)</f>
        <v>37593</v>
      </c>
      <c r="D77" s="305">
        <f>SUM(D74:D76)</f>
        <v>341371</v>
      </c>
      <c r="E77" s="318">
        <f>C77*100/D77</f>
        <v>11.012358987728893</v>
      </c>
      <c r="F77" s="305">
        <f>SUM(F74:F76)</f>
        <v>103036</v>
      </c>
      <c r="G77" s="305">
        <f>SUM(G74:G76)</f>
        <v>294136</v>
      </c>
      <c r="H77" s="318">
        <f>F77*100/G77</f>
        <v>35.030054124622623</v>
      </c>
      <c r="J77" s="31"/>
      <c r="K77" s="436"/>
      <c r="L77" s="31"/>
      <c r="M77" s="427"/>
    </row>
    <row r="78" spans="2:13" s="32" customFormat="1" x14ac:dyDescent="0.25">
      <c r="B78" s="428"/>
      <c r="C78" s="428"/>
      <c r="D78" s="428"/>
      <c r="E78" s="435"/>
      <c r="F78" s="428"/>
      <c r="G78" s="428"/>
      <c r="H78" s="430"/>
      <c r="J78" s="31"/>
      <c r="K78" s="427"/>
      <c r="L78" s="31"/>
      <c r="M78" s="427"/>
    </row>
    <row r="79" spans="2:13" s="32" customFormat="1" x14ac:dyDescent="0.25">
      <c r="B79" s="428"/>
      <c r="C79" s="428"/>
      <c r="D79" s="428"/>
      <c r="E79" s="435"/>
      <c r="F79" s="428"/>
      <c r="G79" s="428"/>
      <c r="H79" s="430"/>
      <c r="J79" s="31"/>
      <c r="K79" s="31"/>
      <c r="L79" s="31"/>
      <c r="M79" s="31"/>
    </row>
    <row r="80" spans="2:13" s="32" customFormat="1" ht="49.5" customHeight="1" thickBot="1" x14ac:dyDescent="0.3">
      <c r="B80" s="309" t="s">
        <v>335</v>
      </c>
      <c r="C80" s="309"/>
      <c r="D80" s="309"/>
      <c r="E80" s="309"/>
      <c r="F80" s="309"/>
      <c r="G80" s="309"/>
      <c r="H80" s="309"/>
      <c r="J80" s="31"/>
      <c r="K80" s="31"/>
      <c r="L80" s="31"/>
      <c r="M80" s="31"/>
    </row>
    <row r="81" spans="2:13" s="32" customFormat="1" ht="108" customHeight="1" thickBot="1" x14ac:dyDescent="0.3">
      <c r="B81" s="437" t="s">
        <v>0</v>
      </c>
      <c r="C81" s="437" t="s">
        <v>38</v>
      </c>
      <c r="D81" s="437" t="s">
        <v>39</v>
      </c>
      <c r="E81" s="438" t="s">
        <v>40</v>
      </c>
      <c r="F81" s="437" t="s">
        <v>41</v>
      </c>
      <c r="G81" s="437" t="s">
        <v>42</v>
      </c>
      <c r="H81" s="439" t="s">
        <v>43</v>
      </c>
      <c r="J81" s="28"/>
      <c r="K81" s="31"/>
      <c r="L81" s="417"/>
      <c r="M81" s="31"/>
    </row>
    <row r="82" spans="2:13" s="32" customFormat="1" ht="12.75" customHeight="1" thickTop="1" thickBot="1" x14ac:dyDescent="0.3">
      <c r="B82" s="419">
        <v>1</v>
      </c>
      <c r="C82" s="419">
        <v>2</v>
      </c>
      <c r="D82" s="419">
        <v>3</v>
      </c>
      <c r="E82" s="419">
        <v>4</v>
      </c>
      <c r="F82" s="419">
        <v>5</v>
      </c>
      <c r="G82" s="419">
        <v>6</v>
      </c>
      <c r="H82" s="419">
        <v>7</v>
      </c>
      <c r="J82" s="31"/>
      <c r="K82" s="31"/>
      <c r="L82" s="31"/>
      <c r="M82" s="31"/>
    </row>
    <row r="83" spans="2:13" s="32" customFormat="1" ht="15.75" thickTop="1" x14ac:dyDescent="0.25">
      <c r="B83" s="24" t="s">
        <v>6</v>
      </c>
      <c r="C83" s="140">
        <v>470</v>
      </c>
      <c r="D83" s="140">
        <v>1518</v>
      </c>
      <c r="E83" s="141">
        <v>30.961791831357051</v>
      </c>
      <c r="F83" s="140">
        <v>470</v>
      </c>
      <c r="G83" s="140">
        <v>1518</v>
      </c>
      <c r="H83" s="141">
        <v>30.961791831357051</v>
      </c>
      <c r="J83" s="421"/>
      <c r="K83" s="31"/>
      <c r="L83" s="421"/>
      <c r="M83" s="31"/>
    </row>
    <row r="84" spans="2:13" s="32" customFormat="1" x14ac:dyDescent="0.25">
      <c r="B84" s="315" t="s">
        <v>267</v>
      </c>
      <c r="C84" s="140">
        <v>823</v>
      </c>
      <c r="D84" s="140">
        <v>2205</v>
      </c>
      <c r="E84" s="141">
        <v>37.324263038548757</v>
      </c>
      <c r="F84" s="140">
        <v>1395</v>
      </c>
      <c r="G84" s="140">
        <v>2205</v>
      </c>
      <c r="H84" s="141">
        <v>63.265306122448983</v>
      </c>
      <c r="J84" s="421"/>
      <c r="K84" s="31"/>
      <c r="L84" s="421"/>
      <c r="M84" s="31"/>
    </row>
    <row r="85" spans="2:13" s="32" customFormat="1" x14ac:dyDescent="0.25">
      <c r="B85" s="315" t="s">
        <v>8</v>
      </c>
      <c r="C85" s="140">
        <v>221</v>
      </c>
      <c r="D85" s="140">
        <v>3312</v>
      </c>
      <c r="E85" s="141">
        <v>6.6727053140096624</v>
      </c>
      <c r="F85" s="140">
        <v>523</v>
      </c>
      <c r="G85" s="140">
        <v>3312</v>
      </c>
      <c r="H85" s="141">
        <v>15.791062801932368</v>
      </c>
      <c r="J85" s="421"/>
      <c r="K85" s="31"/>
      <c r="L85" s="421"/>
      <c r="M85" s="31"/>
    </row>
    <row r="86" spans="2:13" s="32" customFormat="1" x14ac:dyDescent="0.25">
      <c r="B86" s="24" t="s">
        <v>268</v>
      </c>
      <c r="C86" s="140">
        <v>2392</v>
      </c>
      <c r="D86" s="140">
        <v>4527</v>
      </c>
      <c r="E86" s="141">
        <v>52.838524409100948</v>
      </c>
      <c r="F86" s="140">
        <v>844</v>
      </c>
      <c r="G86" s="140">
        <v>4527</v>
      </c>
      <c r="H86" s="141">
        <v>18.643693395184449</v>
      </c>
      <c r="J86" s="421"/>
      <c r="K86" s="31"/>
      <c r="L86" s="421"/>
      <c r="M86" s="31"/>
    </row>
    <row r="87" spans="2:13" s="32" customFormat="1" x14ac:dyDescent="0.25">
      <c r="B87" s="24" t="s">
        <v>10</v>
      </c>
      <c r="C87" s="140">
        <v>185</v>
      </c>
      <c r="D87" s="140">
        <v>8623</v>
      </c>
      <c r="E87" s="141">
        <v>2.1454250260930072</v>
      </c>
      <c r="F87" s="140">
        <v>562</v>
      </c>
      <c r="G87" s="140">
        <v>8623</v>
      </c>
      <c r="H87" s="141">
        <v>6.5174533225095672</v>
      </c>
      <c r="J87" s="421"/>
      <c r="K87" s="31"/>
      <c r="L87" s="421"/>
      <c r="M87" s="31"/>
    </row>
    <row r="88" spans="2:13" s="32" customFormat="1" x14ac:dyDescent="0.25">
      <c r="B88" s="24" t="s">
        <v>266</v>
      </c>
      <c r="C88" s="140">
        <v>480</v>
      </c>
      <c r="D88" s="140">
        <v>3873</v>
      </c>
      <c r="E88" s="141">
        <v>12.393493415956623</v>
      </c>
      <c r="F88" s="140">
        <v>895</v>
      </c>
      <c r="G88" s="140">
        <v>3873</v>
      </c>
      <c r="H88" s="141">
        <v>23.10870126516912</v>
      </c>
      <c r="J88" s="421"/>
      <c r="K88" s="31"/>
      <c r="L88" s="421"/>
      <c r="M88" s="31"/>
    </row>
    <row r="89" spans="2:13" s="32" customFormat="1" x14ac:dyDescent="0.25">
      <c r="B89" s="24" t="s">
        <v>12</v>
      </c>
      <c r="C89" s="140">
        <v>9</v>
      </c>
      <c r="D89" s="140">
        <v>3020</v>
      </c>
      <c r="E89" s="141">
        <v>0.29801324503311261</v>
      </c>
      <c r="F89" s="140">
        <v>308</v>
      </c>
      <c r="G89" s="140">
        <v>3020</v>
      </c>
      <c r="H89" s="141">
        <v>10.198675496688741</v>
      </c>
      <c r="J89" s="421"/>
      <c r="K89" s="31"/>
      <c r="L89" s="421"/>
      <c r="M89" s="31"/>
    </row>
    <row r="90" spans="2:13" s="32" customFormat="1" x14ac:dyDescent="0.25">
      <c r="B90" s="440" t="s">
        <v>13</v>
      </c>
      <c r="C90" s="153"/>
      <c r="D90" s="153"/>
      <c r="E90" s="154"/>
      <c r="F90" s="153"/>
      <c r="G90" s="153"/>
      <c r="H90" s="154"/>
      <c r="J90" s="421"/>
      <c r="K90" s="31"/>
      <c r="L90" s="425"/>
      <c r="M90" s="31"/>
    </row>
    <row r="91" spans="2:13" s="32" customFormat="1" x14ac:dyDescent="0.25">
      <c r="B91" s="24" t="s">
        <v>14</v>
      </c>
      <c r="C91" s="140">
        <v>333</v>
      </c>
      <c r="D91" s="140">
        <v>12420</v>
      </c>
      <c r="E91" s="141">
        <v>2.681159420289855</v>
      </c>
      <c r="F91" s="140">
        <v>1371</v>
      </c>
      <c r="G91" s="140">
        <v>12420</v>
      </c>
      <c r="H91" s="141">
        <v>11.038647342995169</v>
      </c>
      <c r="J91" s="421"/>
      <c r="K91" s="31"/>
      <c r="L91" s="421"/>
      <c r="M91" s="31"/>
    </row>
    <row r="92" spans="2:13" s="32" customFormat="1" x14ac:dyDescent="0.25">
      <c r="B92" s="24" t="s">
        <v>15</v>
      </c>
      <c r="C92" s="140">
        <v>5100</v>
      </c>
      <c r="D92" s="140">
        <v>6134</v>
      </c>
      <c r="E92" s="141">
        <v>83.143136615585263</v>
      </c>
      <c r="F92" s="140">
        <v>3750</v>
      </c>
      <c r="G92" s="140">
        <v>6134</v>
      </c>
      <c r="H92" s="141">
        <v>61.134659276165635</v>
      </c>
      <c r="J92" s="421"/>
      <c r="K92" s="31"/>
      <c r="L92" s="421"/>
      <c r="M92" s="31"/>
    </row>
    <row r="93" spans="2:13" s="32" customFormat="1" x14ac:dyDescent="0.25">
      <c r="B93" s="32" t="s">
        <v>16</v>
      </c>
      <c r="C93" s="140">
        <v>3183</v>
      </c>
      <c r="D93" s="140">
        <v>12984</v>
      </c>
      <c r="E93" s="141">
        <v>24.514787430683917</v>
      </c>
      <c r="F93" s="140">
        <v>6148</v>
      </c>
      <c r="G93" s="140">
        <v>11796</v>
      </c>
      <c r="H93" s="141">
        <v>52.11936249576128</v>
      </c>
      <c r="J93" s="421"/>
      <c r="K93" s="31"/>
      <c r="L93" s="421"/>
      <c r="M93" s="31"/>
    </row>
    <row r="94" spans="2:13" s="32" customFormat="1" x14ac:dyDescent="0.25">
      <c r="B94" s="32" t="s">
        <v>17</v>
      </c>
      <c r="C94" s="155">
        <v>2915</v>
      </c>
      <c r="D94" s="155">
        <v>7589</v>
      </c>
      <c r="E94" s="156">
        <v>38.410857820529714</v>
      </c>
      <c r="F94" s="143"/>
      <c r="G94" s="143"/>
      <c r="H94" s="188"/>
      <c r="J94" s="421"/>
      <c r="K94" s="31"/>
      <c r="L94" s="421"/>
      <c r="M94" s="31"/>
    </row>
    <row r="95" spans="2:13" s="32" customFormat="1" x14ac:dyDescent="0.25">
      <c r="B95" s="24" t="s">
        <v>18</v>
      </c>
      <c r="C95" s="140">
        <v>1215</v>
      </c>
      <c r="D95" s="140">
        <v>3028</v>
      </c>
      <c r="E95" s="141">
        <v>40.125495376486128</v>
      </c>
      <c r="F95" s="140">
        <v>1127</v>
      </c>
      <c r="G95" s="140">
        <v>3028</v>
      </c>
      <c r="H95" s="141">
        <v>37.219286657859975</v>
      </c>
      <c r="J95" s="421"/>
      <c r="K95" s="31"/>
      <c r="L95" s="421"/>
      <c r="M95" s="31"/>
    </row>
    <row r="96" spans="2:13" s="32" customFormat="1" x14ac:dyDescent="0.25">
      <c r="B96" s="24" t="s">
        <v>19</v>
      </c>
      <c r="C96" s="140">
        <v>625</v>
      </c>
      <c r="D96" s="140">
        <v>1582</v>
      </c>
      <c r="E96" s="141">
        <v>39.506953223767383</v>
      </c>
      <c r="F96" s="140">
        <v>506</v>
      </c>
      <c r="G96" s="140">
        <v>1582</v>
      </c>
      <c r="H96" s="141">
        <v>31.984829329962071</v>
      </c>
      <c r="J96" s="421"/>
      <c r="K96" s="31"/>
      <c r="L96" s="421"/>
      <c r="M96" s="31"/>
    </row>
    <row r="97" spans="2:13" s="32" customFormat="1" x14ac:dyDescent="0.25">
      <c r="B97" s="315" t="s">
        <v>20</v>
      </c>
      <c r="C97" s="140">
        <v>772</v>
      </c>
      <c r="D97" s="140">
        <v>3756</v>
      </c>
      <c r="E97" s="141">
        <v>20.553780617678381</v>
      </c>
      <c r="F97" s="140">
        <v>1276</v>
      </c>
      <c r="G97" s="140">
        <v>3756</v>
      </c>
      <c r="H97" s="141">
        <v>33.97231096911608</v>
      </c>
      <c r="J97" s="421"/>
      <c r="K97" s="31"/>
      <c r="L97" s="421"/>
      <c r="M97" s="31"/>
    </row>
    <row r="98" spans="2:13" s="32" customFormat="1" x14ac:dyDescent="0.25">
      <c r="B98" s="24" t="s">
        <v>21</v>
      </c>
      <c r="C98" s="140">
        <v>567</v>
      </c>
      <c r="D98" s="140">
        <v>3717</v>
      </c>
      <c r="E98" s="141">
        <v>15.254237288135593</v>
      </c>
      <c r="F98" s="140">
        <v>1428</v>
      </c>
      <c r="G98" s="140">
        <v>3717</v>
      </c>
      <c r="H98" s="141">
        <v>38.418079096045197</v>
      </c>
      <c r="J98" s="421"/>
      <c r="K98" s="31"/>
      <c r="L98" s="421"/>
      <c r="M98" s="31"/>
    </row>
    <row r="99" spans="2:13" s="32" customFormat="1" ht="16.5" customHeight="1" thickBot="1" x14ac:dyDescent="0.3">
      <c r="B99" s="64" t="s">
        <v>22</v>
      </c>
      <c r="C99" s="305">
        <f>SUM(C83:C98)</f>
        <v>19290</v>
      </c>
      <c r="D99" s="305">
        <f>SUM(D83:D98)</f>
        <v>78288</v>
      </c>
      <c r="E99" s="318">
        <f>C99*100/D99</f>
        <v>24.639791538933171</v>
      </c>
      <c r="F99" s="305">
        <f>SUM(F83:F98)</f>
        <v>20603</v>
      </c>
      <c r="G99" s="305">
        <f>SUM(G83:G98)</f>
        <v>69511</v>
      </c>
      <c r="H99" s="318">
        <f>F99*100/G99</f>
        <v>29.639913107277984</v>
      </c>
      <c r="J99" s="425"/>
      <c r="K99" s="31"/>
      <c r="L99" s="425"/>
      <c r="M99" s="31"/>
    </row>
    <row r="100" spans="2:13" s="32" customFormat="1" x14ac:dyDescent="0.25">
      <c r="B100" s="24" t="s">
        <v>23</v>
      </c>
      <c r="C100" s="140">
        <v>1358</v>
      </c>
      <c r="D100" s="140">
        <v>2848</v>
      </c>
      <c r="E100" s="141">
        <v>47.682584269662918</v>
      </c>
      <c r="F100" s="140">
        <v>2059</v>
      </c>
      <c r="G100" s="140">
        <v>2848</v>
      </c>
      <c r="H100" s="141">
        <v>72.296348314606746</v>
      </c>
      <c r="J100" s="421"/>
      <c r="K100" s="31"/>
      <c r="L100" s="421"/>
      <c r="M100" s="31"/>
    </row>
    <row r="101" spans="2:13" s="32" customFormat="1" x14ac:dyDescent="0.25">
      <c r="B101" s="24" t="s">
        <v>24</v>
      </c>
      <c r="C101" s="140">
        <v>166</v>
      </c>
      <c r="D101" s="140">
        <v>3618</v>
      </c>
      <c r="E101" s="141">
        <v>4.5881702598120508</v>
      </c>
      <c r="F101" s="140">
        <v>3385</v>
      </c>
      <c r="G101" s="140">
        <v>3618</v>
      </c>
      <c r="H101" s="141">
        <v>93.559977888336093</v>
      </c>
      <c r="J101" s="421"/>
      <c r="K101" s="31"/>
      <c r="L101" s="421"/>
      <c r="M101" s="31"/>
    </row>
    <row r="102" spans="2:13" s="32" customFormat="1" x14ac:dyDescent="0.25">
      <c r="B102" s="24" t="s">
        <v>25</v>
      </c>
      <c r="C102" s="140">
        <v>29</v>
      </c>
      <c r="D102" s="140">
        <v>52</v>
      </c>
      <c r="E102" s="141">
        <v>55.769230769230774</v>
      </c>
      <c r="F102" s="140">
        <v>43</v>
      </c>
      <c r="G102" s="140">
        <v>52</v>
      </c>
      <c r="H102" s="141">
        <v>82.692307692307693</v>
      </c>
      <c r="J102" s="421"/>
      <c r="K102" s="31"/>
      <c r="L102" s="441"/>
      <c r="M102" s="31"/>
    </row>
    <row r="103" spans="2:13" s="32" customFormat="1" ht="22.5" customHeight="1" thickBot="1" x14ac:dyDescent="0.3">
      <c r="B103" s="64" t="s">
        <v>26</v>
      </c>
      <c r="C103" s="305">
        <f>SUM(C99:C102)</f>
        <v>20843</v>
      </c>
      <c r="D103" s="305">
        <f>SUM(D99:D102)</f>
        <v>84806</v>
      </c>
      <c r="E103" s="318">
        <f>C103*100/D103</f>
        <v>24.577270476145557</v>
      </c>
      <c r="F103" s="305">
        <f>SUM(F99:F102)</f>
        <v>26090</v>
      </c>
      <c r="G103" s="305">
        <f>SUM(G99:G102)</f>
        <v>76029</v>
      </c>
      <c r="H103" s="318">
        <f>F103*100/G103</f>
        <v>34.315853161293717</v>
      </c>
      <c r="J103" s="425"/>
      <c r="K103" s="31"/>
      <c r="L103" s="425"/>
      <c r="M103" s="31"/>
    </row>
    <row r="104" spans="2:13" s="32" customFormat="1" x14ac:dyDescent="0.25">
      <c r="B104" s="428"/>
      <c r="C104" s="428"/>
      <c r="D104" s="428"/>
      <c r="E104" s="435"/>
      <c r="F104" s="428"/>
      <c r="G104" s="428"/>
      <c r="H104" s="430"/>
      <c r="J104" s="31"/>
      <c r="K104" s="31"/>
      <c r="L104" s="31"/>
      <c r="M104" s="31"/>
    </row>
    <row r="105" spans="2:13" s="32" customFormat="1" x14ac:dyDescent="0.25">
      <c r="B105" s="428"/>
      <c r="C105" s="428"/>
      <c r="D105" s="428"/>
      <c r="E105" s="435"/>
      <c r="F105" s="428"/>
      <c r="G105" s="428"/>
      <c r="H105" s="430"/>
      <c r="J105" s="31"/>
      <c r="K105" s="31"/>
      <c r="L105" s="31"/>
      <c r="M105" s="31"/>
    </row>
    <row r="106" spans="2:13" s="32" customFormat="1" ht="48.75" customHeight="1" thickBot="1" x14ac:dyDescent="0.3">
      <c r="B106" s="442" t="s">
        <v>336</v>
      </c>
      <c r="C106" s="442"/>
      <c r="D106" s="442"/>
      <c r="E106" s="442"/>
      <c r="F106" s="442"/>
      <c r="G106" s="442"/>
      <c r="H106" s="442"/>
      <c r="J106" s="31"/>
      <c r="K106" s="31"/>
      <c r="L106" s="31"/>
      <c r="M106" s="31"/>
    </row>
    <row r="107" spans="2:13" s="32" customFormat="1" ht="135.6" customHeight="1" thickBot="1" x14ac:dyDescent="0.3">
      <c r="B107" s="437" t="s">
        <v>0</v>
      </c>
      <c r="C107" s="437" t="s">
        <v>44</v>
      </c>
      <c r="D107" s="437" t="s">
        <v>45</v>
      </c>
      <c r="E107" s="438" t="s">
        <v>46</v>
      </c>
      <c r="F107" s="437" t="s">
        <v>80</v>
      </c>
      <c r="G107" s="437" t="s">
        <v>47</v>
      </c>
      <c r="H107" s="439" t="s">
        <v>81</v>
      </c>
      <c r="J107" s="28"/>
      <c r="K107" s="31"/>
      <c r="L107" s="417"/>
      <c r="M107" s="31"/>
    </row>
    <row r="108" spans="2:13" s="32" customFormat="1" ht="12.75" customHeight="1" thickTop="1" thickBot="1" x14ac:dyDescent="0.3">
      <c r="B108" s="419">
        <v>1</v>
      </c>
      <c r="C108" s="419">
        <v>2</v>
      </c>
      <c r="D108" s="419">
        <v>3</v>
      </c>
      <c r="E108" s="419">
        <v>4</v>
      </c>
      <c r="F108" s="419">
        <v>5</v>
      </c>
      <c r="G108" s="419">
        <v>6</v>
      </c>
      <c r="H108" s="419">
        <v>7</v>
      </c>
      <c r="J108" s="256"/>
      <c r="K108" s="31"/>
      <c r="L108" s="256"/>
      <c r="M108" s="31"/>
    </row>
    <row r="109" spans="2:13" s="32" customFormat="1" ht="15.75" thickTop="1" x14ac:dyDescent="0.25">
      <c r="B109" s="24" t="s">
        <v>6</v>
      </c>
      <c r="C109" s="140">
        <v>2994</v>
      </c>
      <c r="D109" s="140">
        <v>10831</v>
      </c>
      <c r="E109" s="141">
        <v>27.642876927338193</v>
      </c>
      <c r="F109" s="140">
        <v>381</v>
      </c>
      <c r="G109" s="140">
        <v>5939</v>
      </c>
      <c r="H109" s="141">
        <v>6.4152214177470954</v>
      </c>
      <c r="J109" s="434"/>
      <c r="K109" s="31"/>
      <c r="L109" s="434"/>
      <c r="M109" s="31"/>
    </row>
    <row r="110" spans="2:13" s="32" customFormat="1" x14ac:dyDescent="0.25">
      <c r="B110" s="315" t="s">
        <v>267</v>
      </c>
      <c r="C110" s="140">
        <v>16601</v>
      </c>
      <c r="D110" s="140">
        <v>109790</v>
      </c>
      <c r="E110" s="141">
        <v>15.120684943983969</v>
      </c>
      <c r="F110" s="140">
        <v>1340</v>
      </c>
      <c r="G110" s="140">
        <v>50498</v>
      </c>
      <c r="H110" s="141">
        <v>2.6535704384332051</v>
      </c>
      <c r="J110" s="434"/>
      <c r="K110" s="31"/>
      <c r="L110" s="434"/>
      <c r="M110" s="31"/>
    </row>
    <row r="111" spans="2:13" s="32" customFormat="1" x14ac:dyDescent="0.25">
      <c r="B111" s="315" t="s">
        <v>8</v>
      </c>
      <c r="C111" s="140">
        <v>11036</v>
      </c>
      <c r="D111" s="140">
        <v>43457</v>
      </c>
      <c r="E111" s="141">
        <v>25.395218261729983</v>
      </c>
      <c r="F111" s="140">
        <v>132</v>
      </c>
      <c r="G111" s="140">
        <v>25264</v>
      </c>
      <c r="H111" s="141">
        <v>0.52248258391386948</v>
      </c>
      <c r="J111" s="434"/>
      <c r="K111" s="31"/>
      <c r="L111" s="434"/>
      <c r="M111" s="31"/>
    </row>
    <row r="112" spans="2:13" s="32" customFormat="1" x14ac:dyDescent="0.25">
      <c r="B112" s="24" t="s">
        <v>268</v>
      </c>
      <c r="C112" s="140">
        <v>8005</v>
      </c>
      <c r="D112" s="140">
        <v>43692</v>
      </c>
      <c r="E112" s="141">
        <v>18.321431841069302</v>
      </c>
      <c r="F112" s="140">
        <v>472</v>
      </c>
      <c r="G112" s="140">
        <v>24698</v>
      </c>
      <c r="H112" s="141">
        <v>1.9110859178880879</v>
      </c>
      <c r="J112" s="434"/>
      <c r="K112" s="31"/>
      <c r="L112" s="434"/>
      <c r="M112" s="31"/>
    </row>
    <row r="113" spans="2:13" s="32" customFormat="1" x14ac:dyDescent="0.25">
      <c r="B113" s="24" t="s">
        <v>10</v>
      </c>
      <c r="C113" s="140">
        <v>593</v>
      </c>
      <c r="D113" s="140">
        <v>92184</v>
      </c>
      <c r="E113" s="141">
        <v>0.64327866007116208</v>
      </c>
      <c r="F113" s="140">
        <v>206</v>
      </c>
      <c r="G113" s="140">
        <v>50203</v>
      </c>
      <c r="H113" s="141">
        <v>0.41033404378224408</v>
      </c>
      <c r="J113" s="434"/>
      <c r="K113" s="31"/>
      <c r="L113" s="434"/>
      <c r="M113" s="31"/>
    </row>
    <row r="114" spans="2:13" s="32" customFormat="1" x14ac:dyDescent="0.25">
      <c r="B114" s="24" t="s">
        <v>266</v>
      </c>
      <c r="C114" s="140">
        <v>34168</v>
      </c>
      <c r="D114" s="140">
        <v>107153</v>
      </c>
      <c r="E114" s="141">
        <v>31.887114686476348</v>
      </c>
      <c r="F114" s="140">
        <v>2045</v>
      </c>
      <c r="G114" s="140">
        <v>60974</v>
      </c>
      <c r="H114" s="141">
        <v>3.353888542657526</v>
      </c>
      <c r="J114" s="434"/>
      <c r="K114" s="31"/>
      <c r="L114" s="434"/>
      <c r="M114" s="31"/>
    </row>
    <row r="115" spans="2:13" s="32" customFormat="1" x14ac:dyDescent="0.25">
      <c r="B115" s="24" t="s">
        <v>12</v>
      </c>
      <c r="C115" s="140">
        <v>14691</v>
      </c>
      <c r="D115" s="140">
        <v>37383</v>
      </c>
      <c r="E115" s="141">
        <v>39.298611668405428</v>
      </c>
      <c r="F115" s="140">
        <v>587</v>
      </c>
      <c r="G115" s="140">
        <v>24375</v>
      </c>
      <c r="H115" s="141">
        <v>2.408205128205128</v>
      </c>
      <c r="J115" s="434"/>
      <c r="K115" s="31"/>
      <c r="L115" s="434"/>
      <c r="M115" s="31"/>
    </row>
    <row r="116" spans="2:13" s="32" customFormat="1" x14ac:dyDescent="0.25">
      <c r="B116" s="24" t="s">
        <v>13</v>
      </c>
      <c r="C116" s="153"/>
      <c r="D116" s="153"/>
      <c r="E116" s="154"/>
      <c r="F116" s="140">
        <v>223</v>
      </c>
      <c r="G116" s="140">
        <v>20826</v>
      </c>
      <c r="H116" s="141">
        <v>1.0707769134735428</v>
      </c>
      <c r="J116" s="431"/>
      <c r="K116" s="31"/>
      <c r="L116" s="434"/>
      <c r="M116" s="31"/>
    </row>
    <row r="117" spans="2:13" s="32" customFormat="1" x14ac:dyDescent="0.25">
      <c r="B117" s="24" t="s">
        <v>14</v>
      </c>
      <c r="C117" s="143">
        <v>0</v>
      </c>
      <c r="D117" s="143">
        <v>148504</v>
      </c>
      <c r="E117" s="144">
        <v>0</v>
      </c>
      <c r="F117" s="140">
        <v>1111</v>
      </c>
      <c r="G117" s="140">
        <v>66425</v>
      </c>
      <c r="H117" s="141">
        <v>1.6725630410237109</v>
      </c>
      <c r="J117" s="434"/>
      <c r="K117" s="31"/>
      <c r="L117" s="434"/>
      <c r="M117" s="31"/>
    </row>
    <row r="118" spans="2:13" s="32" customFormat="1" x14ac:dyDescent="0.25">
      <c r="B118" s="24" t="s">
        <v>15</v>
      </c>
      <c r="C118" s="140">
        <v>64169</v>
      </c>
      <c r="D118" s="140">
        <v>64393</v>
      </c>
      <c r="E118" s="141">
        <v>99.652136101750187</v>
      </c>
      <c r="F118" s="140">
        <v>1369</v>
      </c>
      <c r="G118" s="140">
        <v>28908</v>
      </c>
      <c r="H118" s="141">
        <v>4.7357132973571332</v>
      </c>
      <c r="J118" s="434"/>
      <c r="K118" s="31"/>
      <c r="L118" s="434"/>
      <c r="M118" s="31"/>
    </row>
    <row r="119" spans="2:13" s="32" customFormat="1" x14ac:dyDescent="0.25">
      <c r="B119" s="24" t="s">
        <v>16</v>
      </c>
      <c r="C119" s="140">
        <v>88367</v>
      </c>
      <c r="D119" s="140">
        <v>131478</v>
      </c>
      <c r="E119" s="141">
        <v>67.210483883235213</v>
      </c>
      <c r="F119" s="140">
        <v>1306</v>
      </c>
      <c r="G119" s="140">
        <v>40289</v>
      </c>
      <c r="H119" s="141">
        <v>3.2415795874804538</v>
      </c>
      <c r="J119" s="434"/>
      <c r="K119" s="31"/>
      <c r="L119" s="434"/>
      <c r="M119" s="31"/>
    </row>
    <row r="120" spans="2:13" s="32" customFormat="1" x14ac:dyDescent="0.25">
      <c r="B120" s="24" t="s">
        <v>17</v>
      </c>
      <c r="C120" s="140">
        <v>7106</v>
      </c>
      <c r="D120" s="140">
        <v>73277</v>
      </c>
      <c r="E120" s="141">
        <v>9.6974494043151331</v>
      </c>
      <c r="F120" s="140">
        <v>1218</v>
      </c>
      <c r="G120" s="140">
        <v>31596</v>
      </c>
      <c r="H120" s="141">
        <v>3.8549183440941888</v>
      </c>
      <c r="J120" s="434"/>
      <c r="K120" s="31"/>
      <c r="L120" s="434"/>
      <c r="M120" s="31"/>
    </row>
    <row r="121" spans="2:13" s="32" customFormat="1" x14ac:dyDescent="0.25">
      <c r="B121" s="24" t="s">
        <v>18</v>
      </c>
      <c r="C121" s="140">
        <v>18118</v>
      </c>
      <c r="D121" s="140">
        <v>39850</v>
      </c>
      <c r="E121" s="141">
        <v>45.465495608531995</v>
      </c>
      <c r="F121" s="140">
        <v>1445</v>
      </c>
      <c r="G121" s="140">
        <v>17669</v>
      </c>
      <c r="H121" s="141">
        <v>8.1781651479993211</v>
      </c>
      <c r="J121" s="434"/>
      <c r="K121" s="31"/>
      <c r="L121" s="434"/>
      <c r="M121" s="31"/>
    </row>
    <row r="122" spans="2:13" s="32" customFormat="1" x14ac:dyDescent="0.25">
      <c r="B122" s="24" t="s">
        <v>19</v>
      </c>
      <c r="C122" s="140">
        <v>3985</v>
      </c>
      <c r="D122" s="140">
        <v>14477</v>
      </c>
      <c r="E122" s="141">
        <v>27.526421219865995</v>
      </c>
      <c r="F122" s="140">
        <v>710</v>
      </c>
      <c r="G122" s="140">
        <v>5455</v>
      </c>
      <c r="H122" s="141">
        <v>13.01558203483043</v>
      </c>
      <c r="J122" s="434"/>
      <c r="K122" s="31"/>
      <c r="L122" s="434"/>
      <c r="M122" s="31"/>
    </row>
    <row r="123" spans="2:13" s="32" customFormat="1" x14ac:dyDescent="0.25">
      <c r="B123" s="315" t="s">
        <v>20</v>
      </c>
      <c r="C123" s="140">
        <v>19162</v>
      </c>
      <c r="D123" s="140">
        <v>52744</v>
      </c>
      <c r="E123" s="141">
        <v>36.330198695586233</v>
      </c>
      <c r="F123" s="140">
        <v>1047</v>
      </c>
      <c r="G123" s="140">
        <v>8000</v>
      </c>
      <c r="H123" s="141">
        <v>13.087499999999999</v>
      </c>
      <c r="J123" s="434"/>
      <c r="K123" s="31"/>
      <c r="L123" s="434"/>
      <c r="M123" s="31"/>
    </row>
    <row r="124" spans="2:13" s="32" customFormat="1" x14ac:dyDescent="0.25">
      <c r="B124" s="24" t="s">
        <v>21</v>
      </c>
      <c r="C124" s="140">
        <v>3881</v>
      </c>
      <c r="D124" s="140">
        <v>94253</v>
      </c>
      <c r="E124" s="141">
        <v>4.117640817798903</v>
      </c>
      <c r="F124" s="140">
        <v>4749</v>
      </c>
      <c r="G124" s="140">
        <v>39473</v>
      </c>
      <c r="H124" s="141">
        <v>12.031008537481316</v>
      </c>
      <c r="J124" s="434"/>
      <c r="K124" s="31"/>
      <c r="L124" s="434"/>
      <c r="M124" s="31"/>
    </row>
    <row r="125" spans="2:13" s="292" customFormat="1" ht="16.5" customHeight="1" thickBot="1" x14ac:dyDescent="0.3">
      <c r="B125" s="64" t="s">
        <v>22</v>
      </c>
      <c r="C125" s="305">
        <f>SUM(C109:C124)</f>
        <v>292876</v>
      </c>
      <c r="D125" s="305">
        <f>SUM(D109:D124)</f>
        <v>1063466</v>
      </c>
      <c r="E125" s="318">
        <f>C125*100/D125</f>
        <v>27.539761496841461</v>
      </c>
      <c r="F125" s="305">
        <f>SUM(F109:F124)</f>
        <v>18341</v>
      </c>
      <c r="G125" s="305">
        <f>SUM(G109:G124)</f>
        <v>500592</v>
      </c>
      <c r="H125" s="443">
        <f>F125*100/G125</f>
        <v>3.6638619874069103</v>
      </c>
      <c r="J125" s="425"/>
      <c r="K125" s="444"/>
      <c r="L125" s="425"/>
      <c r="M125" s="444"/>
    </row>
    <row r="126" spans="2:13" s="32" customFormat="1" x14ac:dyDescent="0.25">
      <c r="B126" s="24" t="s">
        <v>23</v>
      </c>
      <c r="C126" s="140">
        <v>9462</v>
      </c>
      <c r="D126" s="140">
        <v>18409</v>
      </c>
      <c r="E126" s="141">
        <v>51.398772339616492</v>
      </c>
      <c r="F126" s="140">
        <v>493</v>
      </c>
      <c r="G126" s="140">
        <v>9145</v>
      </c>
      <c r="H126" s="141">
        <v>5.3909240021869875</v>
      </c>
      <c r="J126" s="434"/>
      <c r="K126" s="31"/>
      <c r="L126" s="434"/>
      <c r="M126" s="31"/>
    </row>
    <row r="127" spans="2:13" s="32" customFormat="1" x14ac:dyDescent="0.25">
      <c r="B127" s="24" t="s">
        <v>24</v>
      </c>
      <c r="C127" s="140">
        <v>6490</v>
      </c>
      <c r="D127" s="140">
        <v>107522</v>
      </c>
      <c r="E127" s="141">
        <v>6.035974033221108</v>
      </c>
      <c r="F127" s="140">
        <v>829</v>
      </c>
      <c r="G127" s="140">
        <v>65057</v>
      </c>
      <c r="H127" s="141">
        <v>1.2742671810873543</v>
      </c>
      <c r="J127" s="434"/>
      <c r="K127" s="31"/>
      <c r="L127" s="434"/>
      <c r="M127" s="31"/>
    </row>
    <row r="128" spans="2:13" s="292" customFormat="1" ht="22.5" customHeight="1" thickBot="1" x14ac:dyDescent="0.3">
      <c r="B128" s="64" t="s">
        <v>26</v>
      </c>
      <c r="C128" s="305">
        <f>SUM(C125:C127)</f>
        <v>308828</v>
      </c>
      <c r="D128" s="305">
        <f>SUM(D125:D127)</f>
        <v>1189397</v>
      </c>
      <c r="E128" s="426">
        <f>C128*100/D128</f>
        <v>25.965089873271918</v>
      </c>
      <c r="F128" s="305">
        <f>SUM(F125:F127)</f>
        <v>19663</v>
      </c>
      <c r="G128" s="305">
        <f>SUM(G125:G127)</f>
        <v>574794</v>
      </c>
      <c r="H128" s="443">
        <f>F128*100/G128</f>
        <v>3.4208777405470481</v>
      </c>
      <c r="J128" s="425"/>
      <c r="K128" s="444"/>
      <c r="L128" s="425"/>
      <c r="M128" s="444"/>
    </row>
    <row r="129" spans="2:13" s="292" customFormat="1" ht="22.5" customHeight="1" x14ac:dyDescent="0.25">
      <c r="B129" s="445"/>
      <c r="C129" s="446"/>
      <c r="D129" s="446"/>
      <c r="E129" s="447"/>
      <c r="F129" s="446"/>
      <c r="G129" s="446"/>
      <c r="H129" s="447"/>
      <c r="J129" s="444"/>
      <c r="K129" s="444"/>
      <c r="L129" s="427"/>
      <c r="M129" s="444"/>
    </row>
    <row r="130" spans="2:13" s="32" customFormat="1" ht="49.5" customHeight="1" thickBot="1" x14ac:dyDescent="0.3">
      <c r="B130" s="442" t="s">
        <v>337</v>
      </c>
      <c r="C130" s="442"/>
      <c r="D130" s="442"/>
      <c r="E130" s="442"/>
      <c r="F130" s="442" t="s">
        <v>414</v>
      </c>
      <c r="G130" s="442"/>
      <c r="H130" s="442"/>
      <c r="J130" s="31"/>
      <c r="K130" s="31"/>
      <c r="L130" s="31"/>
      <c r="M130" s="31"/>
    </row>
    <row r="131" spans="2:13" s="32" customFormat="1" ht="81.75" customHeight="1" thickBot="1" x14ac:dyDescent="0.3">
      <c r="B131" s="437" t="s">
        <v>0</v>
      </c>
      <c r="C131" s="437" t="s">
        <v>48</v>
      </c>
      <c r="D131" s="437" t="s">
        <v>82</v>
      </c>
      <c r="E131" s="438" t="s">
        <v>49</v>
      </c>
      <c r="F131" s="438" t="s">
        <v>411</v>
      </c>
      <c r="G131" s="438" t="s">
        <v>412</v>
      </c>
      <c r="H131" s="438" t="s">
        <v>413</v>
      </c>
      <c r="I131" s="31"/>
      <c r="J131" s="31"/>
      <c r="K131" s="31"/>
      <c r="L131" s="31"/>
      <c r="M131" s="31"/>
    </row>
    <row r="132" spans="2:13" s="32" customFormat="1" ht="12.75" customHeight="1" thickTop="1" thickBot="1" x14ac:dyDescent="0.3">
      <c r="B132" s="419">
        <v>1</v>
      </c>
      <c r="C132" s="419">
        <v>2</v>
      </c>
      <c r="D132" s="419">
        <v>3</v>
      </c>
      <c r="E132" s="419">
        <v>4</v>
      </c>
      <c r="F132" s="419">
        <v>5</v>
      </c>
      <c r="G132" s="419">
        <v>6</v>
      </c>
      <c r="H132" s="419">
        <v>7</v>
      </c>
      <c r="I132" s="256"/>
      <c r="J132" s="31"/>
      <c r="K132" s="31"/>
      <c r="L132" s="31"/>
      <c r="M132" s="31"/>
    </row>
    <row r="133" spans="2:13" s="32" customFormat="1" ht="15.75" thickTop="1" x14ac:dyDescent="0.25">
      <c r="B133" s="24" t="s">
        <v>6</v>
      </c>
      <c r="C133" s="140">
        <v>720</v>
      </c>
      <c r="D133" s="140">
        <v>2444</v>
      </c>
      <c r="E133" s="141">
        <v>29.45990180032733</v>
      </c>
      <c r="F133" s="448" t="s">
        <v>410</v>
      </c>
      <c r="G133" s="448" t="s">
        <v>410</v>
      </c>
      <c r="H133" s="448" t="s">
        <v>410</v>
      </c>
      <c r="I133" s="31"/>
      <c r="J133" s="31"/>
      <c r="K133" s="31"/>
      <c r="L133" s="31"/>
      <c r="M133" s="31"/>
    </row>
    <row r="134" spans="2:13" s="32" customFormat="1" x14ac:dyDescent="0.25">
      <c r="B134" s="315" t="s">
        <v>267</v>
      </c>
      <c r="C134" s="140">
        <v>1057</v>
      </c>
      <c r="D134" s="140">
        <v>18581</v>
      </c>
      <c r="E134" s="141">
        <v>5.6886066411926155</v>
      </c>
      <c r="F134" s="448" t="s">
        <v>410</v>
      </c>
      <c r="G134" s="448" t="s">
        <v>410</v>
      </c>
      <c r="H134" s="448" t="s">
        <v>410</v>
      </c>
      <c r="I134" s="31"/>
      <c r="J134" s="31"/>
      <c r="K134" s="31"/>
      <c r="L134" s="31"/>
      <c r="M134" s="31"/>
    </row>
    <row r="135" spans="2:13" s="32" customFormat="1" x14ac:dyDescent="0.25">
      <c r="B135" s="315" t="s">
        <v>8</v>
      </c>
      <c r="C135" s="140">
        <v>1351</v>
      </c>
      <c r="D135" s="140">
        <v>4709</v>
      </c>
      <c r="E135" s="141">
        <v>28.689743045232536</v>
      </c>
      <c r="F135" s="448" t="s">
        <v>410</v>
      </c>
      <c r="G135" s="448" t="s">
        <v>410</v>
      </c>
      <c r="H135" s="448" t="s">
        <v>410</v>
      </c>
      <c r="J135" s="31"/>
      <c r="K135" s="31"/>
      <c r="L135" s="31"/>
      <c r="M135" s="31"/>
    </row>
    <row r="136" spans="2:13" s="32" customFormat="1" x14ac:dyDescent="0.25">
      <c r="B136" s="24" t="s">
        <v>268</v>
      </c>
      <c r="C136" s="140">
        <v>1622</v>
      </c>
      <c r="D136" s="140">
        <v>8018</v>
      </c>
      <c r="E136" s="141">
        <v>20.229483661761037</v>
      </c>
      <c r="F136" s="448" t="s">
        <v>410</v>
      </c>
      <c r="G136" s="448" t="s">
        <v>410</v>
      </c>
      <c r="H136" s="448" t="s">
        <v>410</v>
      </c>
      <c r="J136" s="31"/>
      <c r="K136" s="31"/>
      <c r="L136" s="31"/>
      <c r="M136" s="31"/>
    </row>
    <row r="137" spans="2:13" s="32" customFormat="1" x14ac:dyDescent="0.25">
      <c r="B137" s="24" t="s">
        <v>10</v>
      </c>
      <c r="C137" s="140">
        <v>3999</v>
      </c>
      <c r="D137" s="140">
        <v>18315</v>
      </c>
      <c r="E137" s="141">
        <v>21.834561834561836</v>
      </c>
      <c r="F137" s="448" t="s">
        <v>410</v>
      </c>
      <c r="G137" s="448" t="s">
        <v>410</v>
      </c>
      <c r="H137" s="448" t="s">
        <v>410</v>
      </c>
      <c r="J137" s="31"/>
      <c r="K137" s="31"/>
      <c r="L137" s="31"/>
      <c r="M137" s="31"/>
    </row>
    <row r="138" spans="2:13" s="32" customFormat="1" x14ac:dyDescent="0.25">
      <c r="B138" s="24" t="s">
        <v>266</v>
      </c>
      <c r="C138" s="140">
        <v>995</v>
      </c>
      <c r="D138" s="140">
        <v>6399</v>
      </c>
      <c r="E138" s="141">
        <v>15.549304578840445</v>
      </c>
      <c r="F138" s="448" t="s">
        <v>410</v>
      </c>
      <c r="G138" s="448" t="s">
        <v>410</v>
      </c>
      <c r="H138" s="448" t="s">
        <v>410</v>
      </c>
      <c r="J138" s="31"/>
      <c r="K138" s="31"/>
      <c r="L138" s="31"/>
      <c r="M138" s="31"/>
    </row>
    <row r="139" spans="2:13" s="32" customFormat="1" x14ac:dyDescent="0.25">
      <c r="B139" s="24" t="s">
        <v>12</v>
      </c>
      <c r="C139" s="140">
        <v>2120</v>
      </c>
      <c r="D139" s="140">
        <v>7299</v>
      </c>
      <c r="E139" s="141">
        <v>29.045074667762705</v>
      </c>
      <c r="F139" s="448" t="s">
        <v>410</v>
      </c>
      <c r="G139" s="448" t="s">
        <v>410</v>
      </c>
      <c r="H139" s="448" t="s">
        <v>410</v>
      </c>
      <c r="J139" s="31"/>
      <c r="K139" s="31"/>
      <c r="L139" s="31"/>
      <c r="M139" s="31"/>
    </row>
    <row r="140" spans="2:13" s="32" customFormat="1" x14ac:dyDescent="0.25">
      <c r="B140" s="24" t="s">
        <v>13</v>
      </c>
      <c r="C140" s="153"/>
      <c r="D140" s="153"/>
      <c r="E140" s="154"/>
      <c r="F140" s="448" t="s">
        <v>410</v>
      </c>
      <c r="G140" s="448" t="s">
        <v>410</v>
      </c>
      <c r="H140" s="448" t="s">
        <v>410</v>
      </c>
      <c r="J140" s="31"/>
      <c r="K140" s="31"/>
      <c r="L140" s="31"/>
      <c r="M140" s="31"/>
    </row>
    <row r="141" spans="2:13" s="32" customFormat="1" x14ac:dyDescent="0.25">
      <c r="B141" s="24" t="s">
        <v>14</v>
      </c>
      <c r="C141" s="140">
        <v>6931</v>
      </c>
      <c r="D141" s="140">
        <v>23127</v>
      </c>
      <c r="E141" s="141">
        <v>29.969299952436547</v>
      </c>
      <c r="F141" s="448" t="s">
        <v>410</v>
      </c>
      <c r="G141" s="448" t="s">
        <v>410</v>
      </c>
      <c r="H141" s="448" t="s">
        <v>410</v>
      </c>
      <c r="J141" s="31"/>
      <c r="K141" s="31"/>
      <c r="L141" s="31"/>
      <c r="M141" s="31"/>
    </row>
    <row r="142" spans="2:13" s="32" customFormat="1" x14ac:dyDescent="0.25">
      <c r="B142" s="24" t="s">
        <v>15</v>
      </c>
      <c r="C142" s="140">
        <v>1207</v>
      </c>
      <c r="D142" s="140">
        <v>3515</v>
      </c>
      <c r="E142" s="141">
        <v>34.338549075391178</v>
      </c>
      <c r="F142" s="448" t="s">
        <v>410</v>
      </c>
      <c r="G142" s="448" t="s">
        <v>410</v>
      </c>
      <c r="H142" s="448" t="s">
        <v>410</v>
      </c>
      <c r="J142" s="31"/>
      <c r="K142" s="31"/>
      <c r="L142" s="31"/>
      <c r="M142" s="31"/>
    </row>
    <row r="143" spans="2:13" s="32" customFormat="1" x14ac:dyDescent="0.25">
      <c r="B143" s="24" t="s">
        <v>16</v>
      </c>
      <c r="C143" s="140">
        <v>3397</v>
      </c>
      <c r="D143" s="140">
        <v>14635</v>
      </c>
      <c r="E143" s="141">
        <v>23.211479330372395</v>
      </c>
      <c r="F143" s="448" t="s">
        <v>410</v>
      </c>
      <c r="G143" s="448" t="s">
        <v>410</v>
      </c>
      <c r="H143" s="448" t="s">
        <v>410</v>
      </c>
      <c r="J143" s="31"/>
      <c r="K143" s="31"/>
      <c r="L143" s="31"/>
      <c r="M143" s="31"/>
    </row>
    <row r="144" spans="2:13" s="32" customFormat="1" x14ac:dyDescent="0.25">
      <c r="B144" s="24" t="s">
        <v>17</v>
      </c>
      <c r="C144" s="140">
        <v>4912</v>
      </c>
      <c r="D144" s="140">
        <v>14569</v>
      </c>
      <c r="E144" s="141">
        <v>33.715423158761752</v>
      </c>
      <c r="F144" s="448" t="s">
        <v>410</v>
      </c>
      <c r="G144" s="448" t="s">
        <v>410</v>
      </c>
      <c r="H144" s="448" t="s">
        <v>410</v>
      </c>
      <c r="J144" s="31"/>
      <c r="K144" s="31"/>
      <c r="L144" s="31"/>
      <c r="M144" s="31"/>
    </row>
    <row r="145" spans="2:13" s="32" customFormat="1" x14ac:dyDescent="0.25">
      <c r="B145" s="24" t="s">
        <v>18</v>
      </c>
      <c r="C145" s="140">
        <v>595</v>
      </c>
      <c r="D145" s="140">
        <v>2450</v>
      </c>
      <c r="E145" s="141">
        <v>24.285714285714285</v>
      </c>
      <c r="F145" s="448" t="s">
        <v>410</v>
      </c>
      <c r="G145" s="448" t="s">
        <v>410</v>
      </c>
      <c r="H145" s="448" t="s">
        <v>410</v>
      </c>
      <c r="J145" s="31"/>
      <c r="K145" s="31"/>
      <c r="L145" s="31"/>
      <c r="M145" s="31"/>
    </row>
    <row r="146" spans="2:13" s="32" customFormat="1" x14ac:dyDescent="0.25">
      <c r="B146" s="24" t="s">
        <v>19</v>
      </c>
      <c r="C146" s="140">
        <v>271</v>
      </c>
      <c r="D146" s="140">
        <v>1666</v>
      </c>
      <c r="E146" s="141">
        <v>16.266506602641055</v>
      </c>
      <c r="F146" s="448" t="s">
        <v>410</v>
      </c>
      <c r="G146" s="448" t="s">
        <v>410</v>
      </c>
      <c r="H146" s="448" t="s">
        <v>410</v>
      </c>
      <c r="J146" s="31"/>
      <c r="K146" s="31"/>
      <c r="L146" s="31"/>
      <c r="M146" s="31"/>
    </row>
    <row r="147" spans="2:13" s="32" customFormat="1" x14ac:dyDescent="0.25">
      <c r="B147" s="315" t="s">
        <v>20</v>
      </c>
      <c r="C147" s="140">
        <v>2309</v>
      </c>
      <c r="D147" s="140">
        <v>8764</v>
      </c>
      <c r="E147" s="141">
        <v>26.346417161113646</v>
      </c>
      <c r="F147" s="448" t="s">
        <v>410</v>
      </c>
      <c r="G147" s="448" t="s">
        <v>410</v>
      </c>
      <c r="H147" s="448" t="s">
        <v>410</v>
      </c>
      <c r="J147" s="31"/>
      <c r="K147" s="31"/>
      <c r="L147" s="31"/>
      <c r="M147" s="31"/>
    </row>
    <row r="148" spans="2:13" s="32" customFormat="1" x14ac:dyDescent="0.25">
      <c r="B148" s="24" t="s">
        <v>21</v>
      </c>
      <c r="C148" s="140">
        <v>1910</v>
      </c>
      <c r="D148" s="140">
        <v>25371</v>
      </c>
      <c r="E148" s="141">
        <v>7.5282803200504507</v>
      </c>
      <c r="F148" s="448" t="s">
        <v>410</v>
      </c>
      <c r="G148" s="448" t="s">
        <v>410</v>
      </c>
      <c r="H148" s="448" t="s">
        <v>410</v>
      </c>
      <c r="J148" s="31"/>
      <c r="K148" s="31"/>
      <c r="L148" s="31"/>
      <c r="M148" s="31"/>
    </row>
    <row r="149" spans="2:13" s="32" customFormat="1" ht="16.5" customHeight="1" thickBot="1" x14ac:dyDescent="0.3">
      <c r="B149" s="449" t="s">
        <v>22</v>
      </c>
      <c r="C149" s="305">
        <f>SUM(C133:C148)</f>
        <v>33396</v>
      </c>
      <c r="D149" s="305">
        <f>SUM(D133:D148)</f>
        <v>159862</v>
      </c>
      <c r="E149" s="318">
        <f>C149*100/D149</f>
        <v>20.890518071836958</v>
      </c>
      <c r="F149" s="448" t="s">
        <v>410</v>
      </c>
      <c r="G149" s="448" t="s">
        <v>410</v>
      </c>
      <c r="H149" s="448" t="s">
        <v>410</v>
      </c>
      <c r="J149" s="31"/>
      <c r="K149" s="31"/>
      <c r="L149" s="31"/>
      <c r="M149" s="31"/>
    </row>
    <row r="150" spans="2:13" s="32" customFormat="1" x14ac:dyDescent="0.25">
      <c r="B150" s="24" t="s">
        <v>23</v>
      </c>
      <c r="C150" s="140">
        <v>1632</v>
      </c>
      <c r="D150" s="140">
        <v>4112</v>
      </c>
      <c r="E150" s="141">
        <v>39.688715953307394</v>
      </c>
      <c r="F150" s="448" t="s">
        <v>410</v>
      </c>
      <c r="G150" s="448" t="s">
        <v>410</v>
      </c>
      <c r="H150" s="448" t="s">
        <v>410</v>
      </c>
      <c r="J150" s="31"/>
      <c r="K150" s="31"/>
      <c r="L150" s="31"/>
      <c r="M150" s="31"/>
    </row>
    <row r="151" spans="2:13" s="32" customFormat="1" x14ac:dyDescent="0.25">
      <c r="B151" s="24" t="s">
        <v>24</v>
      </c>
      <c r="C151" s="140">
        <v>130</v>
      </c>
      <c r="D151" s="140">
        <v>9454</v>
      </c>
      <c r="E151" s="141">
        <v>1.3750793314998944</v>
      </c>
      <c r="F151" s="448" t="s">
        <v>410</v>
      </c>
      <c r="G151" s="448" t="s">
        <v>410</v>
      </c>
      <c r="H151" s="448" t="s">
        <v>410</v>
      </c>
      <c r="J151" s="31"/>
      <c r="K151" s="31"/>
      <c r="L151" s="31"/>
      <c r="M151" s="31"/>
    </row>
    <row r="152" spans="2:13" s="32" customFormat="1" x14ac:dyDescent="0.25">
      <c r="B152" s="24" t="s">
        <v>25</v>
      </c>
      <c r="C152" s="145">
        <v>243</v>
      </c>
      <c r="D152" s="145">
        <v>4057</v>
      </c>
      <c r="E152" s="146">
        <v>5.989647522800098</v>
      </c>
      <c r="F152" s="286">
        <v>9</v>
      </c>
      <c r="G152" s="286">
        <v>1.839</v>
      </c>
      <c r="H152" s="287">
        <v>0.48939641109298526</v>
      </c>
      <c r="J152" s="31"/>
      <c r="K152" s="31"/>
      <c r="L152" s="31"/>
      <c r="M152" s="31"/>
    </row>
    <row r="153" spans="2:13" s="32" customFormat="1" ht="22.5" customHeight="1" thickBot="1" x14ac:dyDescent="0.3">
      <c r="B153" s="64" t="s">
        <v>26</v>
      </c>
      <c r="C153" s="305">
        <f>SUM(C149:C152)</f>
        <v>35401</v>
      </c>
      <c r="D153" s="305">
        <f>SUM(D149:D152)</f>
        <v>177485</v>
      </c>
      <c r="E153" s="318">
        <f>C153*100/D153</f>
        <v>19.945910922049752</v>
      </c>
      <c r="F153" s="315"/>
      <c r="G153" s="427"/>
      <c r="H153" s="432"/>
    </row>
    <row r="154" spans="2:13" s="32" customFormat="1" x14ac:dyDescent="0.25">
      <c r="B154" s="428"/>
      <c r="C154" s="428"/>
      <c r="D154" s="428"/>
      <c r="E154" s="435"/>
      <c r="F154" s="315"/>
      <c r="G154" s="315"/>
      <c r="H154" s="432"/>
    </row>
    <row r="155" spans="2:13" s="32" customFormat="1" x14ac:dyDescent="0.25">
      <c r="B155" s="428"/>
      <c r="C155" s="428"/>
      <c r="D155" s="428"/>
      <c r="E155" s="435"/>
      <c r="F155" s="315"/>
      <c r="G155" s="315"/>
      <c r="H155" s="432"/>
    </row>
    <row r="156" spans="2:13" s="32" customFormat="1" x14ac:dyDescent="0.25">
      <c r="B156" s="428"/>
      <c r="C156" s="428"/>
      <c r="D156" s="428"/>
      <c r="E156" s="435"/>
      <c r="F156" s="315"/>
      <c r="G156" s="315"/>
      <c r="H156" s="432"/>
    </row>
    <row r="157" spans="2:13" s="32" customFormat="1" x14ac:dyDescent="0.25">
      <c r="B157" s="428"/>
      <c r="C157" s="428"/>
      <c r="D157" s="428"/>
      <c r="E157" s="435"/>
      <c r="F157" s="315"/>
      <c r="G157" s="315"/>
      <c r="H157" s="432"/>
    </row>
  </sheetData>
  <mergeCells count="7">
    <mergeCell ref="B130:E130"/>
    <mergeCell ref="B1:H1"/>
    <mergeCell ref="B27:H27"/>
    <mergeCell ref="B55:H55"/>
    <mergeCell ref="B80:H80"/>
    <mergeCell ref="B106:H106"/>
    <mergeCell ref="F130:H130"/>
  </mergeCells>
  <pageMargins left="0.45" right="0.45" top="0.75" bottom="0.25" header="0.3" footer="0.3"/>
  <pageSetup paperSize="9" scale="89" orientation="landscape" r:id="rId1"/>
  <rowBreaks count="6" manualBreakCount="6">
    <brk id="26" min="1" max="7" man="1"/>
    <brk id="54" max="16383" man="1"/>
    <brk id="79" max="16383" man="1"/>
    <brk id="105" max="16383" man="1"/>
    <brk id="129" max="16383" man="1"/>
    <brk id="15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87"/>
  <sheetViews>
    <sheetView zoomScaleNormal="100" workbookViewId="0">
      <selection sqref="A1:XFD1048576"/>
    </sheetView>
  </sheetViews>
  <sheetFormatPr defaultColWidth="8.85546875" defaultRowHeight="15" x14ac:dyDescent="0.25"/>
  <cols>
    <col min="1" max="1" width="13.42578125" style="121" customWidth="1"/>
    <col min="2" max="2" width="18" style="122" customWidth="1"/>
    <col min="3" max="3" width="19.5703125" style="32" customWidth="1"/>
    <col min="4" max="4" width="19.7109375" style="32" customWidth="1"/>
    <col min="5" max="5" width="22.140625" style="32" customWidth="1"/>
    <col min="6" max="6" width="20.140625" style="32" customWidth="1"/>
    <col min="7" max="7" width="18.140625" style="32" customWidth="1"/>
    <col min="8" max="16384" width="8.85546875" style="32"/>
  </cols>
  <sheetData>
    <row r="1" spans="1:17" ht="45" customHeight="1" thickBot="1" x14ac:dyDescent="0.3">
      <c r="A1" s="258" t="s">
        <v>353</v>
      </c>
      <c r="B1" s="258"/>
      <c r="C1" s="258"/>
      <c r="D1" s="258"/>
      <c r="E1" s="258"/>
      <c r="F1" s="258"/>
      <c r="G1" s="258"/>
    </row>
    <row r="2" spans="1:17" ht="81.75" customHeight="1" x14ac:dyDescent="0.25">
      <c r="A2" s="105" t="s">
        <v>148</v>
      </c>
      <c r="B2" s="106" t="s">
        <v>147</v>
      </c>
      <c r="C2" s="105" t="s">
        <v>146</v>
      </c>
      <c r="D2" s="105" t="s">
        <v>145</v>
      </c>
      <c r="E2" s="107" t="s">
        <v>144</v>
      </c>
      <c r="F2" s="105" t="s">
        <v>143</v>
      </c>
      <c r="G2" s="107" t="s">
        <v>142</v>
      </c>
      <c r="K2" s="299"/>
      <c r="L2" s="299"/>
      <c r="M2" s="299"/>
      <c r="N2" s="299"/>
      <c r="O2" s="300"/>
      <c r="P2" s="299"/>
      <c r="Q2" s="300"/>
    </row>
    <row r="3" spans="1:17" x14ac:dyDescent="0.25">
      <c r="A3" s="261" t="s">
        <v>6</v>
      </c>
      <c r="B3" s="115" t="s">
        <v>141</v>
      </c>
      <c r="C3" s="157">
        <v>240</v>
      </c>
      <c r="D3" s="157">
        <v>1007</v>
      </c>
      <c r="E3" s="158">
        <v>4.1958333333333337</v>
      </c>
      <c r="F3" s="157">
        <v>214</v>
      </c>
      <c r="G3" s="158">
        <v>89.166666666666671</v>
      </c>
      <c r="K3" s="157"/>
      <c r="L3" s="157"/>
      <c r="M3" s="157"/>
      <c r="N3" s="157"/>
      <c r="O3" s="158"/>
      <c r="P3" s="99"/>
      <c r="Q3" s="99"/>
    </row>
    <row r="4" spans="1:17" x14ac:dyDescent="0.25">
      <c r="A4" s="262"/>
      <c r="B4" s="116" t="s">
        <v>140</v>
      </c>
      <c r="C4" s="157">
        <v>243</v>
      </c>
      <c r="D4" s="157">
        <v>511</v>
      </c>
      <c r="E4" s="158">
        <v>2.1028806584362139</v>
      </c>
      <c r="F4" s="159"/>
      <c r="G4" s="159"/>
      <c r="K4" s="157"/>
      <c r="L4" s="157"/>
      <c r="M4" s="157"/>
      <c r="N4" s="157"/>
      <c r="O4" s="158"/>
    </row>
    <row r="5" spans="1:17" x14ac:dyDescent="0.25">
      <c r="A5" s="263"/>
      <c r="B5" s="117" t="s">
        <v>139</v>
      </c>
      <c r="C5" s="157">
        <v>5904</v>
      </c>
      <c r="D5" s="157">
        <v>748</v>
      </c>
      <c r="E5" s="158">
        <v>0.12669376693766937</v>
      </c>
      <c r="F5" s="159"/>
      <c r="G5" s="159"/>
      <c r="K5" s="157"/>
      <c r="L5" s="157"/>
      <c r="M5" s="157"/>
      <c r="N5" s="157"/>
      <c r="O5" s="158"/>
      <c r="P5" s="299"/>
      <c r="Q5" s="300"/>
    </row>
    <row r="6" spans="1:17" x14ac:dyDescent="0.25">
      <c r="A6" s="262" t="s">
        <v>7</v>
      </c>
      <c r="B6" s="116" t="s">
        <v>141</v>
      </c>
      <c r="C6" s="157">
        <v>1927</v>
      </c>
      <c r="D6" s="157">
        <v>10009</v>
      </c>
      <c r="E6" s="158">
        <v>5.1940840685002598</v>
      </c>
      <c r="F6" s="157">
        <v>1927</v>
      </c>
      <c r="G6" s="158">
        <v>100</v>
      </c>
      <c r="K6" s="157"/>
      <c r="L6" s="157"/>
      <c r="M6" s="157"/>
      <c r="N6" s="157"/>
      <c r="O6" s="158"/>
      <c r="P6" s="99"/>
      <c r="Q6" s="99"/>
    </row>
    <row r="7" spans="1:17" x14ac:dyDescent="0.25">
      <c r="A7" s="262"/>
      <c r="B7" s="116" t="s">
        <v>140</v>
      </c>
      <c r="C7" s="157">
        <v>1879</v>
      </c>
      <c r="D7" s="157">
        <v>3629</v>
      </c>
      <c r="E7" s="158">
        <v>1.9313464608834487</v>
      </c>
      <c r="F7" s="159"/>
      <c r="G7" s="159"/>
      <c r="K7" s="157"/>
      <c r="L7" s="157"/>
      <c r="M7" s="157"/>
      <c r="N7" s="157"/>
      <c r="O7" s="158"/>
    </row>
    <row r="8" spans="1:17" x14ac:dyDescent="0.25">
      <c r="A8" s="263"/>
      <c r="B8" s="117" t="s">
        <v>139</v>
      </c>
      <c r="C8" s="157">
        <v>31048</v>
      </c>
      <c r="D8" s="157">
        <v>6495</v>
      </c>
      <c r="E8" s="158">
        <v>0.2091922185003865</v>
      </c>
      <c r="F8" s="159"/>
      <c r="G8" s="159"/>
      <c r="K8" s="157"/>
      <c r="L8" s="157"/>
      <c r="M8" s="157"/>
      <c r="N8" s="157"/>
      <c r="O8" s="158"/>
      <c r="P8" s="299"/>
      <c r="Q8" s="300"/>
    </row>
    <row r="9" spans="1:17" x14ac:dyDescent="0.25">
      <c r="A9" s="261" t="s">
        <v>8</v>
      </c>
      <c r="B9" s="115" t="s">
        <v>141</v>
      </c>
      <c r="C9" s="157">
        <v>642</v>
      </c>
      <c r="D9" s="157">
        <v>2721</v>
      </c>
      <c r="E9" s="158">
        <v>4.2383177570093462</v>
      </c>
      <c r="F9" s="157">
        <v>490</v>
      </c>
      <c r="G9" s="158">
        <v>76.323987538940813</v>
      </c>
      <c r="K9" s="157"/>
      <c r="L9" s="157"/>
      <c r="M9" s="157"/>
      <c r="N9" s="157"/>
      <c r="O9" s="158"/>
      <c r="P9" s="99"/>
      <c r="Q9" s="99"/>
    </row>
    <row r="10" spans="1:17" x14ac:dyDescent="0.25">
      <c r="A10" s="262" t="s">
        <v>8</v>
      </c>
      <c r="B10" s="116" t="s">
        <v>140</v>
      </c>
      <c r="C10" s="157">
        <v>637</v>
      </c>
      <c r="D10" s="157">
        <v>1396</v>
      </c>
      <c r="E10" s="158">
        <v>2.1915227629513345</v>
      </c>
      <c r="F10" s="159"/>
      <c r="G10" s="159"/>
      <c r="K10" s="157"/>
      <c r="L10" s="157"/>
      <c r="M10" s="157"/>
      <c r="N10" s="157"/>
      <c r="O10" s="158"/>
    </row>
    <row r="11" spans="1:17" x14ac:dyDescent="0.25">
      <c r="A11" s="263" t="s">
        <v>8</v>
      </c>
      <c r="B11" s="117" t="s">
        <v>139</v>
      </c>
      <c r="C11" s="157">
        <v>12496</v>
      </c>
      <c r="D11" s="157">
        <v>1889</v>
      </c>
      <c r="E11" s="158">
        <v>0.15116837387964149</v>
      </c>
      <c r="F11" s="159"/>
      <c r="G11" s="159"/>
      <c r="K11" s="157"/>
      <c r="L11" s="157"/>
      <c r="M11" s="157"/>
      <c r="N11" s="157"/>
      <c r="O11" s="158"/>
      <c r="P11" s="299"/>
      <c r="Q11" s="300"/>
    </row>
    <row r="12" spans="1:17" x14ac:dyDescent="0.25">
      <c r="A12" s="262" t="s">
        <v>9</v>
      </c>
      <c r="B12" s="116" t="s">
        <v>141</v>
      </c>
      <c r="C12" s="157">
        <v>850</v>
      </c>
      <c r="D12" s="157">
        <v>3841</v>
      </c>
      <c r="E12" s="158">
        <v>4.5188235294117645</v>
      </c>
      <c r="F12" s="157">
        <v>769</v>
      </c>
      <c r="G12" s="158">
        <v>90.470588235294116</v>
      </c>
      <c r="K12" s="157"/>
      <c r="L12" s="157"/>
      <c r="M12" s="157"/>
      <c r="N12" s="157"/>
      <c r="O12" s="158"/>
      <c r="P12" s="99"/>
      <c r="Q12" s="99"/>
    </row>
    <row r="13" spans="1:17" x14ac:dyDescent="0.25">
      <c r="A13" s="262" t="s">
        <v>9</v>
      </c>
      <c r="B13" s="116" t="s">
        <v>140</v>
      </c>
      <c r="C13" s="157">
        <v>867</v>
      </c>
      <c r="D13" s="157">
        <v>1849</v>
      </c>
      <c r="E13" s="158">
        <v>2.1326412918108422</v>
      </c>
      <c r="F13" s="159"/>
      <c r="G13" s="159"/>
      <c r="K13" s="157"/>
      <c r="L13" s="157"/>
      <c r="M13" s="157"/>
      <c r="N13" s="157"/>
      <c r="O13" s="158"/>
    </row>
    <row r="14" spans="1:17" x14ac:dyDescent="0.25">
      <c r="A14" s="263" t="s">
        <v>9</v>
      </c>
      <c r="B14" s="117" t="s">
        <v>139</v>
      </c>
      <c r="C14" s="157">
        <v>14568</v>
      </c>
      <c r="D14" s="157">
        <v>2843</v>
      </c>
      <c r="E14" s="158">
        <v>0.19515376166941242</v>
      </c>
      <c r="F14" s="159"/>
      <c r="G14" s="159"/>
      <c r="K14" s="157"/>
      <c r="L14" s="157"/>
      <c r="M14" s="157"/>
      <c r="N14" s="157"/>
      <c r="O14" s="158"/>
      <c r="P14" s="299"/>
      <c r="Q14" s="300"/>
    </row>
    <row r="15" spans="1:17" x14ac:dyDescent="0.25">
      <c r="A15" s="262" t="s">
        <v>10</v>
      </c>
      <c r="B15" s="116" t="s">
        <v>141</v>
      </c>
      <c r="C15" s="157">
        <v>1876</v>
      </c>
      <c r="D15" s="157">
        <v>9241</v>
      </c>
      <c r="E15" s="158">
        <v>4.9259061833688698</v>
      </c>
      <c r="F15" s="157">
        <v>1784</v>
      </c>
      <c r="G15" s="158">
        <v>95.095948827292105</v>
      </c>
      <c r="K15" s="157"/>
      <c r="L15" s="157"/>
      <c r="M15" s="157"/>
      <c r="N15" s="157"/>
      <c r="O15" s="158"/>
      <c r="P15" s="99"/>
      <c r="Q15" s="99"/>
    </row>
    <row r="16" spans="1:17" x14ac:dyDescent="0.25">
      <c r="A16" s="262" t="s">
        <v>10</v>
      </c>
      <c r="B16" s="116" t="s">
        <v>140</v>
      </c>
      <c r="C16" s="157">
        <v>1836</v>
      </c>
      <c r="D16" s="157">
        <v>3467</v>
      </c>
      <c r="E16" s="158">
        <v>1.8883442265795207</v>
      </c>
      <c r="F16" s="159"/>
      <c r="G16" s="159"/>
      <c r="K16" s="157"/>
      <c r="L16" s="157"/>
      <c r="M16" s="157"/>
      <c r="N16" s="157"/>
      <c r="O16" s="158"/>
    </row>
    <row r="17" spans="1:17" x14ac:dyDescent="0.25">
      <c r="A17" s="263" t="s">
        <v>10</v>
      </c>
      <c r="B17" s="117" t="s">
        <v>139</v>
      </c>
      <c r="C17" s="157">
        <v>35691</v>
      </c>
      <c r="D17" s="157">
        <v>1602</v>
      </c>
      <c r="E17" s="158">
        <v>4.4885265192905775E-2</v>
      </c>
      <c r="F17" s="159"/>
      <c r="G17" s="159"/>
      <c r="K17" s="157"/>
      <c r="L17" s="157"/>
      <c r="M17" s="157"/>
      <c r="N17" s="157"/>
      <c r="O17" s="158"/>
      <c r="P17" s="299"/>
      <c r="Q17" s="300"/>
    </row>
    <row r="18" spans="1:17" x14ac:dyDescent="0.25">
      <c r="A18" s="262" t="s">
        <v>11</v>
      </c>
      <c r="B18" s="116" t="s">
        <v>141</v>
      </c>
      <c r="C18" s="157">
        <v>2366</v>
      </c>
      <c r="D18" s="157">
        <v>12036</v>
      </c>
      <c r="E18" s="158">
        <v>5.0870667793744717</v>
      </c>
      <c r="F18" s="157">
        <v>2366</v>
      </c>
      <c r="G18" s="158">
        <v>100</v>
      </c>
      <c r="K18" s="157"/>
      <c r="L18" s="157"/>
      <c r="M18" s="157"/>
      <c r="N18" s="157"/>
      <c r="O18" s="158"/>
      <c r="P18" s="99"/>
      <c r="Q18" s="99"/>
    </row>
    <row r="19" spans="1:17" x14ac:dyDescent="0.25">
      <c r="A19" s="262"/>
      <c r="B19" s="116" t="s">
        <v>140</v>
      </c>
      <c r="C19" s="157">
        <v>2421</v>
      </c>
      <c r="D19" s="157">
        <v>4886</v>
      </c>
      <c r="E19" s="158">
        <v>2.0181743081371333</v>
      </c>
      <c r="F19" s="159"/>
      <c r="G19" s="159"/>
      <c r="K19" s="157"/>
      <c r="L19" s="157"/>
      <c r="M19" s="157"/>
      <c r="N19" s="157"/>
      <c r="O19" s="158"/>
    </row>
    <row r="20" spans="1:17" x14ac:dyDescent="0.25">
      <c r="A20" s="263"/>
      <c r="B20" s="117" t="s">
        <v>139</v>
      </c>
      <c r="C20" s="157">
        <v>36917</v>
      </c>
      <c r="D20" s="157">
        <v>3248</v>
      </c>
      <c r="E20" s="158">
        <v>8.7981146897093479E-2</v>
      </c>
      <c r="F20" s="159"/>
      <c r="G20" s="159"/>
      <c r="K20" s="157"/>
      <c r="L20" s="157"/>
      <c r="M20" s="157"/>
      <c r="N20" s="157"/>
      <c r="O20" s="158"/>
      <c r="P20" s="299"/>
      <c r="Q20" s="300"/>
    </row>
    <row r="21" spans="1:17" x14ac:dyDescent="0.25">
      <c r="A21" s="262" t="s">
        <v>12</v>
      </c>
      <c r="B21" s="116" t="s">
        <v>141</v>
      </c>
      <c r="C21" s="157">
        <v>668</v>
      </c>
      <c r="D21" s="157">
        <v>2529</v>
      </c>
      <c r="E21" s="158">
        <v>3.7859281437125749</v>
      </c>
      <c r="F21" s="157">
        <v>472</v>
      </c>
      <c r="G21" s="158">
        <v>70.658682634730539</v>
      </c>
      <c r="K21" s="157"/>
      <c r="L21" s="157"/>
      <c r="M21" s="157"/>
      <c r="N21" s="157"/>
      <c r="O21" s="158"/>
      <c r="P21" s="99"/>
      <c r="Q21" s="99"/>
    </row>
    <row r="22" spans="1:17" x14ac:dyDescent="0.25">
      <c r="A22" s="262"/>
      <c r="B22" s="116" t="s">
        <v>140</v>
      </c>
      <c r="C22" s="157">
        <v>659</v>
      </c>
      <c r="D22" s="157">
        <v>815</v>
      </c>
      <c r="E22" s="158">
        <v>1.2367223065250379</v>
      </c>
      <c r="F22" s="159"/>
      <c r="G22" s="159"/>
      <c r="K22" s="157"/>
      <c r="L22" s="157"/>
      <c r="M22" s="157"/>
      <c r="N22" s="157"/>
      <c r="O22" s="158"/>
    </row>
    <row r="23" spans="1:17" x14ac:dyDescent="0.25">
      <c r="A23" s="263"/>
      <c r="B23" s="117" t="s">
        <v>139</v>
      </c>
      <c r="C23" s="157">
        <v>9153</v>
      </c>
      <c r="D23" s="157">
        <v>989</v>
      </c>
      <c r="E23" s="158">
        <v>0.10805200480716705</v>
      </c>
      <c r="F23" s="159"/>
      <c r="G23" s="159"/>
      <c r="K23" s="157"/>
      <c r="L23" s="157"/>
      <c r="M23" s="157"/>
      <c r="N23" s="157"/>
      <c r="O23" s="158"/>
      <c r="P23" s="299"/>
      <c r="Q23" s="300"/>
    </row>
    <row r="24" spans="1:17" x14ac:dyDescent="0.25">
      <c r="A24" s="261" t="s">
        <v>13</v>
      </c>
      <c r="B24" s="115" t="s">
        <v>141</v>
      </c>
      <c r="C24" s="157">
        <v>506</v>
      </c>
      <c r="D24" s="157">
        <v>2308</v>
      </c>
      <c r="E24" s="158">
        <v>4.5612648221343877</v>
      </c>
      <c r="F24" s="157">
        <v>461</v>
      </c>
      <c r="G24" s="158">
        <v>91.106719367588923</v>
      </c>
      <c r="K24" s="157"/>
      <c r="L24" s="157"/>
      <c r="M24" s="157"/>
      <c r="N24" s="157"/>
      <c r="O24" s="158"/>
      <c r="P24" s="99"/>
      <c r="Q24" s="99"/>
    </row>
    <row r="25" spans="1:17" x14ac:dyDescent="0.25">
      <c r="A25" s="262"/>
      <c r="B25" s="116" t="s">
        <v>140</v>
      </c>
      <c r="C25" s="157">
        <v>559</v>
      </c>
      <c r="D25" s="157">
        <v>843</v>
      </c>
      <c r="E25" s="158">
        <v>1.5080500894454383</v>
      </c>
      <c r="F25" s="159"/>
      <c r="G25" s="159"/>
      <c r="K25" s="157"/>
      <c r="L25" s="157"/>
      <c r="M25" s="157"/>
      <c r="N25" s="157"/>
      <c r="O25" s="158"/>
    </row>
    <row r="26" spans="1:17" ht="15.75" thickBot="1" x14ac:dyDescent="0.3">
      <c r="A26" s="264"/>
      <c r="B26" s="118" t="s">
        <v>139</v>
      </c>
      <c r="C26" s="160">
        <v>10010</v>
      </c>
      <c r="D26" s="160">
        <v>1958</v>
      </c>
      <c r="E26" s="161">
        <v>0.1956043956043956</v>
      </c>
      <c r="F26" s="162"/>
      <c r="G26" s="162"/>
      <c r="K26" s="157"/>
      <c r="L26" s="157"/>
      <c r="M26" s="157"/>
      <c r="N26" s="157"/>
      <c r="O26" s="158"/>
      <c r="P26" s="299"/>
      <c r="Q26" s="300"/>
    </row>
    <row r="27" spans="1:17" ht="15.75" thickBot="1" x14ac:dyDescent="0.3">
      <c r="A27" s="255"/>
      <c r="B27" s="116"/>
      <c r="C27" s="183"/>
      <c r="D27" s="183"/>
      <c r="E27" s="164"/>
      <c r="F27" s="476"/>
      <c r="G27" s="476"/>
      <c r="K27" s="157"/>
      <c r="L27" s="157"/>
      <c r="M27" s="157"/>
      <c r="N27" s="157"/>
      <c r="O27" s="158"/>
      <c r="P27" s="299"/>
      <c r="Q27" s="300"/>
    </row>
    <row r="28" spans="1:17" ht="81.599999999999994" customHeight="1" x14ac:dyDescent="0.25">
      <c r="A28" s="105" t="s">
        <v>148</v>
      </c>
      <c r="B28" s="106" t="s">
        <v>147</v>
      </c>
      <c r="C28" s="105" t="s">
        <v>146</v>
      </c>
      <c r="D28" s="105" t="s">
        <v>145</v>
      </c>
      <c r="E28" s="107" t="s">
        <v>144</v>
      </c>
      <c r="F28" s="105" t="s">
        <v>143</v>
      </c>
      <c r="G28" s="107" t="s">
        <v>142</v>
      </c>
      <c r="K28" s="157"/>
      <c r="L28" s="157"/>
      <c r="M28" s="157"/>
      <c r="N28" s="157"/>
      <c r="O28" s="158"/>
      <c r="P28" s="99"/>
      <c r="Q28" s="99"/>
    </row>
    <row r="29" spans="1:17" x14ac:dyDescent="0.25">
      <c r="A29" s="259" t="s">
        <v>14</v>
      </c>
      <c r="B29" s="116" t="s">
        <v>141</v>
      </c>
      <c r="C29" s="157">
        <v>2368</v>
      </c>
      <c r="D29" s="157">
        <v>10541</v>
      </c>
      <c r="E29" s="158">
        <v>4.4514358108108105</v>
      </c>
      <c r="F29" s="157">
        <v>2175</v>
      </c>
      <c r="G29" s="158">
        <v>91.849662162162161</v>
      </c>
      <c r="K29" s="157"/>
      <c r="L29" s="157"/>
      <c r="M29" s="157"/>
      <c r="N29" s="157"/>
      <c r="O29" s="158"/>
    </row>
    <row r="30" spans="1:17" x14ac:dyDescent="0.25">
      <c r="A30" s="259"/>
      <c r="B30" s="116" t="s">
        <v>140</v>
      </c>
      <c r="C30" s="157">
        <v>2502</v>
      </c>
      <c r="D30" s="157">
        <v>3873</v>
      </c>
      <c r="E30" s="158">
        <v>1.5479616306954436</v>
      </c>
      <c r="F30" s="159"/>
      <c r="G30" s="159"/>
      <c r="K30" s="157"/>
      <c r="L30" s="157"/>
      <c r="M30" s="157"/>
      <c r="N30" s="157"/>
      <c r="O30" s="158"/>
      <c r="P30" s="299"/>
      <c r="Q30" s="300"/>
    </row>
    <row r="31" spans="1:17" x14ac:dyDescent="0.25">
      <c r="A31" s="260"/>
      <c r="B31" s="117" t="s">
        <v>139</v>
      </c>
      <c r="C31" s="157">
        <v>42555</v>
      </c>
      <c r="D31" s="157">
        <v>2292</v>
      </c>
      <c r="E31" s="158">
        <v>5.3859710962284105E-2</v>
      </c>
      <c r="F31" s="159"/>
      <c r="G31" s="159"/>
      <c r="K31" s="157"/>
      <c r="L31" s="157"/>
      <c r="M31" s="157"/>
      <c r="N31" s="157"/>
      <c r="O31" s="158"/>
      <c r="P31" s="99"/>
      <c r="Q31" s="99"/>
    </row>
    <row r="32" spans="1:17" x14ac:dyDescent="0.25">
      <c r="A32" s="265" t="s">
        <v>15</v>
      </c>
      <c r="B32" s="115" t="s">
        <v>141</v>
      </c>
      <c r="C32" s="157">
        <v>715</v>
      </c>
      <c r="D32" s="157">
        <v>3861</v>
      </c>
      <c r="E32" s="158">
        <v>5.4</v>
      </c>
      <c r="F32" s="157">
        <v>677</v>
      </c>
      <c r="G32" s="158">
        <v>94.68531468531468</v>
      </c>
      <c r="K32" s="157"/>
      <c r="L32" s="157"/>
      <c r="M32" s="157"/>
      <c r="N32" s="157"/>
      <c r="O32" s="158"/>
    </row>
    <row r="33" spans="1:17" x14ac:dyDescent="0.25">
      <c r="A33" s="259"/>
      <c r="B33" s="116" t="s">
        <v>140</v>
      </c>
      <c r="C33" s="157">
        <v>742</v>
      </c>
      <c r="D33" s="157">
        <v>1725</v>
      </c>
      <c r="E33" s="158">
        <v>2.3247978436657681</v>
      </c>
      <c r="F33" s="159"/>
      <c r="G33" s="159"/>
      <c r="K33" s="157"/>
      <c r="L33" s="157"/>
      <c r="M33" s="157"/>
      <c r="N33" s="157"/>
      <c r="O33" s="158"/>
      <c r="P33" s="299"/>
      <c r="Q33" s="300"/>
    </row>
    <row r="34" spans="1:17" x14ac:dyDescent="0.25">
      <c r="A34" s="260"/>
      <c r="B34" s="117" t="s">
        <v>139</v>
      </c>
      <c r="C34" s="157">
        <v>12947</v>
      </c>
      <c r="D34" s="157">
        <v>2191</v>
      </c>
      <c r="E34" s="158">
        <v>0.16922839267784043</v>
      </c>
      <c r="F34" s="159"/>
      <c r="G34" s="159"/>
      <c r="K34" s="157"/>
      <c r="L34" s="157"/>
      <c r="M34" s="157"/>
      <c r="N34" s="157"/>
      <c r="O34" s="158"/>
      <c r="P34" s="99"/>
      <c r="Q34" s="99"/>
    </row>
    <row r="35" spans="1:17" x14ac:dyDescent="0.25">
      <c r="A35" s="259" t="s">
        <v>16</v>
      </c>
      <c r="B35" s="116" t="s">
        <v>141</v>
      </c>
      <c r="C35" s="157">
        <v>1975</v>
      </c>
      <c r="D35" s="157">
        <v>10058</v>
      </c>
      <c r="E35" s="158">
        <v>5.09</v>
      </c>
      <c r="F35" s="157">
        <v>1975</v>
      </c>
      <c r="G35" s="158">
        <v>100</v>
      </c>
      <c r="K35" s="157"/>
      <c r="L35" s="157"/>
      <c r="M35" s="157"/>
      <c r="N35" s="157"/>
      <c r="O35" s="158"/>
    </row>
    <row r="36" spans="1:17" x14ac:dyDescent="0.25">
      <c r="A36" s="259"/>
      <c r="B36" s="116" t="s">
        <v>140</v>
      </c>
      <c r="C36" s="157">
        <v>2059</v>
      </c>
      <c r="D36" s="157">
        <v>3914</v>
      </c>
      <c r="E36" s="158">
        <v>1.9</v>
      </c>
      <c r="F36" s="159"/>
      <c r="G36" s="159"/>
      <c r="K36" s="157"/>
      <c r="L36" s="157"/>
      <c r="M36" s="157"/>
      <c r="N36" s="157"/>
      <c r="O36" s="158"/>
      <c r="P36" s="299"/>
      <c r="Q36" s="300"/>
    </row>
    <row r="37" spans="1:17" x14ac:dyDescent="0.25">
      <c r="A37" s="260"/>
      <c r="B37" s="117" t="s">
        <v>139</v>
      </c>
      <c r="C37" s="157">
        <v>29071</v>
      </c>
      <c r="D37" s="157">
        <v>1996</v>
      </c>
      <c r="E37" s="158">
        <v>7.0000000000000007E-2</v>
      </c>
      <c r="F37" s="159"/>
      <c r="G37" s="159"/>
      <c r="K37" s="157"/>
      <c r="L37" s="157"/>
      <c r="M37" s="157"/>
      <c r="N37" s="157"/>
      <c r="O37" s="158"/>
      <c r="P37" s="99"/>
      <c r="Q37" s="99"/>
    </row>
    <row r="38" spans="1:17" x14ac:dyDescent="0.25">
      <c r="A38" s="259" t="s">
        <v>17</v>
      </c>
      <c r="B38" s="116" t="s">
        <v>141</v>
      </c>
      <c r="C38" s="157">
        <v>1075</v>
      </c>
      <c r="D38" s="157">
        <v>4584</v>
      </c>
      <c r="E38" s="158">
        <v>4.2641860465116279</v>
      </c>
      <c r="F38" s="157">
        <v>873</v>
      </c>
      <c r="G38" s="158">
        <v>81.209302325581405</v>
      </c>
      <c r="K38" s="157"/>
      <c r="L38" s="157"/>
      <c r="M38" s="157"/>
      <c r="N38" s="157"/>
      <c r="O38" s="158"/>
    </row>
    <row r="39" spans="1:17" x14ac:dyDescent="0.25">
      <c r="A39" s="259"/>
      <c r="B39" s="116" t="s">
        <v>140</v>
      </c>
      <c r="C39" s="157">
        <v>1094</v>
      </c>
      <c r="D39" s="157">
        <v>2336</v>
      </c>
      <c r="E39" s="158">
        <v>2.1352833638025595</v>
      </c>
      <c r="F39" s="159"/>
      <c r="G39" s="159"/>
      <c r="K39" s="157"/>
      <c r="L39" s="157"/>
      <c r="M39" s="157"/>
      <c r="N39" s="157"/>
      <c r="O39" s="158"/>
      <c r="P39" s="299"/>
      <c r="Q39" s="300"/>
    </row>
    <row r="40" spans="1:17" x14ac:dyDescent="0.25">
      <c r="A40" s="260"/>
      <c r="B40" s="117" t="s">
        <v>139</v>
      </c>
      <c r="C40" s="157">
        <v>20569</v>
      </c>
      <c r="D40" s="157">
        <v>2822</v>
      </c>
      <c r="E40" s="158">
        <v>0.1371967523943799</v>
      </c>
      <c r="F40" s="159"/>
      <c r="G40" s="159"/>
      <c r="K40" s="157"/>
      <c r="L40" s="157"/>
      <c r="M40" s="157"/>
      <c r="N40" s="157"/>
      <c r="O40" s="158"/>
      <c r="P40" s="99"/>
      <c r="Q40" s="99"/>
    </row>
    <row r="41" spans="1:17" x14ac:dyDescent="0.25">
      <c r="A41" s="259" t="s">
        <v>18</v>
      </c>
      <c r="B41" s="116" t="s">
        <v>141</v>
      </c>
      <c r="C41" s="157">
        <v>501</v>
      </c>
      <c r="D41" s="157">
        <v>1658</v>
      </c>
      <c r="E41" s="158">
        <v>3.3093812375249501</v>
      </c>
      <c r="F41" s="157">
        <v>318</v>
      </c>
      <c r="G41" s="158">
        <v>63.473053892215567</v>
      </c>
      <c r="K41" s="157"/>
      <c r="L41" s="157"/>
      <c r="M41" s="157"/>
      <c r="N41" s="157"/>
      <c r="O41" s="158"/>
    </row>
    <row r="42" spans="1:17" x14ac:dyDescent="0.25">
      <c r="A42" s="259"/>
      <c r="B42" s="116" t="s">
        <v>140</v>
      </c>
      <c r="C42" s="157">
        <v>506</v>
      </c>
      <c r="D42" s="157">
        <v>652</v>
      </c>
      <c r="E42" s="158">
        <v>1.2885375494071147</v>
      </c>
      <c r="F42" s="159"/>
      <c r="G42" s="159"/>
      <c r="K42" s="157"/>
      <c r="L42" s="157"/>
      <c r="M42" s="157"/>
      <c r="N42" s="157"/>
      <c r="O42" s="158"/>
      <c r="P42" s="299"/>
      <c r="Q42" s="300"/>
    </row>
    <row r="43" spans="1:17" x14ac:dyDescent="0.25">
      <c r="A43" s="260"/>
      <c r="B43" s="117" t="s">
        <v>139</v>
      </c>
      <c r="C43" s="157">
        <v>7665</v>
      </c>
      <c r="D43" s="157">
        <v>1164</v>
      </c>
      <c r="E43" s="158">
        <v>0.15185909980430529</v>
      </c>
      <c r="F43" s="159"/>
      <c r="G43" s="159"/>
      <c r="K43" s="157"/>
      <c r="L43" s="157"/>
      <c r="M43" s="157"/>
      <c r="N43" s="157"/>
      <c r="O43" s="158"/>
      <c r="P43" s="99"/>
      <c r="Q43" s="99"/>
    </row>
    <row r="44" spans="1:17" x14ac:dyDescent="0.25">
      <c r="A44" s="259" t="s">
        <v>19</v>
      </c>
      <c r="B44" s="116" t="s">
        <v>141</v>
      </c>
      <c r="C44" s="157">
        <v>179</v>
      </c>
      <c r="D44" s="157">
        <v>1031</v>
      </c>
      <c r="E44" s="158">
        <v>5.7597765363128488</v>
      </c>
      <c r="F44" s="157">
        <v>179</v>
      </c>
      <c r="G44" s="158">
        <v>100</v>
      </c>
      <c r="K44" s="157"/>
      <c r="L44" s="157"/>
      <c r="M44" s="157"/>
      <c r="N44" s="157"/>
      <c r="O44" s="158"/>
    </row>
    <row r="45" spans="1:17" x14ac:dyDescent="0.25">
      <c r="A45" s="259"/>
      <c r="B45" s="116" t="s">
        <v>140</v>
      </c>
      <c r="C45" s="157">
        <v>174</v>
      </c>
      <c r="D45" s="157">
        <v>236</v>
      </c>
      <c r="E45" s="158">
        <v>1.3563218390804597</v>
      </c>
      <c r="F45" s="159"/>
      <c r="G45" s="159"/>
      <c r="K45" s="157"/>
      <c r="L45" s="157"/>
      <c r="M45" s="157"/>
      <c r="N45" s="157"/>
      <c r="O45" s="158"/>
      <c r="P45" s="299"/>
      <c r="Q45" s="300"/>
    </row>
    <row r="46" spans="1:17" x14ac:dyDescent="0.25">
      <c r="A46" s="259"/>
      <c r="B46" s="116" t="s">
        <v>139</v>
      </c>
      <c r="C46" s="157">
        <v>4490</v>
      </c>
      <c r="D46" s="157">
        <v>439</v>
      </c>
      <c r="E46" s="158">
        <v>9.7772828507795104E-2</v>
      </c>
      <c r="F46" s="159"/>
      <c r="G46" s="159"/>
      <c r="K46" s="157"/>
      <c r="L46" s="157"/>
      <c r="M46" s="157"/>
      <c r="N46" s="157"/>
      <c r="O46" s="158"/>
      <c r="P46" s="99"/>
      <c r="Q46" s="99"/>
    </row>
    <row r="47" spans="1:17" x14ac:dyDescent="0.25">
      <c r="A47" s="265" t="s">
        <v>20</v>
      </c>
      <c r="B47" s="115" t="s">
        <v>141</v>
      </c>
      <c r="C47" s="157">
        <v>583</v>
      </c>
      <c r="D47" s="157">
        <v>1506</v>
      </c>
      <c r="E47" s="158">
        <v>2.5831903945111492</v>
      </c>
      <c r="F47" s="157">
        <v>310</v>
      </c>
      <c r="G47" s="158">
        <v>53.173241852487138</v>
      </c>
      <c r="K47" s="157"/>
      <c r="L47" s="157"/>
      <c r="M47" s="157"/>
      <c r="N47" s="157"/>
      <c r="O47" s="158"/>
    </row>
    <row r="48" spans="1:17" x14ac:dyDescent="0.25">
      <c r="A48" s="259"/>
      <c r="B48" s="116" t="s">
        <v>140</v>
      </c>
      <c r="C48" s="157">
        <v>589</v>
      </c>
      <c r="D48" s="157">
        <v>517</v>
      </c>
      <c r="E48" s="158">
        <v>0.87775891341256362</v>
      </c>
      <c r="F48" s="159"/>
      <c r="G48" s="159"/>
      <c r="K48" s="157"/>
      <c r="L48" s="157"/>
      <c r="M48" s="157"/>
      <c r="N48" s="157"/>
      <c r="O48" s="158"/>
      <c r="P48" s="299"/>
      <c r="Q48" s="300"/>
    </row>
    <row r="49" spans="1:17" x14ac:dyDescent="0.25">
      <c r="A49" s="260"/>
      <c r="B49" s="117" t="s">
        <v>139</v>
      </c>
      <c r="C49" s="157">
        <v>10641</v>
      </c>
      <c r="D49" s="157">
        <v>2494</v>
      </c>
      <c r="E49" s="158">
        <v>0.23437646837703224</v>
      </c>
      <c r="F49" s="159"/>
      <c r="G49" s="159"/>
      <c r="K49" s="157"/>
      <c r="L49" s="157"/>
      <c r="M49" s="157"/>
      <c r="N49" s="157"/>
      <c r="O49" s="158"/>
      <c r="P49" s="99"/>
      <c r="Q49" s="99"/>
    </row>
    <row r="50" spans="1:17" x14ac:dyDescent="0.25">
      <c r="A50" s="265" t="s">
        <v>21</v>
      </c>
      <c r="B50" s="115" t="s">
        <v>141</v>
      </c>
      <c r="C50" s="157">
        <v>1727</v>
      </c>
      <c r="D50" s="157">
        <v>8843</v>
      </c>
      <c r="E50" s="158">
        <v>5.1204400694846557</v>
      </c>
      <c r="F50" s="157">
        <v>1727</v>
      </c>
      <c r="G50" s="158">
        <v>100</v>
      </c>
      <c r="K50" s="157"/>
      <c r="L50" s="157"/>
      <c r="M50" s="157"/>
      <c r="N50" s="157"/>
      <c r="O50" s="158"/>
    </row>
    <row r="51" spans="1:17" x14ac:dyDescent="0.25">
      <c r="A51" s="259"/>
      <c r="B51" s="116" t="s">
        <v>140</v>
      </c>
      <c r="C51" s="157">
        <v>1379</v>
      </c>
      <c r="D51" s="157">
        <v>3562</v>
      </c>
      <c r="E51" s="158">
        <v>2.5830311820159535</v>
      </c>
      <c r="F51" s="159"/>
      <c r="G51" s="159"/>
      <c r="K51" s="99"/>
      <c r="L51" s="99"/>
      <c r="M51" s="99"/>
      <c r="N51" s="99"/>
      <c r="O51" s="99"/>
    </row>
    <row r="52" spans="1:17" ht="15.75" thickBot="1" x14ac:dyDescent="0.3">
      <c r="A52" s="266"/>
      <c r="B52" s="118" t="s">
        <v>139</v>
      </c>
      <c r="C52" s="160">
        <v>32124</v>
      </c>
      <c r="D52" s="160">
        <v>6425</v>
      </c>
      <c r="E52" s="161">
        <v>0.2000062258747354</v>
      </c>
      <c r="F52" s="162"/>
      <c r="G52" s="162"/>
    </row>
    <row r="53" spans="1:17" x14ac:dyDescent="0.25">
      <c r="A53" s="119"/>
      <c r="B53" s="116"/>
      <c r="C53" s="31"/>
      <c r="D53" s="31"/>
      <c r="E53" s="31"/>
      <c r="F53" s="31"/>
      <c r="G53" s="31"/>
    </row>
    <row r="54" spans="1:17" x14ac:dyDescent="0.25">
      <c r="A54" s="120"/>
      <c r="B54" s="116"/>
      <c r="C54" s="31"/>
      <c r="D54" s="31"/>
      <c r="E54" s="31"/>
      <c r="F54" s="31"/>
      <c r="G54" s="31"/>
    </row>
    <row r="55" spans="1:17" x14ac:dyDescent="0.25">
      <c r="A55" s="120"/>
      <c r="B55" s="116"/>
      <c r="C55" s="31"/>
      <c r="D55" s="31"/>
      <c r="E55" s="31"/>
      <c r="F55" s="31"/>
      <c r="G55" s="31"/>
    </row>
    <row r="56" spans="1:17" x14ac:dyDescent="0.25">
      <c r="A56" s="120"/>
      <c r="B56" s="116"/>
      <c r="C56" s="31"/>
      <c r="D56" s="31"/>
      <c r="E56" s="31"/>
      <c r="F56" s="31"/>
      <c r="G56" s="31"/>
    </row>
    <row r="57" spans="1:17" x14ac:dyDescent="0.25">
      <c r="A57" s="120"/>
      <c r="B57" s="116"/>
      <c r="C57" s="31"/>
      <c r="D57" s="31"/>
      <c r="E57" s="31"/>
      <c r="F57" s="31"/>
      <c r="G57" s="31"/>
    </row>
    <row r="58" spans="1:17" x14ac:dyDescent="0.25">
      <c r="A58" s="120"/>
      <c r="B58" s="116"/>
      <c r="C58" s="31"/>
      <c r="D58" s="31"/>
      <c r="E58" s="31"/>
      <c r="F58" s="31"/>
      <c r="G58" s="31"/>
    </row>
    <row r="59" spans="1:17" x14ac:dyDescent="0.25">
      <c r="A59" s="120"/>
      <c r="B59" s="116"/>
      <c r="C59" s="31"/>
      <c r="D59" s="31"/>
      <c r="E59" s="31"/>
      <c r="F59" s="31"/>
      <c r="G59" s="31"/>
    </row>
    <row r="60" spans="1:17" x14ac:dyDescent="0.25">
      <c r="A60" s="120"/>
      <c r="B60" s="116"/>
      <c r="C60" s="31"/>
      <c r="D60" s="31"/>
      <c r="E60" s="31"/>
      <c r="F60" s="31"/>
      <c r="G60" s="31"/>
    </row>
    <row r="61" spans="1:17" x14ac:dyDescent="0.25">
      <c r="A61" s="120"/>
      <c r="B61" s="116"/>
      <c r="C61" s="31"/>
      <c r="D61" s="31"/>
      <c r="E61" s="31"/>
      <c r="F61" s="31"/>
      <c r="G61" s="31"/>
    </row>
    <row r="62" spans="1:17" x14ac:dyDescent="0.25">
      <c r="A62" s="120"/>
      <c r="B62" s="116"/>
      <c r="C62" s="31"/>
      <c r="D62" s="31"/>
      <c r="E62" s="31"/>
      <c r="F62" s="31"/>
      <c r="G62" s="31"/>
    </row>
    <row r="63" spans="1:17" x14ac:dyDescent="0.25">
      <c r="A63" s="120"/>
      <c r="B63" s="116"/>
      <c r="C63" s="31"/>
      <c r="D63" s="31"/>
      <c r="E63" s="31"/>
      <c r="F63" s="31"/>
      <c r="G63" s="31"/>
    </row>
    <row r="64" spans="1:17" x14ac:dyDescent="0.25">
      <c r="A64" s="120"/>
      <c r="B64" s="116"/>
      <c r="C64" s="31"/>
      <c r="D64" s="31"/>
      <c r="E64" s="31"/>
      <c r="F64" s="31"/>
      <c r="G64" s="31"/>
    </row>
    <row r="65" spans="1:7" x14ac:dyDescent="0.25">
      <c r="A65" s="120"/>
      <c r="B65" s="116"/>
      <c r="C65" s="31"/>
      <c r="D65" s="31"/>
      <c r="E65" s="31"/>
      <c r="F65" s="31"/>
      <c r="G65" s="31"/>
    </row>
    <row r="66" spans="1:7" x14ac:dyDescent="0.25">
      <c r="A66" s="120"/>
      <c r="B66" s="116"/>
      <c r="C66" s="31"/>
      <c r="D66" s="31"/>
      <c r="E66" s="31"/>
      <c r="F66" s="31"/>
      <c r="G66" s="31"/>
    </row>
    <row r="67" spans="1:7" x14ac:dyDescent="0.25">
      <c r="A67" s="120"/>
      <c r="B67" s="116"/>
      <c r="C67" s="31"/>
      <c r="D67" s="31"/>
      <c r="E67" s="31"/>
      <c r="F67" s="31"/>
      <c r="G67" s="31"/>
    </row>
    <row r="68" spans="1:7" x14ac:dyDescent="0.25">
      <c r="A68" s="120"/>
      <c r="B68" s="116"/>
      <c r="C68" s="31"/>
      <c r="D68" s="31"/>
      <c r="E68" s="31"/>
      <c r="F68" s="31"/>
      <c r="G68" s="31"/>
    </row>
    <row r="69" spans="1:7" x14ac:dyDescent="0.25">
      <c r="A69" s="120"/>
      <c r="B69" s="116"/>
      <c r="C69" s="31"/>
      <c r="D69" s="31"/>
      <c r="E69" s="31"/>
      <c r="F69" s="31"/>
      <c r="G69" s="31"/>
    </row>
    <row r="70" spans="1:7" x14ac:dyDescent="0.25">
      <c r="A70" s="120"/>
      <c r="B70" s="116"/>
      <c r="C70" s="31"/>
      <c r="D70" s="31"/>
      <c r="E70" s="31"/>
      <c r="F70" s="31"/>
      <c r="G70" s="31"/>
    </row>
    <row r="71" spans="1:7" x14ac:dyDescent="0.25">
      <c r="A71" s="120"/>
      <c r="B71" s="116"/>
      <c r="C71" s="31"/>
      <c r="D71" s="31"/>
      <c r="E71" s="31"/>
      <c r="F71" s="31"/>
      <c r="G71" s="31"/>
    </row>
    <row r="72" spans="1:7" x14ac:dyDescent="0.25">
      <c r="A72" s="120"/>
      <c r="B72" s="116"/>
      <c r="C72" s="31"/>
      <c r="D72" s="31"/>
      <c r="E72" s="31"/>
      <c r="F72" s="31"/>
      <c r="G72" s="31"/>
    </row>
    <row r="73" spans="1:7" x14ac:dyDescent="0.25">
      <c r="A73" s="120"/>
      <c r="B73" s="116"/>
      <c r="C73" s="31"/>
      <c r="D73" s="31"/>
      <c r="E73" s="31"/>
      <c r="F73" s="31"/>
      <c r="G73" s="31"/>
    </row>
    <row r="74" spans="1:7" x14ac:dyDescent="0.25">
      <c r="A74" s="120"/>
      <c r="B74" s="116"/>
      <c r="C74" s="31"/>
      <c r="D74" s="31"/>
      <c r="E74" s="31"/>
      <c r="F74" s="31"/>
      <c r="G74" s="31"/>
    </row>
    <row r="75" spans="1:7" x14ac:dyDescent="0.25">
      <c r="A75" s="120"/>
      <c r="B75" s="116"/>
      <c r="C75" s="31"/>
      <c r="D75" s="31"/>
      <c r="E75" s="31"/>
      <c r="F75" s="31"/>
      <c r="G75" s="31"/>
    </row>
    <row r="76" spans="1:7" x14ac:dyDescent="0.25">
      <c r="A76" s="120"/>
      <c r="B76" s="116"/>
      <c r="C76" s="31"/>
      <c r="D76" s="31"/>
      <c r="E76" s="31"/>
      <c r="F76" s="31"/>
      <c r="G76" s="31"/>
    </row>
    <row r="77" spans="1:7" x14ac:dyDescent="0.25">
      <c r="A77" s="120"/>
      <c r="B77" s="116"/>
      <c r="C77" s="31"/>
      <c r="D77" s="31"/>
      <c r="E77" s="31"/>
      <c r="F77" s="31"/>
      <c r="G77" s="31"/>
    </row>
    <row r="78" spans="1:7" x14ac:dyDescent="0.25">
      <c r="A78" s="120"/>
      <c r="B78" s="116"/>
      <c r="C78" s="31"/>
      <c r="D78" s="31"/>
      <c r="E78" s="31"/>
      <c r="F78" s="31"/>
      <c r="G78" s="31"/>
    </row>
    <row r="79" spans="1:7" x14ac:dyDescent="0.25">
      <c r="A79" s="120"/>
      <c r="B79" s="116"/>
      <c r="C79" s="31"/>
      <c r="D79" s="31"/>
      <c r="E79" s="31"/>
      <c r="F79" s="31"/>
      <c r="G79" s="31"/>
    </row>
    <row r="80" spans="1:7" x14ac:dyDescent="0.25">
      <c r="A80" s="120"/>
      <c r="B80" s="116"/>
      <c r="C80" s="31"/>
      <c r="D80" s="31"/>
      <c r="E80" s="31"/>
      <c r="F80" s="31"/>
      <c r="G80" s="31"/>
    </row>
    <row r="81" spans="1:7" x14ac:dyDescent="0.25">
      <c r="A81" s="120"/>
      <c r="B81" s="116"/>
      <c r="C81" s="31"/>
      <c r="D81" s="31"/>
      <c r="E81" s="31"/>
      <c r="F81" s="31"/>
      <c r="G81" s="31"/>
    </row>
    <row r="82" spans="1:7" x14ac:dyDescent="0.25">
      <c r="A82" s="120"/>
      <c r="B82" s="116"/>
      <c r="C82" s="31"/>
      <c r="D82" s="31"/>
      <c r="E82" s="31"/>
      <c r="F82" s="31"/>
      <c r="G82" s="31"/>
    </row>
    <row r="83" spans="1:7" x14ac:dyDescent="0.25">
      <c r="A83" s="120"/>
      <c r="B83" s="116"/>
      <c r="C83" s="31"/>
      <c r="D83" s="31"/>
      <c r="E83" s="31"/>
      <c r="F83" s="31"/>
      <c r="G83" s="31"/>
    </row>
    <row r="84" spans="1:7" x14ac:dyDescent="0.25">
      <c r="A84" s="120"/>
      <c r="B84" s="116"/>
      <c r="C84" s="31"/>
      <c r="D84" s="31"/>
      <c r="E84" s="31"/>
      <c r="F84" s="31"/>
      <c r="G84" s="31"/>
    </row>
    <row r="85" spans="1:7" x14ac:dyDescent="0.25">
      <c r="A85" s="120"/>
      <c r="B85" s="116"/>
      <c r="C85" s="31"/>
      <c r="D85" s="31"/>
      <c r="E85" s="31"/>
      <c r="F85" s="31"/>
      <c r="G85" s="31"/>
    </row>
    <row r="86" spans="1:7" x14ac:dyDescent="0.25">
      <c r="A86" s="120"/>
      <c r="B86" s="116"/>
      <c r="C86" s="31"/>
      <c r="D86" s="31"/>
      <c r="E86" s="31"/>
      <c r="F86" s="31"/>
      <c r="G86" s="31"/>
    </row>
    <row r="87" spans="1:7" x14ac:dyDescent="0.25">
      <c r="A87" s="120"/>
      <c r="B87" s="116"/>
      <c r="C87" s="31"/>
      <c r="D87" s="31"/>
      <c r="E87" s="31"/>
      <c r="F87" s="31"/>
      <c r="G87" s="31"/>
    </row>
  </sheetData>
  <sortState ref="J2:S50">
    <sortCondition ref="J2:J50"/>
  </sortState>
  <mergeCells count="17">
    <mergeCell ref="A38:A40"/>
    <mergeCell ref="A41:A43"/>
    <mergeCell ref="A44:A46"/>
    <mergeCell ref="A47:A49"/>
    <mergeCell ref="A50:A52"/>
    <mergeCell ref="A35:A37"/>
    <mergeCell ref="A1:G1"/>
    <mergeCell ref="A3:A5"/>
    <mergeCell ref="A6:A8"/>
    <mergeCell ref="A9:A11"/>
    <mergeCell ref="A12:A14"/>
    <mergeCell ref="A15:A17"/>
    <mergeCell ref="A18:A20"/>
    <mergeCell ref="A21:A23"/>
    <mergeCell ref="A24:A26"/>
    <mergeCell ref="A29:A31"/>
    <mergeCell ref="A32:A34"/>
  </mergeCells>
  <pageMargins left="0.7" right="0.7" top="0.75" bottom="0.75" header="0.3" footer="0.3"/>
  <pageSetup paperSize="9" scale="95" orientation="landscape" r:id="rId1"/>
  <rowBreaks count="1" manualBreakCount="1">
    <brk id="27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7"/>
  <sheetViews>
    <sheetView zoomScaleNormal="100" workbookViewId="0">
      <selection sqref="A1:XFD1048576"/>
    </sheetView>
  </sheetViews>
  <sheetFormatPr defaultRowHeight="15" x14ac:dyDescent="0.25"/>
  <cols>
    <col min="1" max="1" width="17.140625" style="32" customWidth="1"/>
    <col min="2" max="2" width="18.42578125" style="32" customWidth="1"/>
    <col min="3" max="3" width="15" style="32" customWidth="1"/>
    <col min="4" max="4" width="13.42578125" style="32" customWidth="1"/>
    <col min="5" max="5" width="17.5703125" style="32" customWidth="1"/>
    <col min="6" max="6" width="17.42578125" style="32" customWidth="1"/>
    <col min="7" max="7" width="15.7109375" style="32" customWidth="1"/>
    <col min="8" max="8" width="15.42578125" style="32" customWidth="1"/>
    <col min="9" max="10" width="13.28515625" style="32" customWidth="1"/>
    <col min="11" max="11" width="18.85546875" style="32" customWidth="1"/>
    <col min="12" max="12" width="9.140625" style="32"/>
    <col min="13" max="13" width="21.28515625" style="32" customWidth="1"/>
    <col min="14" max="256" width="9.140625" style="32"/>
    <col min="257" max="257" width="15.85546875" style="32" customWidth="1"/>
    <col min="258" max="258" width="9.140625" style="32"/>
    <col min="259" max="259" width="14.5703125" style="32" customWidth="1"/>
    <col min="260" max="260" width="13.42578125" style="32" customWidth="1"/>
    <col min="261" max="261" width="12.7109375" style="32" customWidth="1"/>
    <col min="262" max="262" width="13.5703125" style="32" customWidth="1"/>
    <col min="263" max="263" width="13.7109375" style="32" customWidth="1"/>
    <col min="264" max="264" width="16.85546875" style="32" customWidth="1"/>
    <col min="265" max="266" width="13.28515625" style="32" customWidth="1"/>
    <col min="267" max="512" width="9.140625" style="32"/>
    <col min="513" max="513" width="15.85546875" style="32" customWidth="1"/>
    <col min="514" max="514" width="9.140625" style="32"/>
    <col min="515" max="515" width="14.5703125" style="32" customWidth="1"/>
    <col min="516" max="516" width="13.42578125" style="32" customWidth="1"/>
    <col min="517" max="517" width="12.7109375" style="32" customWidth="1"/>
    <col min="518" max="518" width="13.5703125" style="32" customWidth="1"/>
    <col min="519" max="519" width="13.7109375" style="32" customWidth="1"/>
    <col min="520" max="520" width="16.85546875" style="32" customWidth="1"/>
    <col min="521" max="522" width="13.28515625" style="32" customWidth="1"/>
    <col min="523" max="768" width="9.140625" style="32"/>
    <col min="769" max="769" width="15.85546875" style="32" customWidth="1"/>
    <col min="770" max="770" width="9.140625" style="32"/>
    <col min="771" max="771" width="14.5703125" style="32" customWidth="1"/>
    <col min="772" max="772" width="13.42578125" style="32" customWidth="1"/>
    <col min="773" max="773" width="12.7109375" style="32" customWidth="1"/>
    <col min="774" max="774" width="13.5703125" style="32" customWidth="1"/>
    <col min="775" max="775" width="13.7109375" style="32" customWidth="1"/>
    <col min="776" max="776" width="16.85546875" style="32" customWidth="1"/>
    <col min="777" max="778" width="13.28515625" style="32" customWidth="1"/>
    <col min="779" max="1024" width="9.140625" style="32"/>
    <col min="1025" max="1025" width="15.85546875" style="32" customWidth="1"/>
    <col min="1026" max="1026" width="9.140625" style="32"/>
    <col min="1027" max="1027" width="14.5703125" style="32" customWidth="1"/>
    <col min="1028" max="1028" width="13.42578125" style="32" customWidth="1"/>
    <col min="1029" max="1029" width="12.7109375" style="32" customWidth="1"/>
    <col min="1030" max="1030" width="13.5703125" style="32" customWidth="1"/>
    <col min="1031" max="1031" width="13.7109375" style="32" customWidth="1"/>
    <col min="1032" max="1032" width="16.85546875" style="32" customWidth="1"/>
    <col min="1033" max="1034" width="13.28515625" style="32" customWidth="1"/>
    <col min="1035" max="1280" width="9.140625" style="32"/>
    <col min="1281" max="1281" width="15.85546875" style="32" customWidth="1"/>
    <col min="1282" max="1282" width="9.140625" style="32"/>
    <col min="1283" max="1283" width="14.5703125" style="32" customWidth="1"/>
    <col min="1284" max="1284" width="13.42578125" style="32" customWidth="1"/>
    <col min="1285" max="1285" width="12.7109375" style="32" customWidth="1"/>
    <col min="1286" max="1286" width="13.5703125" style="32" customWidth="1"/>
    <col min="1287" max="1287" width="13.7109375" style="32" customWidth="1"/>
    <col min="1288" max="1288" width="16.85546875" style="32" customWidth="1"/>
    <col min="1289" max="1290" width="13.28515625" style="32" customWidth="1"/>
    <col min="1291" max="1536" width="9.140625" style="32"/>
    <col min="1537" max="1537" width="15.85546875" style="32" customWidth="1"/>
    <col min="1538" max="1538" width="9.140625" style="32"/>
    <col min="1539" max="1539" width="14.5703125" style="32" customWidth="1"/>
    <col min="1540" max="1540" width="13.42578125" style="32" customWidth="1"/>
    <col min="1541" max="1541" width="12.7109375" style="32" customWidth="1"/>
    <col min="1542" max="1542" width="13.5703125" style="32" customWidth="1"/>
    <col min="1543" max="1543" width="13.7109375" style="32" customWidth="1"/>
    <col min="1544" max="1544" width="16.85546875" style="32" customWidth="1"/>
    <col min="1545" max="1546" width="13.28515625" style="32" customWidth="1"/>
    <col min="1547" max="1792" width="9.140625" style="32"/>
    <col min="1793" max="1793" width="15.85546875" style="32" customWidth="1"/>
    <col min="1794" max="1794" width="9.140625" style="32"/>
    <col min="1795" max="1795" width="14.5703125" style="32" customWidth="1"/>
    <col min="1796" max="1796" width="13.42578125" style="32" customWidth="1"/>
    <col min="1797" max="1797" width="12.7109375" style="32" customWidth="1"/>
    <col min="1798" max="1798" width="13.5703125" style="32" customWidth="1"/>
    <col min="1799" max="1799" width="13.7109375" style="32" customWidth="1"/>
    <col min="1800" max="1800" width="16.85546875" style="32" customWidth="1"/>
    <col min="1801" max="1802" width="13.28515625" style="32" customWidth="1"/>
    <col min="1803" max="2048" width="9.140625" style="32"/>
    <col min="2049" max="2049" width="15.85546875" style="32" customWidth="1"/>
    <col min="2050" max="2050" width="9.140625" style="32"/>
    <col min="2051" max="2051" width="14.5703125" style="32" customWidth="1"/>
    <col min="2052" max="2052" width="13.42578125" style="32" customWidth="1"/>
    <col min="2053" max="2053" width="12.7109375" style="32" customWidth="1"/>
    <col min="2054" max="2054" width="13.5703125" style="32" customWidth="1"/>
    <col min="2055" max="2055" width="13.7109375" style="32" customWidth="1"/>
    <col min="2056" max="2056" width="16.85546875" style="32" customWidth="1"/>
    <col min="2057" max="2058" width="13.28515625" style="32" customWidth="1"/>
    <col min="2059" max="2304" width="9.140625" style="32"/>
    <col min="2305" max="2305" width="15.85546875" style="32" customWidth="1"/>
    <col min="2306" max="2306" width="9.140625" style="32"/>
    <col min="2307" max="2307" width="14.5703125" style="32" customWidth="1"/>
    <col min="2308" max="2308" width="13.42578125" style="32" customWidth="1"/>
    <col min="2309" max="2309" width="12.7109375" style="32" customWidth="1"/>
    <col min="2310" max="2310" width="13.5703125" style="32" customWidth="1"/>
    <col min="2311" max="2311" width="13.7109375" style="32" customWidth="1"/>
    <col min="2312" max="2312" width="16.85546875" style="32" customWidth="1"/>
    <col min="2313" max="2314" width="13.28515625" style="32" customWidth="1"/>
    <col min="2315" max="2560" width="9.140625" style="32"/>
    <col min="2561" max="2561" width="15.85546875" style="32" customWidth="1"/>
    <col min="2562" max="2562" width="9.140625" style="32"/>
    <col min="2563" max="2563" width="14.5703125" style="32" customWidth="1"/>
    <col min="2564" max="2564" width="13.42578125" style="32" customWidth="1"/>
    <col min="2565" max="2565" width="12.7109375" style="32" customWidth="1"/>
    <col min="2566" max="2566" width="13.5703125" style="32" customWidth="1"/>
    <col min="2567" max="2567" width="13.7109375" style="32" customWidth="1"/>
    <col min="2568" max="2568" width="16.85546875" style="32" customWidth="1"/>
    <col min="2569" max="2570" width="13.28515625" style="32" customWidth="1"/>
    <col min="2571" max="2816" width="9.140625" style="32"/>
    <col min="2817" max="2817" width="15.85546875" style="32" customWidth="1"/>
    <col min="2818" max="2818" width="9.140625" style="32"/>
    <col min="2819" max="2819" width="14.5703125" style="32" customWidth="1"/>
    <col min="2820" max="2820" width="13.42578125" style="32" customWidth="1"/>
    <col min="2821" max="2821" width="12.7109375" style="32" customWidth="1"/>
    <col min="2822" max="2822" width="13.5703125" style="32" customWidth="1"/>
    <col min="2823" max="2823" width="13.7109375" style="32" customWidth="1"/>
    <col min="2824" max="2824" width="16.85546875" style="32" customWidth="1"/>
    <col min="2825" max="2826" width="13.28515625" style="32" customWidth="1"/>
    <col min="2827" max="3072" width="9.140625" style="32"/>
    <col min="3073" max="3073" width="15.85546875" style="32" customWidth="1"/>
    <col min="3074" max="3074" width="9.140625" style="32"/>
    <col min="3075" max="3075" width="14.5703125" style="32" customWidth="1"/>
    <col min="3076" max="3076" width="13.42578125" style="32" customWidth="1"/>
    <col min="3077" max="3077" width="12.7109375" style="32" customWidth="1"/>
    <col min="3078" max="3078" width="13.5703125" style="32" customWidth="1"/>
    <col min="3079" max="3079" width="13.7109375" style="32" customWidth="1"/>
    <col min="3080" max="3080" width="16.85546875" style="32" customWidth="1"/>
    <col min="3081" max="3082" width="13.28515625" style="32" customWidth="1"/>
    <col min="3083" max="3328" width="9.140625" style="32"/>
    <col min="3329" max="3329" width="15.85546875" style="32" customWidth="1"/>
    <col min="3330" max="3330" width="9.140625" style="32"/>
    <col min="3331" max="3331" width="14.5703125" style="32" customWidth="1"/>
    <col min="3332" max="3332" width="13.42578125" style="32" customWidth="1"/>
    <col min="3333" max="3333" width="12.7109375" style="32" customWidth="1"/>
    <col min="3334" max="3334" width="13.5703125" style="32" customWidth="1"/>
    <col min="3335" max="3335" width="13.7109375" style="32" customWidth="1"/>
    <col min="3336" max="3336" width="16.85546875" style="32" customWidth="1"/>
    <col min="3337" max="3338" width="13.28515625" style="32" customWidth="1"/>
    <col min="3339" max="3584" width="9.140625" style="32"/>
    <col min="3585" max="3585" width="15.85546875" style="32" customWidth="1"/>
    <col min="3586" max="3586" width="9.140625" style="32"/>
    <col min="3587" max="3587" width="14.5703125" style="32" customWidth="1"/>
    <col min="3588" max="3588" width="13.42578125" style="32" customWidth="1"/>
    <col min="3589" max="3589" width="12.7109375" style="32" customWidth="1"/>
    <col min="3590" max="3590" width="13.5703125" style="32" customWidth="1"/>
    <col min="3591" max="3591" width="13.7109375" style="32" customWidth="1"/>
    <col min="3592" max="3592" width="16.85546875" style="32" customWidth="1"/>
    <col min="3593" max="3594" width="13.28515625" style="32" customWidth="1"/>
    <col min="3595" max="3840" width="9.140625" style="32"/>
    <col min="3841" max="3841" width="15.85546875" style="32" customWidth="1"/>
    <col min="3842" max="3842" width="9.140625" style="32"/>
    <col min="3843" max="3843" width="14.5703125" style="32" customWidth="1"/>
    <col min="3844" max="3844" width="13.42578125" style="32" customWidth="1"/>
    <col min="3845" max="3845" width="12.7109375" style="32" customWidth="1"/>
    <col min="3846" max="3846" width="13.5703125" style="32" customWidth="1"/>
    <col min="3847" max="3847" width="13.7109375" style="32" customWidth="1"/>
    <col min="3848" max="3848" width="16.85546875" style="32" customWidth="1"/>
    <col min="3849" max="3850" width="13.28515625" style="32" customWidth="1"/>
    <col min="3851" max="4096" width="9.140625" style="32"/>
    <col min="4097" max="4097" width="15.85546875" style="32" customWidth="1"/>
    <col min="4098" max="4098" width="9.140625" style="32"/>
    <col min="4099" max="4099" width="14.5703125" style="32" customWidth="1"/>
    <col min="4100" max="4100" width="13.42578125" style="32" customWidth="1"/>
    <col min="4101" max="4101" width="12.7109375" style="32" customWidth="1"/>
    <col min="4102" max="4102" width="13.5703125" style="32" customWidth="1"/>
    <col min="4103" max="4103" width="13.7109375" style="32" customWidth="1"/>
    <col min="4104" max="4104" width="16.85546875" style="32" customWidth="1"/>
    <col min="4105" max="4106" width="13.28515625" style="32" customWidth="1"/>
    <col min="4107" max="4352" width="9.140625" style="32"/>
    <col min="4353" max="4353" width="15.85546875" style="32" customWidth="1"/>
    <col min="4354" max="4354" width="9.140625" style="32"/>
    <col min="4355" max="4355" width="14.5703125" style="32" customWidth="1"/>
    <col min="4356" max="4356" width="13.42578125" style="32" customWidth="1"/>
    <col min="4357" max="4357" width="12.7109375" style="32" customWidth="1"/>
    <col min="4358" max="4358" width="13.5703125" style="32" customWidth="1"/>
    <col min="4359" max="4359" width="13.7109375" style="32" customWidth="1"/>
    <col min="4360" max="4360" width="16.85546875" style="32" customWidth="1"/>
    <col min="4361" max="4362" width="13.28515625" style="32" customWidth="1"/>
    <col min="4363" max="4608" width="9.140625" style="32"/>
    <col min="4609" max="4609" width="15.85546875" style="32" customWidth="1"/>
    <col min="4610" max="4610" width="9.140625" style="32"/>
    <col min="4611" max="4611" width="14.5703125" style="32" customWidth="1"/>
    <col min="4612" max="4612" width="13.42578125" style="32" customWidth="1"/>
    <col min="4613" max="4613" width="12.7109375" style="32" customWidth="1"/>
    <col min="4614" max="4614" width="13.5703125" style="32" customWidth="1"/>
    <col min="4615" max="4615" width="13.7109375" style="32" customWidth="1"/>
    <col min="4616" max="4616" width="16.85546875" style="32" customWidth="1"/>
    <col min="4617" max="4618" width="13.28515625" style="32" customWidth="1"/>
    <col min="4619" max="4864" width="9.140625" style="32"/>
    <col min="4865" max="4865" width="15.85546875" style="32" customWidth="1"/>
    <col min="4866" max="4866" width="9.140625" style="32"/>
    <col min="4867" max="4867" width="14.5703125" style="32" customWidth="1"/>
    <col min="4868" max="4868" width="13.42578125" style="32" customWidth="1"/>
    <col min="4869" max="4869" width="12.7109375" style="32" customWidth="1"/>
    <col min="4870" max="4870" width="13.5703125" style="32" customWidth="1"/>
    <col min="4871" max="4871" width="13.7109375" style="32" customWidth="1"/>
    <col min="4872" max="4872" width="16.85546875" style="32" customWidth="1"/>
    <col min="4873" max="4874" width="13.28515625" style="32" customWidth="1"/>
    <col min="4875" max="5120" width="9.140625" style="32"/>
    <col min="5121" max="5121" width="15.85546875" style="32" customWidth="1"/>
    <col min="5122" max="5122" width="9.140625" style="32"/>
    <col min="5123" max="5123" width="14.5703125" style="32" customWidth="1"/>
    <col min="5124" max="5124" width="13.42578125" style="32" customWidth="1"/>
    <col min="5125" max="5125" width="12.7109375" style="32" customWidth="1"/>
    <col min="5126" max="5126" width="13.5703125" style="32" customWidth="1"/>
    <col min="5127" max="5127" width="13.7109375" style="32" customWidth="1"/>
    <col min="5128" max="5128" width="16.85546875" style="32" customWidth="1"/>
    <col min="5129" max="5130" width="13.28515625" style="32" customWidth="1"/>
    <col min="5131" max="5376" width="9.140625" style="32"/>
    <col min="5377" max="5377" width="15.85546875" style="32" customWidth="1"/>
    <col min="5378" max="5378" width="9.140625" style="32"/>
    <col min="5379" max="5379" width="14.5703125" style="32" customWidth="1"/>
    <col min="5380" max="5380" width="13.42578125" style="32" customWidth="1"/>
    <col min="5381" max="5381" width="12.7109375" style="32" customWidth="1"/>
    <col min="5382" max="5382" width="13.5703125" style="32" customWidth="1"/>
    <col min="5383" max="5383" width="13.7109375" style="32" customWidth="1"/>
    <col min="5384" max="5384" width="16.85546875" style="32" customWidth="1"/>
    <col min="5385" max="5386" width="13.28515625" style="32" customWidth="1"/>
    <col min="5387" max="5632" width="9.140625" style="32"/>
    <col min="5633" max="5633" width="15.85546875" style="32" customWidth="1"/>
    <col min="5634" max="5634" width="9.140625" style="32"/>
    <col min="5635" max="5635" width="14.5703125" style="32" customWidth="1"/>
    <col min="5636" max="5636" width="13.42578125" style="32" customWidth="1"/>
    <col min="5637" max="5637" width="12.7109375" style="32" customWidth="1"/>
    <col min="5638" max="5638" width="13.5703125" style="32" customWidth="1"/>
    <col min="5639" max="5639" width="13.7109375" style="32" customWidth="1"/>
    <col min="5640" max="5640" width="16.85546875" style="32" customWidth="1"/>
    <col min="5641" max="5642" width="13.28515625" style="32" customWidth="1"/>
    <col min="5643" max="5888" width="9.140625" style="32"/>
    <col min="5889" max="5889" width="15.85546875" style="32" customWidth="1"/>
    <col min="5890" max="5890" width="9.140625" style="32"/>
    <col min="5891" max="5891" width="14.5703125" style="32" customWidth="1"/>
    <col min="5892" max="5892" width="13.42578125" style="32" customWidth="1"/>
    <col min="5893" max="5893" width="12.7109375" style="32" customWidth="1"/>
    <col min="5894" max="5894" width="13.5703125" style="32" customWidth="1"/>
    <col min="5895" max="5895" width="13.7109375" style="32" customWidth="1"/>
    <col min="5896" max="5896" width="16.85546875" style="32" customWidth="1"/>
    <col min="5897" max="5898" width="13.28515625" style="32" customWidth="1"/>
    <col min="5899" max="6144" width="9.140625" style="32"/>
    <col min="6145" max="6145" width="15.85546875" style="32" customWidth="1"/>
    <col min="6146" max="6146" width="9.140625" style="32"/>
    <col min="6147" max="6147" width="14.5703125" style="32" customWidth="1"/>
    <col min="6148" max="6148" width="13.42578125" style="32" customWidth="1"/>
    <col min="6149" max="6149" width="12.7109375" style="32" customWidth="1"/>
    <col min="6150" max="6150" width="13.5703125" style="32" customWidth="1"/>
    <col min="6151" max="6151" width="13.7109375" style="32" customWidth="1"/>
    <col min="6152" max="6152" width="16.85546875" style="32" customWidth="1"/>
    <col min="6153" max="6154" width="13.28515625" style="32" customWidth="1"/>
    <col min="6155" max="6400" width="9.140625" style="32"/>
    <col min="6401" max="6401" width="15.85546875" style="32" customWidth="1"/>
    <col min="6402" max="6402" width="9.140625" style="32"/>
    <col min="6403" max="6403" width="14.5703125" style="32" customWidth="1"/>
    <col min="6404" max="6404" width="13.42578125" style="32" customWidth="1"/>
    <col min="6405" max="6405" width="12.7109375" style="32" customWidth="1"/>
    <col min="6406" max="6406" width="13.5703125" style="32" customWidth="1"/>
    <col min="6407" max="6407" width="13.7109375" style="32" customWidth="1"/>
    <col min="6408" max="6408" width="16.85546875" style="32" customWidth="1"/>
    <col min="6409" max="6410" width="13.28515625" style="32" customWidth="1"/>
    <col min="6411" max="6656" width="9.140625" style="32"/>
    <col min="6657" max="6657" width="15.85546875" style="32" customWidth="1"/>
    <col min="6658" max="6658" width="9.140625" style="32"/>
    <col min="6659" max="6659" width="14.5703125" style="32" customWidth="1"/>
    <col min="6660" max="6660" width="13.42578125" style="32" customWidth="1"/>
    <col min="6661" max="6661" width="12.7109375" style="32" customWidth="1"/>
    <col min="6662" max="6662" width="13.5703125" style="32" customWidth="1"/>
    <col min="6663" max="6663" width="13.7109375" style="32" customWidth="1"/>
    <col min="6664" max="6664" width="16.85546875" style="32" customWidth="1"/>
    <col min="6665" max="6666" width="13.28515625" style="32" customWidth="1"/>
    <col min="6667" max="6912" width="9.140625" style="32"/>
    <col min="6913" max="6913" width="15.85546875" style="32" customWidth="1"/>
    <col min="6914" max="6914" width="9.140625" style="32"/>
    <col min="6915" max="6915" width="14.5703125" style="32" customWidth="1"/>
    <col min="6916" max="6916" width="13.42578125" style="32" customWidth="1"/>
    <col min="6917" max="6917" width="12.7109375" style="32" customWidth="1"/>
    <col min="6918" max="6918" width="13.5703125" style="32" customWidth="1"/>
    <col min="6919" max="6919" width="13.7109375" style="32" customWidth="1"/>
    <col min="6920" max="6920" width="16.85546875" style="32" customWidth="1"/>
    <col min="6921" max="6922" width="13.28515625" style="32" customWidth="1"/>
    <col min="6923" max="7168" width="9.140625" style="32"/>
    <col min="7169" max="7169" width="15.85546875" style="32" customWidth="1"/>
    <col min="7170" max="7170" width="9.140625" style="32"/>
    <col min="7171" max="7171" width="14.5703125" style="32" customWidth="1"/>
    <col min="7172" max="7172" width="13.42578125" style="32" customWidth="1"/>
    <col min="7173" max="7173" width="12.7109375" style="32" customWidth="1"/>
    <col min="7174" max="7174" width="13.5703125" style="32" customWidth="1"/>
    <col min="7175" max="7175" width="13.7109375" style="32" customWidth="1"/>
    <col min="7176" max="7176" width="16.85546875" style="32" customWidth="1"/>
    <col min="7177" max="7178" width="13.28515625" style="32" customWidth="1"/>
    <col min="7179" max="7424" width="9.140625" style="32"/>
    <col min="7425" max="7425" width="15.85546875" style="32" customWidth="1"/>
    <col min="7426" max="7426" width="9.140625" style="32"/>
    <col min="7427" max="7427" width="14.5703125" style="32" customWidth="1"/>
    <col min="7428" max="7428" width="13.42578125" style="32" customWidth="1"/>
    <col min="7429" max="7429" width="12.7109375" style="32" customWidth="1"/>
    <col min="7430" max="7430" width="13.5703125" style="32" customWidth="1"/>
    <col min="7431" max="7431" width="13.7109375" style="32" customWidth="1"/>
    <col min="7432" max="7432" width="16.85546875" style="32" customWidth="1"/>
    <col min="7433" max="7434" width="13.28515625" style="32" customWidth="1"/>
    <col min="7435" max="7680" width="9.140625" style="32"/>
    <col min="7681" max="7681" width="15.85546875" style="32" customWidth="1"/>
    <col min="7682" max="7682" width="9.140625" style="32"/>
    <col min="7683" max="7683" width="14.5703125" style="32" customWidth="1"/>
    <col min="7684" max="7684" width="13.42578125" style="32" customWidth="1"/>
    <col min="7685" max="7685" width="12.7109375" style="32" customWidth="1"/>
    <col min="7686" max="7686" width="13.5703125" style="32" customWidth="1"/>
    <col min="7687" max="7687" width="13.7109375" style="32" customWidth="1"/>
    <col min="7688" max="7688" width="16.85546875" style="32" customWidth="1"/>
    <col min="7689" max="7690" width="13.28515625" style="32" customWidth="1"/>
    <col min="7691" max="7936" width="9.140625" style="32"/>
    <col min="7937" max="7937" width="15.85546875" style="32" customWidth="1"/>
    <col min="7938" max="7938" width="9.140625" style="32"/>
    <col min="7939" max="7939" width="14.5703125" style="32" customWidth="1"/>
    <col min="7940" max="7940" width="13.42578125" style="32" customWidth="1"/>
    <col min="7941" max="7941" width="12.7109375" style="32" customWidth="1"/>
    <col min="7942" max="7942" width="13.5703125" style="32" customWidth="1"/>
    <col min="7943" max="7943" width="13.7109375" style="32" customWidth="1"/>
    <col min="7944" max="7944" width="16.85546875" style="32" customWidth="1"/>
    <col min="7945" max="7946" width="13.28515625" style="32" customWidth="1"/>
    <col min="7947" max="8192" width="9.140625" style="32"/>
    <col min="8193" max="8193" width="15.85546875" style="32" customWidth="1"/>
    <col min="8194" max="8194" width="9.140625" style="32"/>
    <col min="8195" max="8195" width="14.5703125" style="32" customWidth="1"/>
    <col min="8196" max="8196" width="13.42578125" style="32" customWidth="1"/>
    <col min="8197" max="8197" width="12.7109375" style="32" customWidth="1"/>
    <col min="8198" max="8198" width="13.5703125" style="32" customWidth="1"/>
    <col min="8199" max="8199" width="13.7109375" style="32" customWidth="1"/>
    <col min="8200" max="8200" width="16.85546875" style="32" customWidth="1"/>
    <col min="8201" max="8202" width="13.28515625" style="32" customWidth="1"/>
    <col min="8203" max="8448" width="9.140625" style="32"/>
    <col min="8449" max="8449" width="15.85546875" style="32" customWidth="1"/>
    <col min="8450" max="8450" width="9.140625" style="32"/>
    <col min="8451" max="8451" width="14.5703125" style="32" customWidth="1"/>
    <col min="8452" max="8452" width="13.42578125" style="32" customWidth="1"/>
    <col min="8453" max="8453" width="12.7109375" style="32" customWidth="1"/>
    <col min="8454" max="8454" width="13.5703125" style="32" customWidth="1"/>
    <col min="8455" max="8455" width="13.7109375" style="32" customWidth="1"/>
    <col min="8456" max="8456" width="16.85546875" style="32" customWidth="1"/>
    <col min="8457" max="8458" width="13.28515625" style="32" customWidth="1"/>
    <col min="8459" max="8704" width="9.140625" style="32"/>
    <col min="8705" max="8705" width="15.85546875" style="32" customWidth="1"/>
    <col min="8706" max="8706" width="9.140625" style="32"/>
    <col min="8707" max="8707" width="14.5703125" style="32" customWidth="1"/>
    <col min="8708" max="8708" width="13.42578125" style="32" customWidth="1"/>
    <col min="8709" max="8709" width="12.7109375" style="32" customWidth="1"/>
    <col min="8710" max="8710" width="13.5703125" style="32" customWidth="1"/>
    <col min="8711" max="8711" width="13.7109375" style="32" customWidth="1"/>
    <col min="8712" max="8712" width="16.85546875" style="32" customWidth="1"/>
    <col min="8713" max="8714" width="13.28515625" style="32" customWidth="1"/>
    <col min="8715" max="8960" width="9.140625" style="32"/>
    <col min="8961" max="8961" width="15.85546875" style="32" customWidth="1"/>
    <col min="8962" max="8962" width="9.140625" style="32"/>
    <col min="8963" max="8963" width="14.5703125" style="32" customWidth="1"/>
    <col min="8964" max="8964" width="13.42578125" style="32" customWidth="1"/>
    <col min="8965" max="8965" width="12.7109375" style="32" customWidth="1"/>
    <col min="8966" max="8966" width="13.5703125" style="32" customWidth="1"/>
    <col min="8967" max="8967" width="13.7109375" style="32" customWidth="1"/>
    <col min="8968" max="8968" width="16.85546875" style="32" customWidth="1"/>
    <col min="8969" max="8970" width="13.28515625" style="32" customWidth="1"/>
    <col min="8971" max="9216" width="9.140625" style="32"/>
    <col min="9217" max="9217" width="15.85546875" style="32" customWidth="1"/>
    <col min="9218" max="9218" width="9.140625" style="32"/>
    <col min="9219" max="9219" width="14.5703125" style="32" customWidth="1"/>
    <col min="9220" max="9220" width="13.42578125" style="32" customWidth="1"/>
    <col min="9221" max="9221" width="12.7109375" style="32" customWidth="1"/>
    <col min="9222" max="9222" width="13.5703125" style="32" customWidth="1"/>
    <col min="9223" max="9223" width="13.7109375" style="32" customWidth="1"/>
    <col min="9224" max="9224" width="16.85546875" style="32" customWidth="1"/>
    <col min="9225" max="9226" width="13.28515625" style="32" customWidth="1"/>
    <col min="9227" max="9472" width="9.140625" style="32"/>
    <col min="9473" max="9473" width="15.85546875" style="32" customWidth="1"/>
    <col min="9474" max="9474" width="9.140625" style="32"/>
    <col min="9475" max="9475" width="14.5703125" style="32" customWidth="1"/>
    <col min="9476" max="9476" width="13.42578125" style="32" customWidth="1"/>
    <col min="9477" max="9477" width="12.7109375" style="32" customWidth="1"/>
    <col min="9478" max="9478" width="13.5703125" style="32" customWidth="1"/>
    <col min="9479" max="9479" width="13.7109375" style="32" customWidth="1"/>
    <col min="9480" max="9480" width="16.85546875" style="32" customWidth="1"/>
    <col min="9481" max="9482" width="13.28515625" style="32" customWidth="1"/>
    <col min="9483" max="9728" width="9.140625" style="32"/>
    <col min="9729" max="9729" width="15.85546875" style="32" customWidth="1"/>
    <col min="9730" max="9730" width="9.140625" style="32"/>
    <col min="9731" max="9731" width="14.5703125" style="32" customWidth="1"/>
    <col min="9732" max="9732" width="13.42578125" style="32" customWidth="1"/>
    <col min="9733" max="9733" width="12.7109375" style="32" customWidth="1"/>
    <col min="9734" max="9734" width="13.5703125" style="32" customWidth="1"/>
    <col min="9735" max="9735" width="13.7109375" style="32" customWidth="1"/>
    <col min="9736" max="9736" width="16.85546875" style="32" customWidth="1"/>
    <col min="9737" max="9738" width="13.28515625" style="32" customWidth="1"/>
    <col min="9739" max="9984" width="9.140625" style="32"/>
    <col min="9985" max="9985" width="15.85546875" style="32" customWidth="1"/>
    <col min="9986" max="9986" width="9.140625" style="32"/>
    <col min="9987" max="9987" width="14.5703125" style="32" customWidth="1"/>
    <col min="9988" max="9988" width="13.42578125" style="32" customWidth="1"/>
    <col min="9989" max="9989" width="12.7109375" style="32" customWidth="1"/>
    <col min="9990" max="9990" width="13.5703125" style="32" customWidth="1"/>
    <col min="9991" max="9991" width="13.7109375" style="32" customWidth="1"/>
    <col min="9992" max="9992" width="16.85546875" style="32" customWidth="1"/>
    <col min="9993" max="9994" width="13.28515625" style="32" customWidth="1"/>
    <col min="9995" max="10240" width="9.140625" style="32"/>
    <col min="10241" max="10241" width="15.85546875" style="32" customWidth="1"/>
    <col min="10242" max="10242" width="9.140625" style="32"/>
    <col min="10243" max="10243" width="14.5703125" style="32" customWidth="1"/>
    <col min="10244" max="10244" width="13.42578125" style="32" customWidth="1"/>
    <col min="10245" max="10245" width="12.7109375" style="32" customWidth="1"/>
    <col min="10246" max="10246" width="13.5703125" style="32" customWidth="1"/>
    <col min="10247" max="10247" width="13.7109375" style="32" customWidth="1"/>
    <col min="10248" max="10248" width="16.85546875" style="32" customWidth="1"/>
    <col min="10249" max="10250" width="13.28515625" style="32" customWidth="1"/>
    <col min="10251" max="10496" width="9.140625" style="32"/>
    <col min="10497" max="10497" width="15.85546875" style="32" customWidth="1"/>
    <col min="10498" max="10498" width="9.140625" style="32"/>
    <col min="10499" max="10499" width="14.5703125" style="32" customWidth="1"/>
    <col min="10500" max="10500" width="13.42578125" style="32" customWidth="1"/>
    <col min="10501" max="10501" width="12.7109375" style="32" customWidth="1"/>
    <col min="10502" max="10502" width="13.5703125" style="32" customWidth="1"/>
    <col min="10503" max="10503" width="13.7109375" style="32" customWidth="1"/>
    <col min="10504" max="10504" width="16.85546875" style="32" customWidth="1"/>
    <col min="10505" max="10506" width="13.28515625" style="32" customWidth="1"/>
    <col min="10507" max="10752" width="9.140625" style="32"/>
    <col min="10753" max="10753" width="15.85546875" style="32" customWidth="1"/>
    <col min="10754" max="10754" width="9.140625" style="32"/>
    <col min="10755" max="10755" width="14.5703125" style="32" customWidth="1"/>
    <col min="10756" max="10756" width="13.42578125" style="32" customWidth="1"/>
    <col min="10757" max="10757" width="12.7109375" style="32" customWidth="1"/>
    <col min="10758" max="10758" width="13.5703125" style="32" customWidth="1"/>
    <col min="10759" max="10759" width="13.7109375" style="32" customWidth="1"/>
    <col min="10760" max="10760" width="16.85546875" style="32" customWidth="1"/>
    <col min="10761" max="10762" width="13.28515625" style="32" customWidth="1"/>
    <col min="10763" max="11008" width="9.140625" style="32"/>
    <col min="11009" max="11009" width="15.85546875" style="32" customWidth="1"/>
    <col min="11010" max="11010" width="9.140625" style="32"/>
    <col min="11011" max="11011" width="14.5703125" style="32" customWidth="1"/>
    <col min="11012" max="11012" width="13.42578125" style="32" customWidth="1"/>
    <col min="11013" max="11013" width="12.7109375" style="32" customWidth="1"/>
    <col min="11014" max="11014" width="13.5703125" style="32" customWidth="1"/>
    <col min="11015" max="11015" width="13.7109375" style="32" customWidth="1"/>
    <col min="11016" max="11016" width="16.85546875" style="32" customWidth="1"/>
    <col min="11017" max="11018" width="13.28515625" style="32" customWidth="1"/>
    <col min="11019" max="11264" width="9.140625" style="32"/>
    <col min="11265" max="11265" width="15.85546875" style="32" customWidth="1"/>
    <col min="11266" max="11266" width="9.140625" style="32"/>
    <col min="11267" max="11267" width="14.5703125" style="32" customWidth="1"/>
    <col min="11268" max="11268" width="13.42578125" style="32" customWidth="1"/>
    <col min="11269" max="11269" width="12.7109375" style="32" customWidth="1"/>
    <col min="11270" max="11270" width="13.5703125" style="32" customWidth="1"/>
    <col min="11271" max="11271" width="13.7109375" style="32" customWidth="1"/>
    <col min="11272" max="11272" width="16.85546875" style="32" customWidth="1"/>
    <col min="11273" max="11274" width="13.28515625" style="32" customWidth="1"/>
    <col min="11275" max="11520" width="9.140625" style="32"/>
    <col min="11521" max="11521" width="15.85546875" style="32" customWidth="1"/>
    <col min="11522" max="11522" width="9.140625" style="32"/>
    <col min="11523" max="11523" width="14.5703125" style="32" customWidth="1"/>
    <col min="11524" max="11524" width="13.42578125" style="32" customWidth="1"/>
    <col min="11525" max="11525" width="12.7109375" style="32" customWidth="1"/>
    <col min="11526" max="11526" width="13.5703125" style="32" customWidth="1"/>
    <col min="11527" max="11527" width="13.7109375" style="32" customWidth="1"/>
    <col min="11528" max="11528" width="16.85546875" style="32" customWidth="1"/>
    <col min="11529" max="11530" width="13.28515625" style="32" customWidth="1"/>
    <col min="11531" max="11776" width="9.140625" style="32"/>
    <col min="11777" max="11777" width="15.85546875" style="32" customWidth="1"/>
    <col min="11778" max="11778" width="9.140625" style="32"/>
    <col min="11779" max="11779" width="14.5703125" style="32" customWidth="1"/>
    <col min="11780" max="11780" width="13.42578125" style="32" customWidth="1"/>
    <col min="11781" max="11781" width="12.7109375" style="32" customWidth="1"/>
    <col min="11782" max="11782" width="13.5703125" style="32" customWidth="1"/>
    <col min="11783" max="11783" width="13.7109375" style="32" customWidth="1"/>
    <col min="11784" max="11784" width="16.85546875" style="32" customWidth="1"/>
    <col min="11785" max="11786" width="13.28515625" style="32" customWidth="1"/>
    <col min="11787" max="12032" width="9.140625" style="32"/>
    <col min="12033" max="12033" width="15.85546875" style="32" customWidth="1"/>
    <col min="12034" max="12034" width="9.140625" style="32"/>
    <col min="12035" max="12035" width="14.5703125" style="32" customWidth="1"/>
    <col min="12036" max="12036" width="13.42578125" style="32" customWidth="1"/>
    <col min="12037" max="12037" width="12.7109375" style="32" customWidth="1"/>
    <col min="12038" max="12038" width="13.5703125" style="32" customWidth="1"/>
    <col min="12039" max="12039" width="13.7109375" style="32" customWidth="1"/>
    <col min="12040" max="12040" width="16.85546875" style="32" customWidth="1"/>
    <col min="12041" max="12042" width="13.28515625" style="32" customWidth="1"/>
    <col min="12043" max="12288" width="9.140625" style="32"/>
    <col min="12289" max="12289" width="15.85546875" style="32" customWidth="1"/>
    <col min="12290" max="12290" width="9.140625" style="32"/>
    <col min="12291" max="12291" width="14.5703125" style="32" customWidth="1"/>
    <col min="12292" max="12292" width="13.42578125" style="32" customWidth="1"/>
    <col min="12293" max="12293" width="12.7109375" style="32" customWidth="1"/>
    <col min="12294" max="12294" width="13.5703125" style="32" customWidth="1"/>
    <col min="12295" max="12295" width="13.7109375" style="32" customWidth="1"/>
    <col min="12296" max="12296" width="16.85546875" style="32" customWidth="1"/>
    <col min="12297" max="12298" width="13.28515625" style="32" customWidth="1"/>
    <col min="12299" max="12544" width="9.140625" style="32"/>
    <col min="12545" max="12545" width="15.85546875" style="32" customWidth="1"/>
    <col min="12546" max="12546" width="9.140625" style="32"/>
    <col min="12547" max="12547" width="14.5703125" style="32" customWidth="1"/>
    <col min="12548" max="12548" width="13.42578125" style="32" customWidth="1"/>
    <col min="12549" max="12549" width="12.7109375" style="32" customWidth="1"/>
    <col min="12550" max="12550" width="13.5703125" style="32" customWidth="1"/>
    <col min="12551" max="12551" width="13.7109375" style="32" customWidth="1"/>
    <col min="12552" max="12552" width="16.85546875" style="32" customWidth="1"/>
    <col min="12553" max="12554" width="13.28515625" style="32" customWidth="1"/>
    <col min="12555" max="12800" width="9.140625" style="32"/>
    <col min="12801" max="12801" width="15.85546875" style="32" customWidth="1"/>
    <col min="12802" max="12802" width="9.140625" style="32"/>
    <col min="12803" max="12803" width="14.5703125" style="32" customWidth="1"/>
    <col min="12804" max="12804" width="13.42578125" style="32" customWidth="1"/>
    <col min="12805" max="12805" width="12.7109375" style="32" customWidth="1"/>
    <col min="12806" max="12806" width="13.5703125" style="32" customWidth="1"/>
    <col min="12807" max="12807" width="13.7109375" style="32" customWidth="1"/>
    <col min="12808" max="12808" width="16.85546875" style="32" customWidth="1"/>
    <col min="12809" max="12810" width="13.28515625" style="32" customWidth="1"/>
    <col min="12811" max="13056" width="9.140625" style="32"/>
    <col min="13057" max="13057" width="15.85546875" style="32" customWidth="1"/>
    <col min="13058" max="13058" width="9.140625" style="32"/>
    <col min="13059" max="13059" width="14.5703125" style="32" customWidth="1"/>
    <col min="13060" max="13060" width="13.42578125" style="32" customWidth="1"/>
    <col min="13061" max="13061" width="12.7109375" style="32" customWidth="1"/>
    <col min="13062" max="13062" width="13.5703125" style="32" customWidth="1"/>
    <col min="13063" max="13063" width="13.7109375" style="32" customWidth="1"/>
    <col min="13064" max="13064" width="16.85546875" style="32" customWidth="1"/>
    <col min="13065" max="13066" width="13.28515625" style="32" customWidth="1"/>
    <col min="13067" max="13312" width="9.140625" style="32"/>
    <col min="13313" max="13313" width="15.85546875" style="32" customWidth="1"/>
    <col min="13314" max="13314" width="9.140625" style="32"/>
    <col min="13315" max="13315" width="14.5703125" style="32" customWidth="1"/>
    <col min="13316" max="13316" width="13.42578125" style="32" customWidth="1"/>
    <col min="13317" max="13317" width="12.7109375" style="32" customWidth="1"/>
    <col min="13318" max="13318" width="13.5703125" style="32" customWidth="1"/>
    <col min="13319" max="13319" width="13.7109375" style="32" customWidth="1"/>
    <col min="13320" max="13320" width="16.85546875" style="32" customWidth="1"/>
    <col min="13321" max="13322" width="13.28515625" style="32" customWidth="1"/>
    <col min="13323" max="13568" width="9.140625" style="32"/>
    <col min="13569" max="13569" width="15.85546875" style="32" customWidth="1"/>
    <col min="13570" max="13570" width="9.140625" style="32"/>
    <col min="13571" max="13571" width="14.5703125" style="32" customWidth="1"/>
    <col min="13572" max="13572" width="13.42578125" style="32" customWidth="1"/>
    <col min="13573" max="13573" width="12.7109375" style="32" customWidth="1"/>
    <col min="13574" max="13574" width="13.5703125" style="32" customWidth="1"/>
    <col min="13575" max="13575" width="13.7109375" style="32" customWidth="1"/>
    <col min="13576" max="13576" width="16.85546875" style="32" customWidth="1"/>
    <col min="13577" max="13578" width="13.28515625" style="32" customWidth="1"/>
    <col min="13579" max="13824" width="9.140625" style="32"/>
    <col min="13825" max="13825" width="15.85546875" style="32" customWidth="1"/>
    <col min="13826" max="13826" width="9.140625" style="32"/>
    <col min="13827" max="13827" width="14.5703125" style="32" customWidth="1"/>
    <col min="13828" max="13828" width="13.42578125" style="32" customWidth="1"/>
    <col min="13829" max="13829" width="12.7109375" style="32" customWidth="1"/>
    <col min="13830" max="13830" width="13.5703125" style="32" customWidth="1"/>
    <col min="13831" max="13831" width="13.7109375" style="32" customWidth="1"/>
    <col min="13832" max="13832" width="16.85546875" style="32" customWidth="1"/>
    <col min="13833" max="13834" width="13.28515625" style="32" customWidth="1"/>
    <col min="13835" max="14080" width="9.140625" style="32"/>
    <col min="14081" max="14081" width="15.85546875" style="32" customWidth="1"/>
    <col min="14082" max="14082" width="9.140625" style="32"/>
    <col min="14083" max="14083" width="14.5703125" style="32" customWidth="1"/>
    <col min="14084" max="14084" width="13.42578125" style="32" customWidth="1"/>
    <col min="14085" max="14085" width="12.7109375" style="32" customWidth="1"/>
    <col min="14086" max="14086" width="13.5703125" style="32" customWidth="1"/>
    <col min="14087" max="14087" width="13.7109375" style="32" customWidth="1"/>
    <col min="14088" max="14088" width="16.85546875" style="32" customWidth="1"/>
    <col min="14089" max="14090" width="13.28515625" style="32" customWidth="1"/>
    <col min="14091" max="14336" width="9.140625" style="32"/>
    <col min="14337" max="14337" width="15.85546875" style="32" customWidth="1"/>
    <col min="14338" max="14338" width="9.140625" style="32"/>
    <col min="14339" max="14339" width="14.5703125" style="32" customWidth="1"/>
    <col min="14340" max="14340" width="13.42578125" style="32" customWidth="1"/>
    <col min="14341" max="14341" width="12.7109375" style="32" customWidth="1"/>
    <col min="14342" max="14342" width="13.5703125" style="32" customWidth="1"/>
    <col min="14343" max="14343" width="13.7109375" style="32" customWidth="1"/>
    <col min="14344" max="14344" width="16.85546875" style="32" customWidth="1"/>
    <col min="14345" max="14346" width="13.28515625" style="32" customWidth="1"/>
    <col min="14347" max="14592" width="9.140625" style="32"/>
    <col min="14593" max="14593" width="15.85546875" style="32" customWidth="1"/>
    <col min="14594" max="14594" width="9.140625" style="32"/>
    <col min="14595" max="14595" width="14.5703125" style="32" customWidth="1"/>
    <col min="14596" max="14596" width="13.42578125" style="32" customWidth="1"/>
    <col min="14597" max="14597" width="12.7109375" style="32" customWidth="1"/>
    <col min="14598" max="14598" width="13.5703125" style="32" customWidth="1"/>
    <col min="14599" max="14599" width="13.7109375" style="32" customWidth="1"/>
    <col min="14600" max="14600" width="16.85546875" style="32" customWidth="1"/>
    <col min="14601" max="14602" width="13.28515625" style="32" customWidth="1"/>
    <col min="14603" max="14848" width="9.140625" style="32"/>
    <col min="14849" max="14849" width="15.85546875" style="32" customWidth="1"/>
    <col min="14850" max="14850" width="9.140625" style="32"/>
    <col min="14851" max="14851" width="14.5703125" style="32" customWidth="1"/>
    <col min="14852" max="14852" width="13.42578125" style="32" customWidth="1"/>
    <col min="14853" max="14853" width="12.7109375" style="32" customWidth="1"/>
    <col min="14854" max="14854" width="13.5703125" style="32" customWidth="1"/>
    <col min="14855" max="14855" width="13.7109375" style="32" customWidth="1"/>
    <col min="14856" max="14856" width="16.85546875" style="32" customWidth="1"/>
    <col min="14857" max="14858" width="13.28515625" style="32" customWidth="1"/>
    <col min="14859" max="15104" width="9.140625" style="32"/>
    <col min="15105" max="15105" width="15.85546875" style="32" customWidth="1"/>
    <col min="15106" max="15106" width="9.140625" style="32"/>
    <col min="15107" max="15107" width="14.5703125" style="32" customWidth="1"/>
    <col min="15108" max="15108" width="13.42578125" style="32" customWidth="1"/>
    <col min="15109" max="15109" width="12.7109375" style="32" customWidth="1"/>
    <col min="15110" max="15110" width="13.5703125" style="32" customWidth="1"/>
    <col min="15111" max="15111" width="13.7109375" style="32" customWidth="1"/>
    <col min="15112" max="15112" width="16.85546875" style="32" customWidth="1"/>
    <col min="15113" max="15114" width="13.28515625" style="32" customWidth="1"/>
    <col min="15115" max="15360" width="9.140625" style="32"/>
    <col min="15361" max="15361" width="15.85546875" style="32" customWidth="1"/>
    <col min="15362" max="15362" width="9.140625" style="32"/>
    <col min="15363" max="15363" width="14.5703125" style="32" customWidth="1"/>
    <col min="15364" max="15364" width="13.42578125" style="32" customWidth="1"/>
    <col min="15365" max="15365" width="12.7109375" style="32" customWidth="1"/>
    <col min="15366" max="15366" width="13.5703125" style="32" customWidth="1"/>
    <col min="15367" max="15367" width="13.7109375" style="32" customWidth="1"/>
    <col min="15368" max="15368" width="16.85546875" style="32" customWidth="1"/>
    <col min="15369" max="15370" width="13.28515625" style="32" customWidth="1"/>
    <col min="15371" max="15616" width="9.140625" style="32"/>
    <col min="15617" max="15617" width="15.85546875" style="32" customWidth="1"/>
    <col min="15618" max="15618" width="9.140625" style="32"/>
    <col min="15619" max="15619" width="14.5703125" style="32" customWidth="1"/>
    <col min="15620" max="15620" width="13.42578125" style="32" customWidth="1"/>
    <col min="15621" max="15621" width="12.7109375" style="32" customWidth="1"/>
    <col min="15622" max="15622" width="13.5703125" style="32" customWidth="1"/>
    <col min="15623" max="15623" width="13.7109375" style="32" customWidth="1"/>
    <col min="15624" max="15624" width="16.85546875" style="32" customWidth="1"/>
    <col min="15625" max="15626" width="13.28515625" style="32" customWidth="1"/>
    <col min="15627" max="15872" width="9.140625" style="32"/>
    <col min="15873" max="15873" width="15.85546875" style="32" customWidth="1"/>
    <col min="15874" max="15874" width="9.140625" style="32"/>
    <col min="15875" max="15875" width="14.5703125" style="32" customWidth="1"/>
    <col min="15876" max="15876" width="13.42578125" style="32" customWidth="1"/>
    <col min="15877" max="15877" width="12.7109375" style="32" customWidth="1"/>
    <col min="15878" max="15878" width="13.5703125" style="32" customWidth="1"/>
    <col min="15879" max="15879" width="13.7109375" style="32" customWidth="1"/>
    <col min="15880" max="15880" width="16.85546875" style="32" customWidth="1"/>
    <col min="15881" max="15882" width="13.28515625" style="32" customWidth="1"/>
    <col min="15883" max="16128" width="9.140625" style="32"/>
    <col min="16129" max="16129" width="15.85546875" style="32" customWidth="1"/>
    <col min="16130" max="16130" width="9.140625" style="32"/>
    <col min="16131" max="16131" width="14.5703125" style="32" customWidth="1"/>
    <col min="16132" max="16132" width="13.42578125" style="32" customWidth="1"/>
    <col min="16133" max="16133" width="12.7109375" style="32" customWidth="1"/>
    <col min="16134" max="16134" width="13.5703125" style="32" customWidth="1"/>
    <col min="16135" max="16135" width="13.7109375" style="32" customWidth="1"/>
    <col min="16136" max="16136" width="16.85546875" style="32" customWidth="1"/>
    <col min="16137" max="16138" width="13.28515625" style="32" customWidth="1"/>
    <col min="16139" max="16384" width="9.140625" style="32"/>
  </cols>
  <sheetData>
    <row r="1" spans="1:32" ht="48" customHeight="1" thickBot="1" x14ac:dyDescent="0.3">
      <c r="A1" s="257" t="s">
        <v>371</v>
      </c>
      <c r="B1" s="257"/>
      <c r="C1" s="257"/>
      <c r="D1" s="257"/>
      <c r="E1" s="257"/>
      <c r="F1" s="257"/>
      <c r="G1" s="257"/>
      <c r="H1" s="257"/>
      <c r="I1" s="257"/>
      <c r="J1" s="257"/>
      <c r="K1" s="30"/>
      <c r="L1" s="30"/>
      <c r="M1" s="31"/>
    </row>
    <row r="2" spans="1:32" ht="152.25" customHeight="1" thickBot="1" x14ac:dyDescent="0.3">
      <c r="A2" s="11" t="s">
        <v>149</v>
      </c>
      <c r="B2" s="11" t="s">
        <v>330</v>
      </c>
      <c r="C2" s="11" t="s">
        <v>150</v>
      </c>
      <c r="D2" s="11" t="s">
        <v>151</v>
      </c>
      <c r="E2" s="11" t="s">
        <v>152</v>
      </c>
      <c r="F2" s="11" t="s">
        <v>153</v>
      </c>
      <c r="G2" s="11" t="s">
        <v>154</v>
      </c>
      <c r="H2" s="76" t="s">
        <v>155</v>
      </c>
      <c r="I2" s="76" t="s">
        <v>156</v>
      </c>
      <c r="J2" s="76" t="s">
        <v>157</v>
      </c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</row>
    <row r="3" spans="1:32" ht="15.75" customHeight="1" thickTop="1" thickBot="1" x14ac:dyDescent="0.3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  <c r="I3" s="29">
        <v>9</v>
      </c>
      <c r="J3" s="29">
        <v>10</v>
      </c>
      <c r="L3" s="31"/>
      <c r="M3" s="307"/>
      <c r="N3" s="300"/>
      <c r="O3" s="299"/>
      <c r="P3" s="300"/>
      <c r="Q3" s="300"/>
      <c r="R3" s="300"/>
      <c r="S3" s="300"/>
      <c r="T3" s="300"/>
      <c r="U3" s="300"/>
      <c r="V3" s="300"/>
      <c r="W3" s="31"/>
      <c r="X3" s="31"/>
      <c r="Y3" s="31"/>
      <c r="Z3" s="31"/>
      <c r="AA3" s="31"/>
      <c r="AB3" s="31"/>
      <c r="AC3" s="31"/>
      <c r="AD3" s="31"/>
      <c r="AE3" s="31"/>
      <c r="AF3" s="31"/>
    </row>
    <row r="4" spans="1:32" ht="15.75" thickTop="1" x14ac:dyDescent="0.25">
      <c r="A4" s="54" t="s">
        <v>92</v>
      </c>
      <c r="B4" s="211"/>
      <c r="C4" s="211"/>
      <c r="D4" s="211"/>
      <c r="E4" s="211"/>
      <c r="F4" s="211"/>
      <c r="G4" s="211"/>
      <c r="H4" s="164"/>
      <c r="I4" s="164"/>
      <c r="J4" s="164"/>
      <c r="L4" s="308"/>
      <c r="M4" s="158"/>
      <c r="N4" s="157"/>
      <c r="O4" s="158"/>
      <c r="P4" s="158"/>
      <c r="Q4" s="158"/>
      <c r="R4" s="158"/>
      <c r="S4" s="158"/>
      <c r="T4" s="158"/>
      <c r="U4" s="158"/>
      <c r="V4" s="158"/>
      <c r="W4" s="31"/>
      <c r="X4" s="31"/>
      <c r="Y4" s="31"/>
      <c r="Z4" s="31"/>
      <c r="AA4" s="31"/>
      <c r="AB4" s="31"/>
      <c r="AC4" s="31"/>
      <c r="AD4" s="31"/>
      <c r="AE4" s="31"/>
      <c r="AF4" s="31"/>
    </row>
    <row r="5" spans="1:32" x14ac:dyDescent="0.25">
      <c r="A5" s="54" t="s">
        <v>93</v>
      </c>
      <c r="B5" s="163"/>
      <c r="C5" s="163"/>
      <c r="D5" s="163"/>
      <c r="E5" s="163"/>
      <c r="F5" s="163"/>
      <c r="G5" s="163"/>
      <c r="H5" s="142"/>
      <c r="I5" s="142"/>
      <c r="J5" s="142"/>
      <c r="L5" s="308"/>
      <c r="M5" s="158"/>
      <c r="N5" s="157"/>
      <c r="O5" s="158"/>
      <c r="P5" s="158"/>
      <c r="Q5" s="158"/>
      <c r="R5" s="158"/>
      <c r="S5" s="158"/>
      <c r="T5" s="158"/>
      <c r="V5" s="300"/>
      <c r="W5" s="31"/>
      <c r="X5" s="31"/>
      <c r="Y5" s="31"/>
      <c r="Z5" s="31"/>
      <c r="AA5" s="31"/>
      <c r="AB5" s="31"/>
      <c r="AC5" s="31"/>
      <c r="AD5" s="31"/>
      <c r="AE5" s="31"/>
      <c r="AF5" s="31"/>
    </row>
    <row r="6" spans="1:32" x14ac:dyDescent="0.25">
      <c r="A6" s="54" t="s">
        <v>95</v>
      </c>
      <c r="B6" s="163">
        <v>2</v>
      </c>
      <c r="C6" s="140">
        <v>524</v>
      </c>
      <c r="D6" s="163">
        <v>965</v>
      </c>
      <c r="E6" s="163">
        <v>524</v>
      </c>
      <c r="F6" s="163">
        <v>575</v>
      </c>
      <c r="G6" s="163">
        <v>139</v>
      </c>
      <c r="H6" s="142">
        <v>262</v>
      </c>
      <c r="I6" s="142">
        <v>54.300518134715027</v>
      </c>
      <c r="J6" s="142">
        <v>24.173913043478258</v>
      </c>
      <c r="L6" s="308"/>
      <c r="M6" s="158"/>
      <c r="N6" s="157"/>
      <c r="O6" s="158"/>
      <c r="P6" s="158"/>
      <c r="Q6" s="158"/>
      <c r="R6" s="158"/>
      <c r="S6" s="158"/>
      <c r="T6" s="158"/>
      <c r="U6" s="158"/>
      <c r="V6" s="158"/>
      <c r="W6" s="31"/>
      <c r="X6" s="31"/>
      <c r="Y6" s="31"/>
      <c r="Z6" s="31"/>
      <c r="AA6" s="31"/>
      <c r="AB6" s="31"/>
      <c r="AC6" s="31"/>
      <c r="AD6" s="31"/>
      <c r="AE6" s="31"/>
      <c r="AF6" s="31"/>
    </row>
    <row r="7" spans="1:32" x14ac:dyDescent="0.25">
      <c r="A7" s="54" t="s">
        <v>96</v>
      </c>
      <c r="B7" s="163"/>
      <c r="C7" s="140"/>
      <c r="D7" s="163"/>
      <c r="E7" s="163"/>
      <c r="F7" s="163"/>
      <c r="G7" s="163"/>
      <c r="H7" s="142"/>
      <c r="I7" s="142"/>
      <c r="J7" s="142"/>
      <c r="L7" s="308"/>
      <c r="M7" s="158"/>
      <c r="N7" s="157"/>
      <c r="O7" s="158"/>
      <c r="P7" s="158"/>
      <c r="Q7" s="158"/>
      <c r="R7" s="158"/>
      <c r="S7" s="158"/>
      <c r="U7" s="158"/>
      <c r="V7" s="99"/>
      <c r="W7" s="31"/>
      <c r="X7" s="31"/>
      <c r="Y7" s="31"/>
      <c r="Z7" s="31"/>
      <c r="AA7" s="31"/>
      <c r="AB7" s="31"/>
      <c r="AC7" s="31"/>
      <c r="AD7" s="31"/>
      <c r="AE7" s="31"/>
      <c r="AF7" s="31"/>
    </row>
    <row r="8" spans="1:32" x14ac:dyDescent="0.25">
      <c r="A8" s="54" t="s">
        <v>97</v>
      </c>
      <c r="B8" s="163">
        <v>4</v>
      </c>
      <c r="C8" s="140">
        <v>11660</v>
      </c>
      <c r="D8" s="163">
        <v>12790</v>
      </c>
      <c r="E8" s="163">
        <v>694</v>
      </c>
      <c r="F8" s="163">
        <v>0</v>
      </c>
      <c r="G8" s="163">
        <v>0</v>
      </c>
      <c r="H8" s="142">
        <v>2915</v>
      </c>
      <c r="I8" s="164">
        <v>5.4261141516810012</v>
      </c>
      <c r="J8" s="165"/>
      <c r="L8" s="308"/>
      <c r="M8" s="158"/>
      <c r="N8" s="157"/>
      <c r="O8" s="158"/>
      <c r="P8" s="158"/>
      <c r="Q8" s="158"/>
      <c r="R8" s="158"/>
      <c r="S8" s="158"/>
      <c r="T8" s="158"/>
      <c r="U8" s="158"/>
      <c r="V8" s="158"/>
      <c r="W8" s="31"/>
      <c r="X8" s="31"/>
      <c r="Y8" s="31"/>
      <c r="Z8" s="31"/>
      <c r="AA8" s="31"/>
      <c r="AB8" s="31"/>
      <c r="AC8" s="31"/>
      <c r="AD8" s="31"/>
      <c r="AE8" s="31"/>
      <c r="AF8" s="31"/>
    </row>
    <row r="9" spans="1:32" x14ac:dyDescent="0.25">
      <c r="A9" s="54" t="s">
        <v>98</v>
      </c>
      <c r="B9" s="163"/>
      <c r="C9" s="140"/>
      <c r="D9" s="163"/>
      <c r="E9" s="163"/>
      <c r="F9" s="163"/>
      <c r="G9" s="163"/>
      <c r="H9" s="142"/>
      <c r="I9" s="142"/>
      <c r="J9" s="142"/>
      <c r="L9" s="308"/>
      <c r="M9" s="158"/>
      <c r="N9" s="157"/>
      <c r="O9" s="158"/>
      <c r="P9" s="158"/>
      <c r="Q9" s="158"/>
      <c r="R9" s="158"/>
      <c r="S9" s="158"/>
      <c r="T9" s="158"/>
      <c r="V9" s="300"/>
      <c r="W9" s="31"/>
      <c r="X9" s="31"/>
      <c r="Y9" s="31"/>
      <c r="Z9" s="31"/>
      <c r="AA9" s="31"/>
      <c r="AB9" s="31"/>
      <c r="AC9" s="31"/>
      <c r="AD9" s="31"/>
      <c r="AE9" s="31"/>
      <c r="AF9" s="31"/>
    </row>
    <row r="10" spans="1:32" x14ac:dyDescent="0.25">
      <c r="A10" s="54" t="s">
        <v>99</v>
      </c>
      <c r="B10" s="163">
        <v>3</v>
      </c>
      <c r="C10" s="140">
        <v>4267</v>
      </c>
      <c r="D10" s="163">
        <v>250</v>
      </c>
      <c r="E10" s="163">
        <v>103</v>
      </c>
      <c r="F10" s="163">
        <v>300</v>
      </c>
      <c r="G10" s="163">
        <v>236</v>
      </c>
      <c r="H10" s="142">
        <v>1422.3333333333333</v>
      </c>
      <c r="I10" s="142">
        <v>41.199999999999996</v>
      </c>
      <c r="J10" s="142">
        <v>78.666666666666657</v>
      </c>
      <c r="L10" s="308"/>
      <c r="M10" s="158"/>
      <c r="N10" s="157"/>
      <c r="O10" s="158"/>
      <c r="P10" s="158"/>
      <c r="Q10" s="158"/>
      <c r="R10" s="158"/>
      <c r="S10" s="158"/>
      <c r="U10" s="158"/>
      <c r="V10" s="300"/>
      <c r="W10" s="31"/>
      <c r="X10" s="31"/>
      <c r="Y10" s="31"/>
      <c r="Z10" s="31"/>
      <c r="AA10" s="31"/>
      <c r="AB10" s="31"/>
      <c r="AC10" s="31"/>
      <c r="AD10" s="31"/>
      <c r="AE10" s="31"/>
      <c r="AF10" s="31"/>
    </row>
    <row r="11" spans="1:32" x14ac:dyDescent="0.25">
      <c r="A11" s="54" t="s">
        <v>100</v>
      </c>
      <c r="B11" s="163">
        <v>3</v>
      </c>
      <c r="C11" s="140">
        <v>10762</v>
      </c>
      <c r="D11" s="163">
        <v>5944</v>
      </c>
      <c r="E11" s="163">
        <v>5944</v>
      </c>
      <c r="F11" s="163">
        <v>88</v>
      </c>
      <c r="G11" s="163">
        <v>88</v>
      </c>
      <c r="H11" s="142">
        <v>3587.3333333333335</v>
      </c>
      <c r="I11" s="142">
        <v>100</v>
      </c>
      <c r="J11" s="164">
        <v>100</v>
      </c>
      <c r="L11" s="308"/>
      <c r="M11" s="158"/>
      <c r="N11" s="157"/>
      <c r="O11" s="158"/>
      <c r="P11" s="158"/>
      <c r="Q11" s="158"/>
      <c r="R11" s="158"/>
      <c r="S11" s="158"/>
      <c r="T11" s="158"/>
      <c r="U11" s="158"/>
      <c r="V11" s="158"/>
      <c r="W11" s="31"/>
      <c r="X11" s="31"/>
      <c r="Y11" s="31"/>
      <c r="Z11" s="31"/>
      <c r="AA11" s="31"/>
      <c r="AB11" s="31"/>
      <c r="AC11" s="31"/>
      <c r="AD11" s="31"/>
      <c r="AE11" s="31"/>
      <c r="AF11" s="31"/>
    </row>
    <row r="12" spans="1:32" x14ac:dyDescent="0.25">
      <c r="A12" s="54" t="s">
        <v>101</v>
      </c>
      <c r="B12" s="163">
        <v>4</v>
      </c>
      <c r="C12" s="140">
        <v>5499</v>
      </c>
      <c r="D12" s="163">
        <v>26771</v>
      </c>
      <c r="E12" s="163">
        <v>6840</v>
      </c>
      <c r="F12" s="163">
        <v>26771</v>
      </c>
      <c r="G12" s="163">
        <v>0</v>
      </c>
      <c r="H12" s="142">
        <v>1374.75</v>
      </c>
      <c r="I12" s="142">
        <v>25.5500354861604</v>
      </c>
      <c r="J12" s="142">
        <v>0</v>
      </c>
      <c r="L12" s="308"/>
      <c r="M12" s="158"/>
      <c r="N12" s="157"/>
      <c r="O12" s="158"/>
      <c r="P12" s="158"/>
      <c r="Q12" s="158"/>
      <c r="R12" s="158"/>
      <c r="S12" s="158"/>
      <c r="T12" s="158"/>
      <c r="U12" s="158"/>
      <c r="V12" s="158"/>
      <c r="W12" s="31"/>
      <c r="X12" s="31"/>
      <c r="Y12" s="31"/>
      <c r="Z12" s="31"/>
      <c r="AA12" s="31"/>
      <c r="AB12" s="31"/>
      <c r="AC12" s="31"/>
      <c r="AD12" s="31"/>
      <c r="AE12" s="31"/>
      <c r="AF12" s="31"/>
    </row>
    <row r="13" spans="1:32" x14ac:dyDescent="0.25">
      <c r="A13" s="54" t="s">
        <v>102</v>
      </c>
      <c r="B13" s="163">
        <v>3</v>
      </c>
      <c r="C13" s="140">
        <v>2641</v>
      </c>
      <c r="D13" s="163">
        <v>2890</v>
      </c>
      <c r="E13" s="163">
        <v>2218</v>
      </c>
      <c r="F13" s="163">
        <v>930</v>
      </c>
      <c r="G13" s="163">
        <v>385</v>
      </c>
      <c r="H13" s="142">
        <v>880.33333333333337</v>
      </c>
      <c r="I13" s="142">
        <v>76.747404844290656</v>
      </c>
      <c r="J13" s="164">
        <v>41.397849462365592</v>
      </c>
      <c r="L13" s="308"/>
      <c r="M13" s="158"/>
      <c r="N13" s="157"/>
      <c r="O13" s="158"/>
      <c r="P13" s="158"/>
      <c r="Q13" s="158"/>
      <c r="R13" s="158"/>
      <c r="S13" s="158"/>
      <c r="T13" s="158"/>
      <c r="U13" s="158"/>
      <c r="V13" s="99"/>
      <c r="W13" s="31"/>
      <c r="X13" s="31"/>
      <c r="Y13" s="31"/>
      <c r="Z13" s="31"/>
      <c r="AA13" s="31"/>
      <c r="AB13" s="31"/>
      <c r="AC13" s="31"/>
      <c r="AD13" s="31"/>
      <c r="AE13" s="31"/>
      <c r="AF13" s="31"/>
    </row>
    <row r="14" spans="1:32" x14ac:dyDescent="0.25">
      <c r="A14" s="54" t="s">
        <v>103</v>
      </c>
      <c r="B14" s="163"/>
      <c r="C14" s="140"/>
      <c r="D14" s="163"/>
      <c r="E14" s="163"/>
      <c r="F14" s="163"/>
      <c r="G14" s="163"/>
      <c r="H14" s="142"/>
      <c r="I14" s="165"/>
      <c r="J14" s="166"/>
      <c r="L14" s="308"/>
      <c r="M14" s="158"/>
      <c r="N14" s="157"/>
      <c r="O14" s="158"/>
      <c r="P14" s="158"/>
      <c r="Q14" s="158"/>
      <c r="R14" s="158"/>
      <c r="S14" s="158"/>
      <c r="T14" s="158"/>
      <c r="U14" s="158"/>
      <c r="V14" s="158"/>
      <c r="W14" s="31"/>
      <c r="X14" s="31"/>
      <c r="Y14" s="31"/>
      <c r="Z14" s="31"/>
      <c r="AA14" s="31"/>
      <c r="AB14" s="31"/>
      <c r="AC14" s="31"/>
      <c r="AD14" s="31"/>
      <c r="AE14" s="31"/>
      <c r="AF14" s="31"/>
    </row>
    <row r="15" spans="1:32" x14ac:dyDescent="0.25">
      <c r="A15" s="54" t="s">
        <v>158</v>
      </c>
      <c r="B15" s="163">
        <v>3</v>
      </c>
      <c r="C15" s="140">
        <v>4589</v>
      </c>
      <c r="D15" s="163">
        <v>2486</v>
      </c>
      <c r="E15" s="163">
        <v>2486</v>
      </c>
      <c r="F15" s="163">
        <v>161</v>
      </c>
      <c r="G15" s="163">
        <v>161</v>
      </c>
      <c r="H15" s="142">
        <v>1529.6666666666667</v>
      </c>
      <c r="I15" s="142">
        <v>100</v>
      </c>
      <c r="J15" s="165">
        <v>100</v>
      </c>
      <c r="L15" s="308"/>
      <c r="M15" s="158"/>
      <c r="N15" s="157"/>
      <c r="O15" s="158"/>
      <c r="P15" s="158"/>
      <c r="Q15" s="158"/>
      <c r="R15" s="158"/>
      <c r="S15" s="158"/>
      <c r="T15" s="158"/>
      <c r="U15" s="158"/>
      <c r="V15" s="158"/>
      <c r="W15" s="31"/>
      <c r="X15" s="31"/>
      <c r="Y15" s="31"/>
      <c r="Z15" s="31"/>
      <c r="AA15" s="31"/>
      <c r="AB15" s="31"/>
      <c r="AC15" s="31"/>
      <c r="AD15" s="31"/>
      <c r="AE15" s="31"/>
      <c r="AF15" s="31"/>
    </row>
    <row r="16" spans="1:32" ht="15.75" thickBot="1" x14ac:dyDescent="0.3">
      <c r="A16" s="55" t="s">
        <v>106</v>
      </c>
      <c r="B16" s="163">
        <v>1</v>
      </c>
      <c r="C16" s="140">
        <v>1740</v>
      </c>
      <c r="D16" s="163">
        <v>0</v>
      </c>
      <c r="E16" s="163">
        <v>0</v>
      </c>
      <c r="F16" s="163">
        <v>0</v>
      </c>
      <c r="G16" s="163">
        <v>0</v>
      </c>
      <c r="H16" s="142">
        <v>1740</v>
      </c>
      <c r="I16" s="166"/>
      <c r="J16" s="142"/>
      <c r="L16" s="308"/>
      <c r="M16" s="158"/>
      <c r="N16" s="157"/>
      <c r="O16" s="158"/>
      <c r="P16" s="158"/>
      <c r="Q16" s="158"/>
      <c r="R16" s="158"/>
      <c r="S16" s="158"/>
      <c r="T16" s="158"/>
      <c r="U16" s="158"/>
      <c r="V16" s="99"/>
      <c r="W16" s="31"/>
      <c r="X16" s="31"/>
      <c r="Y16" s="31"/>
      <c r="Z16" s="31"/>
      <c r="AA16" s="31"/>
      <c r="AB16" s="31"/>
      <c r="AC16" s="31"/>
      <c r="AD16" s="31"/>
      <c r="AE16" s="31"/>
      <c r="AF16" s="31"/>
    </row>
    <row r="17" spans="1:32" ht="21" customHeight="1" thickBot="1" x14ac:dyDescent="0.3">
      <c r="A17" s="56" t="s">
        <v>159</v>
      </c>
      <c r="B17" s="477">
        <f t="shared" ref="B17:G17" si="0">SUM(B4:B16)</f>
        <v>23</v>
      </c>
      <c r="C17" s="478">
        <f t="shared" si="0"/>
        <v>41682</v>
      </c>
      <c r="D17" s="477">
        <f t="shared" si="0"/>
        <v>52096</v>
      </c>
      <c r="E17" s="477">
        <f t="shared" si="0"/>
        <v>18809</v>
      </c>
      <c r="F17" s="477">
        <f t="shared" si="0"/>
        <v>28825</v>
      </c>
      <c r="G17" s="477">
        <f t="shared" si="0"/>
        <v>1009</v>
      </c>
      <c r="H17" s="479">
        <f>C17/B17</f>
        <v>1812.2608695652175</v>
      </c>
      <c r="I17" s="480">
        <f>E17/D17*100</f>
        <v>36.104499385749385</v>
      </c>
      <c r="J17" s="480">
        <f>G17/F17*100</f>
        <v>3.5004336513443195</v>
      </c>
      <c r="L17" s="308"/>
      <c r="M17" s="158"/>
      <c r="N17" s="157"/>
      <c r="O17" s="158"/>
      <c r="P17" s="158"/>
      <c r="Q17" s="158"/>
      <c r="R17" s="158"/>
      <c r="S17" s="158"/>
      <c r="T17" s="158"/>
      <c r="U17" s="158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</row>
    <row r="18" spans="1:32" ht="15.75" thickBot="1" x14ac:dyDescent="0.3">
      <c r="A18" s="57" t="s">
        <v>23</v>
      </c>
      <c r="B18" s="165">
        <v>3</v>
      </c>
      <c r="C18" s="165">
        <v>10653</v>
      </c>
      <c r="D18" s="165">
        <v>40000</v>
      </c>
      <c r="E18" s="165">
        <v>8246</v>
      </c>
      <c r="F18" s="165">
        <v>0</v>
      </c>
      <c r="G18" s="165">
        <v>0</v>
      </c>
      <c r="H18" s="185">
        <v>3551</v>
      </c>
      <c r="I18" s="185">
        <v>20.614999999999998</v>
      </c>
      <c r="J18" s="185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</row>
    <row r="19" spans="1:32" ht="21" customHeight="1" thickBot="1" x14ac:dyDescent="0.3">
      <c r="A19" s="56" t="s">
        <v>160</v>
      </c>
      <c r="B19" s="481">
        <f t="shared" ref="B19:G19" si="1">B17+B18</f>
        <v>26</v>
      </c>
      <c r="C19" s="478">
        <f t="shared" si="1"/>
        <v>52335</v>
      </c>
      <c r="D19" s="477">
        <f t="shared" si="1"/>
        <v>92096</v>
      </c>
      <c r="E19" s="477">
        <f t="shared" si="1"/>
        <v>27055</v>
      </c>
      <c r="F19" s="477">
        <f t="shared" si="1"/>
        <v>28825</v>
      </c>
      <c r="G19" s="477">
        <f t="shared" si="1"/>
        <v>1009</v>
      </c>
      <c r="H19" s="479">
        <f>C19/B19</f>
        <v>2012.8846153846155</v>
      </c>
      <c r="I19" s="480">
        <f>E19/D19*100</f>
        <v>29.376954482279359</v>
      </c>
      <c r="J19" s="480">
        <f>G19/F19*100</f>
        <v>3.5004336513443195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</row>
    <row r="20" spans="1:32" x14ac:dyDescent="0.25"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</row>
    <row r="21" spans="1:32" x14ac:dyDescent="0.25"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</row>
    <row r="22" spans="1:32" ht="40.5" customHeight="1" thickBot="1" x14ac:dyDescent="0.3">
      <c r="A22" s="482" t="s">
        <v>352</v>
      </c>
      <c r="B22" s="483"/>
      <c r="C22" s="483"/>
      <c r="D22" s="483"/>
      <c r="E22" s="483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</row>
    <row r="23" spans="1:32" ht="134.25" customHeight="1" thickBot="1" x14ac:dyDescent="0.3">
      <c r="A23" s="91" t="s">
        <v>161</v>
      </c>
      <c r="B23" s="344" t="s">
        <v>331</v>
      </c>
      <c r="C23" s="91" t="s">
        <v>162</v>
      </c>
      <c r="D23" s="484" t="s">
        <v>328</v>
      </c>
      <c r="E23" s="484" t="s">
        <v>329</v>
      </c>
      <c r="F23" s="485"/>
    </row>
    <row r="24" spans="1:32" ht="15.75" customHeight="1" thickTop="1" thickBot="1" x14ac:dyDescent="0.3">
      <c r="A24" s="90">
        <v>1</v>
      </c>
      <c r="B24" s="364">
        <v>2</v>
      </c>
      <c r="C24" s="90">
        <v>3</v>
      </c>
      <c r="D24" s="364">
        <v>4</v>
      </c>
      <c r="E24" s="364">
        <v>5</v>
      </c>
      <c r="F24" s="486"/>
      <c r="G24" s="31"/>
      <c r="H24" s="31"/>
      <c r="K24" s="307"/>
      <c r="L24" s="300"/>
      <c r="M24" s="299"/>
      <c r="N24" s="300"/>
      <c r="O24" s="299"/>
    </row>
    <row r="25" spans="1:32" ht="15.75" customHeight="1" thickTop="1" x14ac:dyDescent="0.25">
      <c r="A25" s="487" t="s">
        <v>92</v>
      </c>
      <c r="B25" s="102"/>
      <c r="C25" s="102"/>
      <c r="D25" s="103"/>
      <c r="E25" s="104"/>
      <c r="G25" s="267"/>
      <c r="H25" s="267"/>
      <c r="K25" s="308"/>
      <c r="L25" s="158"/>
      <c r="M25" s="157"/>
      <c r="N25" s="158"/>
      <c r="O25" s="157"/>
    </row>
    <row r="26" spans="1:32" x14ac:dyDescent="0.25">
      <c r="A26" s="54" t="s">
        <v>93</v>
      </c>
      <c r="B26" s="104"/>
      <c r="C26" s="104"/>
      <c r="D26" s="103"/>
      <c r="E26" s="104"/>
      <c r="G26" s="267"/>
      <c r="H26" s="267"/>
      <c r="I26" s="308"/>
      <c r="J26" s="158"/>
      <c r="K26" s="157"/>
      <c r="L26" s="158"/>
      <c r="M26" s="157"/>
      <c r="N26" s="158"/>
      <c r="O26" s="157"/>
    </row>
    <row r="27" spans="1:32" x14ac:dyDescent="0.25">
      <c r="A27" s="54" t="s">
        <v>95</v>
      </c>
      <c r="B27" s="163">
        <v>965</v>
      </c>
      <c r="C27" s="140">
        <v>16</v>
      </c>
      <c r="D27" s="142">
        <v>1.6580310880829014</v>
      </c>
      <c r="E27" s="140">
        <v>0</v>
      </c>
      <c r="G27" s="267"/>
      <c r="H27" s="267"/>
      <c r="I27" s="308"/>
      <c r="J27" s="158"/>
      <c r="K27" s="157"/>
      <c r="L27" s="158"/>
      <c r="M27" s="157"/>
      <c r="N27" s="158"/>
      <c r="O27" s="157"/>
    </row>
    <row r="28" spans="1:32" x14ac:dyDescent="0.25">
      <c r="A28" s="54" t="s">
        <v>96</v>
      </c>
      <c r="B28" s="163">
        <v>2752</v>
      </c>
      <c r="C28" s="140">
        <v>61</v>
      </c>
      <c r="D28" s="142">
        <v>2.2165697674418605</v>
      </c>
      <c r="E28" s="140">
        <v>0</v>
      </c>
      <c r="G28" s="267"/>
      <c r="H28" s="267"/>
      <c r="I28" s="308"/>
      <c r="J28" s="158"/>
      <c r="K28" s="157"/>
      <c r="L28" s="158"/>
      <c r="M28" s="157"/>
      <c r="N28" s="158"/>
      <c r="O28" s="157"/>
    </row>
    <row r="29" spans="1:32" x14ac:dyDescent="0.25">
      <c r="A29" s="54" t="s">
        <v>97</v>
      </c>
      <c r="B29" s="163">
        <v>12790</v>
      </c>
      <c r="C29" s="140">
        <v>101</v>
      </c>
      <c r="D29" s="142">
        <v>0.78967943706020316</v>
      </c>
      <c r="E29" s="140">
        <v>0</v>
      </c>
      <c r="G29" s="267"/>
      <c r="H29" s="267"/>
      <c r="I29" s="308"/>
      <c r="J29" s="158"/>
      <c r="K29" s="157"/>
      <c r="L29" s="158"/>
      <c r="M29" s="157"/>
      <c r="N29" s="158"/>
      <c r="O29" s="157"/>
    </row>
    <row r="30" spans="1:32" x14ac:dyDescent="0.25">
      <c r="A30" s="54" t="s">
        <v>98</v>
      </c>
      <c r="B30" s="167"/>
      <c r="C30" s="104"/>
      <c r="D30" s="103"/>
      <c r="E30" s="104"/>
      <c r="G30" s="267"/>
      <c r="H30" s="267"/>
      <c r="I30" s="308"/>
      <c r="J30" s="158"/>
      <c r="K30" s="157"/>
      <c r="L30" s="158"/>
      <c r="M30" s="157"/>
      <c r="N30" s="158"/>
      <c r="O30" s="157"/>
    </row>
    <row r="31" spans="1:32" x14ac:dyDescent="0.25">
      <c r="A31" s="54" t="s">
        <v>100</v>
      </c>
      <c r="B31" s="163">
        <v>5944</v>
      </c>
      <c r="C31" s="140">
        <v>51</v>
      </c>
      <c r="D31" s="142">
        <v>0.85800807537012114</v>
      </c>
      <c r="E31" s="140">
        <v>0</v>
      </c>
      <c r="G31" s="256"/>
      <c r="H31" s="256"/>
      <c r="I31" s="308"/>
      <c r="J31" s="158"/>
      <c r="K31" s="157"/>
      <c r="L31" s="158"/>
      <c r="M31" s="157"/>
      <c r="N31" s="158"/>
      <c r="O31" s="157"/>
    </row>
    <row r="32" spans="1:32" x14ac:dyDescent="0.25">
      <c r="A32" s="54" t="s">
        <v>101</v>
      </c>
      <c r="B32" s="163">
        <v>26771</v>
      </c>
      <c r="C32" s="140">
        <v>1213</v>
      </c>
      <c r="D32" s="142">
        <v>4.5310223749579768</v>
      </c>
      <c r="E32" s="140">
        <v>0</v>
      </c>
      <c r="G32" s="267"/>
      <c r="H32" s="267"/>
      <c r="I32" s="308"/>
      <c r="J32" s="158"/>
      <c r="K32" s="157"/>
      <c r="L32" s="158"/>
      <c r="M32" s="157"/>
      <c r="N32" s="158"/>
      <c r="O32" s="157"/>
    </row>
    <row r="33" spans="1:15" ht="15.75" thickBot="1" x14ac:dyDescent="0.3">
      <c r="A33" s="54" t="s">
        <v>102</v>
      </c>
      <c r="B33" s="163">
        <v>2890</v>
      </c>
      <c r="C33" s="140">
        <v>0</v>
      </c>
      <c r="D33" s="142">
        <v>0</v>
      </c>
      <c r="E33" s="140">
        <v>0</v>
      </c>
      <c r="G33" s="267"/>
      <c r="H33" s="267"/>
      <c r="I33" s="308"/>
      <c r="J33" s="158"/>
      <c r="K33" s="157"/>
      <c r="L33" s="158"/>
      <c r="M33" s="157"/>
      <c r="N33" s="99"/>
      <c r="O33" s="99"/>
    </row>
    <row r="34" spans="1:15" ht="21" customHeight="1" thickBot="1" x14ac:dyDescent="0.3">
      <c r="A34" s="10" t="s">
        <v>159</v>
      </c>
      <c r="B34" s="488">
        <f>SUM(B25:B33)</f>
        <v>52112</v>
      </c>
      <c r="C34" s="295">
        <f>SUM(C25:C33)</f>
        <v>1442</v>
      </c>
      <c r="D34" s="489">
        <f>C34/B34*100</f>
        <v>2.7671169788148604</v>
      </c>
      <c r="E34" s="295">
        <f>SUM(E25:E33)</f>
        <v>0</v>
      </c>
      <c r="I34" s="308"/>
      <c r="J34" s="158"/>
      <c r="K34" s="157"/>
      <c r="L34" s="158"/>
      <c r="M34" s="157"/>
    </row>
    <row r="35" spans="1:15" ht="15.75" thickBot="1" x14ac:dyDescent="0.3">
      <c r="A35" s="58" t="s">
        <v>23</v>
      </c>
      <c r="B35" s="163">
        <v>40000</v>
      </c>
      <c r="C35" s="140">
        <v>0</v>
      </c>
      <c r="D35" s="142">
        <v>0</v>
      </c>
      <c r="E35" s="140">
        <v>0</v>
      </c>
      <c r="I35" s="308"/>
      <c r="J35" s="158"/>
      <c r="K35" s="157"/>
      <c r="L35" s="158"/>
      <c r="M35" s="157"/>
    </row>
    <row r="36" spans="1:15" ht="21" customHeight="1" thickBot="1" x14ac:dyDescent="0.3">
      <c r="A36" s="10" t="s">
        <v>160</v>
      </c>
      <c r="B36" s="488">
        <f>B34+B35</f>
        <v>92112</v>
      </c>
      <c r="C36" s="295">
        <f>C34+C35</f>
        <v>1442</v>
      </c>
      <c r="D36" s="489">
        <f>C36/B36*100</f>
        <v>1.5654854959180127</v>
      </c>
      <c r="E36" s="295">
        <f>E34+E35</f>
        <v>0</v>
      </c>
    </row>
    <row r="37" spans="1:15" x14ac:dyDescent="0.25">
      <c r="B37" s="101"/>
      <c r="C37" s="101"/>
      <c r="D37" s="101"/>
      <c r="E37" s="101"/>
    </row>
    <row r="38" spans="1:15" x14ac:dyDescent="0.25">
      <c r="E38" s="31"/>
    </row>
    <row r="39" spans="1:15" x14ac:dyDescent="0.25">
      <c r="G39" s="31"/>
      <c r="K39" s="31"/>
      <c r="L39" s="31"/>
      <c r="M39" s="31"/>
      <c r="N39" s="100"/>
    </row>
    <row r="40" spans="1:15" x14ac:dyDescent="0.25">
      <c r="N40" s="100"/>
    </row>
    <row r="41" spans="1:15" x14ac:dyDescent="0.25">
      <c r="N41" s="100"/>
    </row>
    <row r="42" spans="1:15" x14ac:dyDescent="0.25">
      <c r="N42" s="100"/>
    </row>
    <row r="43" spans="1:15" x14ac:dyDescent="0.25">
      <c r="N43" s="100"/>
    </row>
    <row r="44" spans="1:15" x14ac:dyDescent="0.25">
      <c r="N44" s="100"/>
    </row>
    <row r="45" spans="1:15" x14ac:dyDescent="0.25">
      <c r="N45" s="100"/>
    </row>
    <row r="46" spans="1:15" x14ac:dyDescent="0.25">
      <c r="N46" s="100"/>
    </row>
    <row r="47" spans="1:15" x14ac:dyDescent="0.25">
      <c r="N47" s="100"/>
    </row>
  </sheetData>
  <sortState ref="J26:O35">
    <sortCondition ref="J26:J35"/>
  </sortState>
  <mergeCells count="10">
    <mergeCell ref="A1:J1"/>
    <mergeCell ref="A22:E22"/>
    <mergeCell ref="G26:H26"/>
    <mergeCell ref="G25:H25"/>
    <mergeCell ref="G27:H27"/>
    <mergeCell ref="G28:H28"/>
    <mergeCell ref="G29:H29"/>
    <mergeCell ref="G30:H30"/>
    <mergeCell ref="G32:H32"/>
    <mergeCell ref="G33:H33"/>
  </mergeCells>
  <pageMargins left="0.45" right="0.45" top="0.75" bottom="0.25" header="0.3" footer="0.3"/>
  <pageSetup paperSize="9" scale="87" orientation="landscape" r:id="rId1"/>
  <rowBreaks count="1" manualBreakCount="1">
    <brk id="2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6"/>
  <sheetViews>
    <sheetView zoomScaleNormal="100" workbookViewId="0">
      <selection activeCell="D11" sqref="D11"/>
    </sheetView>
  </sheetViews>
  <sheetFormatPr defaultColWidth="9.140625" defaultRowHeight="15" x14ac:dyDescent="0.25"/>
  <cols>
    <col min="1" max="1" width="14" style="32" customWidth="1"/>
    <col min="2" max="2" width="13.85546875" style="32" customWidth="1"/>
    <col min="3" max="3" width="17.85546875" style="32" customWidth="1"/>
    <col min="4" max="4" width="18.85546875" style="32" customWidth="1"/>
    <col min="5" max="5" width="19.85546875" style="32" customWidth="1"/>
    <col min="6" max="6" width="18.42578125" style="32" customWidth="1"/>
    <col min="7" max="7" width="19.5703125" style="32" customWidth="1"/>
    <col min="8" max="16384" width="9.140625" style="32"/>
  </cols>
  <sheetData>
    <row r="1" spans="1:7" ht="33" customHeight="1" thickBot="1" x14ac:dyDescent="0.3">
      <c r="A1" s="257" t="s">
        <v>350</v>
      </c>
      <c r="B1" s="258"/>
      <c r="C1" s="258"/>
      <c r="D1" s="258"/>
      <c r="E1" s="258"/>
      <c r="F1" s="258"/>
      <c r="G1" s="258"/>
    </row>
    <row r="2" spans="1:7" ht="87" customHeight="1" thickBot="1" x14ac:dyDescent="0.3">
      <c r="A2" s="22" t="s">
        <v>169</v>
      </c>
      <c r="B2" s="22" t="s">
        <v>168</v>
      </c>
      <c r="C2" s="22" t="s">
        <v>167</v>
      </c>
      <c r="D2" s="22" t="s">
        <v>166</v>
      </c>
      <c r="E2" s="23" t="s">
        <v>165</v>
      </c>
      <c r="F2" s="59" t="s">
        <v>164</v>
      </c>
      <c r="G2" s="23" t="s">
        <v>163</v>
      </c>
    </row>
    <row r="3" spans="1:7" ht="12.75" customHeight="1" thickTop="1" thickBot="1" x14ac:dyDescent="0.3">
      <c r="A3" s="29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</row>
    <row r="4" spans="1:7" ht="39" customHeight="1" thickTop="1" thickBot="1" x14ac:dyDescent="0.3">
      <c r="A4" s="97">
        <v>1099</v>
      </c>
      <c r="B4" s="97">
        <v>11979</v>
      </c>
      <c r="C4" s="97">
        <v>128</v>
      </c>
      <c r="D4" s="97">
        <v>128</v>
      </c>
      <c r="E4" s="97">
        <v>20</v>
      </c>
      <c r="F4" s="98">
        <v>10.899909008189264</v>
      </c>
      <c r="G4" s="98">
        <v>100</v>
      </c>
    </row>
    <row r="6" spans="1:7" x14ac:dyDescent="0.25">
      <c r="D6" s="32" t="s">
        <v>271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"/>
  <sheetViews>
    <sheetView tabSelected="1" zoomScaleNormal="100" workbookViewId="0">
      <selection activeCell="E18" sqref="E18"/>
    </sheetView>
  </sheetViews>
  <sheetFormatPr defaultColWidth="9.140625" defaultRowHeight="15" x14ac:dyDescent="0.25"/>
  <cols>
    <col min="1" max="1" width="14" style="7" customWidth="1"/>
    <col min="2" max="2" width="9.140625" style="7"/>
    <col min="3" max="3" width="11" style="7" customWidth="1"/>
    <col min="4" max="4" width="13.85546875" style="7" customWidth="1"/>
    <col min="5" max="5" width="14.7109375" style="7" customWidth="1"/>
    <col min="6" max="6" width="12.5703125" style="7" customWidth="1"/>
    <col min="7" max="7" width="13" style="7" customWidth="1"/>
    <col min="8" max="8" width="14" style="7" customWidth="1"/>
    <col min="9" max="9" width="17.42578125" style="7" customWidth="1"/>
    <col min="10" max="16384" width="9.140625" style="7"/>
  </cols>
  <sheetData>
    <row r="1" spans="1:9" ht="31.5" customHeight="1" thickBot="1" x14ac:dyDescent="0.3">
      <c r="A1" s="268" t="s">
        <v>351</v>
      </c>
      <c r="B1" s="269"/>
      <c r="C1" s="269"/>
      <c r="D1" s="269"/>
      <c r="E1" s="269"/>
      <c r="F1" s="269"/>
      <c r="G1" s="269"/>
      <c r="H1" s="269"/>
      <c r="I1" s="269"/>
    </row>
    <row r="2" spans="1:9" ht="55.5" customHeight="1" x14ac:dyDescent="0.25">
      <c r="A2" s="271" t="s">
        <v>299</v>
      </c>
      <c r="B2" s="270" t="s">
        <v>298</v>
      </c>
      <c r="C2" s="270"/>
      <c r="D2" s="273" t="s">
        <v>297</v>
      </c>
      <c r="E2" s="270"/>
      <c r="F2" s="273" t="s">
        <v>296</v>
      </c>
      <c r="G2" s="270"/>
      <c r="H2" s="273" t="s">
        <v>295</v>
      </c>
      <c r="I2" s="273"/>
    </row>
    <row r="3" spans="1:9" ht="27" customHeight="1" thickBot="1" x14ac:dyDescent="0.3">
      <c r="A3" s="272"/>
      <c r="B3" s="60" t="s">
        <v>206</v>
      </c>
      <c r="C3" s="60" t="s">
        <v>294</v>
      </c>
      <c r="D3" s="60" t="s">
        <v>206</v>
      </c>
      <c r="E3" s="60" t="s">
        <v>293</v>
      </c>
      <c r="F3" s="60" t="s">
        <v>206</v>
      </c>
      <c r="G3" s="60" t="s">
        <v>293</v>
      </c>
      <c r="H3" s="60" t="s">
        <v>206</v>
      </c>
      <c r="I3" s="60" t="s">
        <v>293</v>
      </c>
    </row>
    <row r="4" spans="1:9" ht="12" customHeight="1" thickTop="1" thickBot="1" x14ac:dyDescent="0.3">
      <c r="A4" s="61">
        <v>1</v>
      </c>
      <c r="B4" s="61">
        <v>2</v>
      </c>
      <c r="C4" s="61">
        <v>3</v>
      </c>
      <c r="D4" s="61">
        <v>4</v>
      </c>
      <c r="E4" s="61">
        <v>5</v>
      </c>
      <c r="F4" s="61">
        <v>6</v>
      </c>
      <c r="G4" s="61">
        <v>7</v>
      </c>
      <c r="H4" s="61">
        <v>8</v>
      </c>
      <c r="I4" s="61">
        <v>9</v>
      </c>
    </row>
    <row r="5" spans="1:9" ht="46.5" customHeight="1" thickTop="1" thickBot="1" x14ac:dyDescent="0.3">
      <c r="A5" s="123">
        <v>32.4</v>
      </c>
      <c r="B5" s="124">
        <v>114344</v>
      </c>
      <c r="C5" s="125">
        <v>3529.1358024691358</v>
      </c>
      <c r="D5" s="124">
        <v>17407</v>
      </c>
      <c r="E5" s="125">
        <v>15.223361085846218</v>
      </c>
      <c r="F5" s="124">
        <v>32573</v>
      </c>
      <c r="G5" s="125">
        <v>28.486846708178831</v>
      </c>
      <c r="H5" s="124">
        <v>56427</v>
      </c>
      <c r="I5" s="125">
        <v>49.348457286783741</v>
      </c>
    </row>
  </sheetData>
  <mergeCells count="6">
    <mergeCell ref="A1:I1"/>
    <mergeCell ref="B2:C2"/>
    <mergeCell ref="A2:A3"/>
    <mergeCell ref="D2:E2"/>
    <mergeCell ref="F2:G2"/>
    <mergeCell ref="H2:I2"/>
  </mergeCells>
  <pageMargins left="0.7" right="0.7" top="0.75" bottom="0.75" header="0.3" footer="0.3"/>
  <pageSetup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"/>
  <sheetViews>
    <sheetView zoomScaleNormal="100" workbookViewId="0">
      <selection activeCell="E12" sqref="E12"/>
    </sheetView>
  </sheetViews>
  <sheetFormatPr defaultColWidth="9.140625" defaultRowHeight="15" x14ac:dyDescent="0.25"/>
  <cols>
    <col min="1" max="1" width="10.85546875" style="7" customWidth="1"/>
    <col min="2" max="2" width="11.42578125" style="7" customWidth="1"/>
    <col min="3" max="3" width="12.85546875" style="7" customWidth="1"/>
    <col min="4" max="4" width="10.7109375" style="7" customWidth="1"/>
    <col min="5" max="5" width="12.140625" style="7" customWidth="1"/>
    <col min="6" max="6" width="12.5703125" style="7" customWidth="1"/>
    <col min="7" max="7" width="14.140625" style="7" customWidth="1"/>
    <col min="8" max="8" width="15.85546875" style="7" customWidth="1"/>
    <col min="9" max="9" width="15.28515625" style="7" customWidth="1"/>
    <col min="10" max="16384" width="9.140625" style="7"/>
  </cols>
  <sheetData>
    <row r="1" spans="1:18" ht="33" customHeight="1" thickBot="1" x14ac:dyDescent="0.3">
      <c r="A1" s="276" t="s">
        <v>409</v>
      </c>
      <c r="B1" s="277"/>
      <c r="C1" s="277"/>
      <c r="D1" s="277"/>
      <c r="E1" s="277"/>
      <c r="F1" s="277"/>
      <c r="G1" s="277"/>
      <c r="H1" s="277"/>
      <c r="I1" s="277"/>
      <c r="J1" s="12"/>
      <c r="K1" s="12"/>
      <c r="L1" s="12"/>
      <c r="M1" s="12"/>
      <c r="N1" s="12"/>
      <c r="O1" s="12"/>
      <c r="P1" s="12"/>
      <c r="Q1" s="12"/>
      <c r="R1" s="12"/>
    </row>
    <row r="2" spans="1:18" ht="51" customHeight="1" thickBot="1" x14ac:dyDescent="0.3">
      <c r="A2" s="274" t="s">
        <v>280</v>
      </c>
      <c r="B2" s="275"/>
      <c r="C2" s="275"/>
      <c r="D2" s="274" t="s">
        <v>279</v>
      </c>
      <c r="E2" s="275"/>
      <c r="F2" s="275"/>
      <c r="G2" s="274" t="s">
        <v>278</v>
      </c>
      <c r="H2" s="275"/>
      <c r="I2" s="275"/>
      <c r="J2" s="12"/>
      <c r="K2" s="12"/>
      <c r="L2" s="12"/>
      <c r="M2" s="12"/>
      <c r="N2" s="12"/>
      <c r="O2" s="12"/>
      <c r="P2" s="12"/>
      <c r="Q2" s="12"/>
      <c r="R2" s="12"/>
    </row>
    <row r="3" spans="1:18" ht="117" customHeight="1" thickBot="1" x14ac:dyDescent="0.3">
      <c r="A3" s="33" t="s">
        <v>277</v>
      </c>
      <c r="B3" s="33" t="s">
        <v>276</v>
      </c>
      <c r="C3" s="13" t="s">
        <v>275</v>
      </c>
      <c r="D3" s="33" t="s">
        <v>277</v>
      </c>
      <c r="E3" s="33" t="s">
        <v>276</v>
      </c>
      <c r="F3" s="13" t="s">
        <v>275</v>
      </c>
      <c r="G3" s="33" t="s">
        <v>274</v>
      </c>
      <c r="H3" s="33" t="s">
        <v>273</v>
      </c>
      <c r="I3" s="13" t="s">
        <v>272</v>
      </c>
      <c r="J3" s="12"/>
      <c r="K3" s="12"/>
      <c r="L3" s="12"/>
      <c r="M3" s="12"/>
      <c r="N3" s="12"/>
      <c r="O3" s="12"/>
      <c r="P3" s="12"/>
      <c r="Q3" s="12"/>
      <c r="R3" s="12"/>
    </row>
    <row r="4" spans="1:18" ht="12.75" customHeight="1" thickTop="1" thickBot="1" x14ac:dyDescent="0.3">
      <c r="A4" s="109">
        <v>1</v>
      </c>
      <c r="B4" s="109">
        <v>2</v>
      </c>
      <c r="C4" s="109">
        <v>3</v>
      </c>
      <c r="D4" s="109">
        <v>4</v>
      </c>
      <c r="E4" s="109">
        <v>5</v>
      </c>
      <c r="F4" s="109">
        <v>6</v>
      </c>
      <c r="G4" s="109">
        <v>7</v>
      </c>
      <c r="H4" s="109">
        <v>8</v>
      </c>
      <c r="I4" s="109">
        <v>9</v>
      </c>
      <c r="J4" s="12"/>
      <c r="K4" s="12"/>
      <c r="L4" s="12"/>
      <c r="M4" s="12"/>
      <c r="N4" s="12"/>
      <c r="O4" s="12"/>
      <c r="P4" s="12"/>
      <c r="Q4" s="12"/>
      <c r="R4" s="12"/>
    </row>
    <row r="5" spans="1:18" ht="36" customHeight="1" thickTop="1" thickBot="1" x14ac:dyDescent="0.3">
      <c r="A5" s="124">
        <v>3628</v>
      </c>
      <c r="B5" s="124">
        <v>113</v>
      </c>
      <c r="C5" s="125">
        <v>3.1146637265711137</v>
      </c>
      <c r="D5" s="124">
        <v>6833</v>
      </c>
      <c r="E5" s="124">
        <v>994</v>
      </c>
      <c r="F5" s="125">
        <v>14.547051075662226</v>
      </c>
      <c r="G5" s="124">
        <v>503</v>
      </c>
      <c r="H5" s="124">
        <v>344</v>
      </c>
      <c r="I5" s="125">
        <v>68.389662027832998</v>
      </c>
      <c r="J5" s="12"/>
      <c r="K5" s="12"/>
      <c r="L5" s="12"/>
      <c r="M5" s="12"/>
      <c r="N5" s="12"/>
      <c r="O5" s="12"/>
      <c r="P5" s="12"/>
      <c r="Q5" s="12"/>
      <c r="R5" s="12"/>
    </row>
  </sheetData>
  <mergeCells count="4">
    <mergeCell ref="A2:C2"/>
    <mergeCell ref="D2:F2"/>
    <mergeCell ref="G2:I2"/>
    <mergeCell ref="A1:I1"/>
  </mergeCells>
  <pageMargins left="0.7" right="0.7" top="0.75" bottom="0.75" header="0.3" footer="0.3"/>
  <pageSetup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"/>
  <sheetViews>
    <sheetView zoomScaleNormal="100" workbookViewId="0">
      <selection sqref="A1:I1"/>
    </sheetView>
  </sheetViews>
  <sheetFormatPr defaultColWidth="9.140625" defaultRowHeight="15" x14ac:dyDescent="0.25"/>
  <cols>
    <col min="1" max="1" width="10.28515625" style="7" customWidth="1"/>
    <col min="2" max="2" width="11.7109375" style="7" customWidth="1"/>
    <col min="3" max="3" width="12.140625" style="7" customWidth="1"/>
    <col min="4" max="4" width="14" style="7" customWidth="1"/>
    <col min="5" max="5" width="14.28515625" style="7" customWidth="1"/>
    <col min="6" max="6" width="13.7109375" style="7" customWidth="1"/>
    <col min="7" max="7" width="15.28515625" style="7" customWidth="1"/>
    <col min="8" max="9" width="15.42578125" style="7" customWidth="1"/>
    <col min="10" max="16384" width="9.140625" style="7"/>
  </cols>
  <sheetData>
    <row r="1" spans="1:9" ht="33.75" customHeight="1" thickBot="1" x14ac:dyDescent="0.3">
      <c r="A1" s="276" t="s">
        <v>407</v>
      </c>
      <c r="B1" s="277"/>
      <c r="C1" s="277"/>
      <c r="D1" s="277"/>
      <c r="E1" s="277"/>
      <c r="F1" s="277"/>
      <c r="G1" s="277"/>
      <c r="H1" s="277"/>
      <c r="I1" s="277"/>
    </row>
    <row r="2" spans="1:9" ht="45" customHeight="1" thickBot="1" x14ac:dyDescent="0.3">
      <c r="A2" s="274" t="s">
        <v>292</v>
      </c>
      <c r="B2" s="275"/>
      <c r="C2" s="275"/>
      <c r="D2" s="274" t="s">
        <v>291</v>
      </c>
      <c r="E2" s="275"/>
      <c r="F2" s="275"/>
      <c r="G2" s="274" t="s">
        <v>290</v>
      </c>
      <c r="H2" s="275"/>
      <c r="I2" s="275"/>
    </row>
    <row r="3" spans="1:9" ht="190.5" customHeight="1" thickBot="1" x14ac:dyDescent="0.3">
      <c r="A3" s="53" t="s">
        <v>289</v>
      </c>
      <c r="B3" s="53" t="s">
        <v>288</v>
      </c>
      <c r="C3" s="52" t="s">
        <v>287</v>
      </c>
      <c r="D3" s="53" t="s">
        <v>286</v>
      </c>
      <c r="E3" s="53" t="s">
        <v>285</v>
      </c>
      <c r="F3" s="52" t="s">
        <v>284</v>
      </c>
      <c r="G3" s="53" t="s">
        <v>283</v>
      </c>
      <c r="H3" s="53" t="s">
        <v>282</v>
      </c>
      <c r="I3" s="52" t="s">
        <v>281</v>
      </c>
    </row>
    <row r="4" spans="1:9" ht="13.5" customHeight="1" thickTop="1" thickBo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</row>
    <row r="5" spans="1:9" ht="38.25" customHeight="1" thickTop="1" thickBot="1" x14ac:dyDescent="0.3">
      <c r="A5" s="95">
        <v>4522</v>
      </c>
      <c r="B5" s="95">
        <v>4403</v>
      </c>
      <c r="C5" s="96">
        <v>97.368421052631575</v>
      </c>
      <c r="D5" s="95">
        <v>66</v>
      </c>
      <c r="E5" s="95">
        <v>24</v>
      </c>
      <c r="F5" s="96">
        <v>36.363636363636367</v>
      </c>
      <c r="G5" s="95">
        <v>0</v>
      </c>
      <c r="H5" s="95">
        <v>0</v>
      </c>
      <c r="I5" s="95"/>
    </row>
  </sheetData>
  <mergeCells count="4">
    <mergeCell ref="A1:I1"/>
    <mergeCell ref="A2:C2"/>
    <mergeCell ref="D2:F2"/>
    <mergeCell ref="G2:I2"/>
  </mergeCells>
  <pageMargins left="0.7" right="0.7" top="0.75" bottom="0.75" header="0.3" footer="0.3"/>
  <pageSetup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11"/>
  <sheetViews>
    <sheetView zoomScaleNormal="100" workbookViewId="0">
      <selection activeCell="G10" sqref="G10"/>
    </sheetView>
  </sheetViews>
  <sheetFormatPr defaultColWidth="9.140625" defaultRowHeight="44.25" customHeight="1" x14ac:dyDescent="0.25"/>
  <cols>
    <col min="1" max="1" width="17.5703125" style="7" customWidth="1"/>
    <col min="2" max="2" width="14.42578125" style="7" customWidth="1"/>
    <col min="3" max="3" width="14.140625" style="7" customWidth="1"/>
    <col min="4" max="4" width="16.7109375" style="7" customWidth="1"/>
    <col min="5" max="5" width="15" style="7" customWidth="1"/>
    <col min="6" max="6" width="15.5703125" style="7" customWidth="1"/>
    <col min="7" max="7" width="16.5703125" style="7" customWidth="1"/>
    <col min="8" max="8" width="14.85546875" style="7" customWidth="1"/>
    <col min="9" max="10" width="9.5703125" style="7" bestFit="1" customWidth="1"/>
    <col min="11" max="16384" width="9.140625" style="7"/>
  </cols>
  <sheetData>
    <row r="1" spans="1:16" ht="44.25" customHeight="1" thickBot="1" x14ac:dyDescent="0.3">
      <c r="A1" s="278" t="s">
        <v>408</v>
      </c>
      <c r="B1" s="278"/>
      <c r="C1" s="278"/>
      <c r="D1" s="278"/>
      <c r="E1" s="278"/>
      <c r="F1" s="278"/>
      <c r="G1" s="278"/>
      <c r="H1" s="278"/>
    </row>
    <row r="2" spans="1:16" ht="91.5" customHeight="1" thickBot="1" x14ac:dyDescent="0.3">
      <c r="A2" s="38" t="s">
        <v>184</v>
      </c>
      <c r="B2" s="38" t="s">
        <v>183</v>
      </c>
      <c r="C2" s="38" t="s">
        <v>182</v>
      </c>
      <c r="D2" s="38" t="s">
        <v>181</v>
      </c>
      <c r="E2" s="38" t="s">
        <v>180</v>
      </c>
      <c r="F2" s="38" t="s">
        <v>179</v>
      </c>
      <c r="G2" s="33" t="s">
        <v>178</v>
      </c>
      <c r="H2" s="33" t="s">
        <v>177</v>
      </c>
    </row>
    <row r="3" spans="1:16" ht="12" customHeight="1" thickTop="1" thickBot="1" x14ac:dyDescent="0.3">
      <c r="A3" s="39">
        <v>1</v>
      </c>
      <c r="B3" s="39">
        <v>2</v>
      </c>
      <c r="C3" s="39">
        <v>3</v>
      </c>
      <c r="D3" s="39">
        <v>4</v>
      </c>
      <c r="E3" s="39">
        <v>5</v>
      </c>
      <c r="F3" s="39">
        <v>6</v>
      </c>
      <c r="G3" s="36">
        <v>7</v>
      </c>
      <c r="H3" s="36">
        <v>8</v>
      </c>
    </row>
    <row r="4" spans="1:16" ht="44.25" customHeight="1" thickTop="1" thickBot="1" x14ac:dyDescent="0.3">
      <c r="A4" s="126">
        <v>110606</v>
      </c>
      <c r="B4" s="126">
        <v>19896</v>
      </c>
      <c r="C4" s="126">
        <v>8417</v>
      </c>
      <c r="D4" s="126">
        <v>580</v>
      </c>
      <c r="E4" s="126">
        <v>7649</v>
      </c>
      <c r="F4" s="126">
        <v>454</v>
      </c>
      <c r="G4" s="126">
        <v>4436</v>
      </c>
      <c r="H4" s="126">
        <v>4123</v>
      </c>
    </row>
    <row r="5" spans="1:16" ht="20.25" customHeight="1" x14ac:dyDescent="0.25"/>
    <row r="6" spans="1:16" ht="27" customHeight="1" thickBot="1" x14ac:dyDescent="0.3"/>
    <row r="7" spans="1:16" ht="107.25" customHeight="1" thickBot="1" x14ac:dyDescent="0.3">
      <c r="A7" s="33" t="s">
        <v>176</v>
      </c>
      <c r="B7" s="33" t="s">
        <v>175</v>
      </c>
      <c r="C7" s="40" t="s">
        <v>174</v>
      </c>
      <c r="D7" s="40" t="s">
        <v>173</v>
      </c>
      <c r="E7" s="40" t="s">
        <v>172</v>
      </c>
      <c r="F7" s="13" t="s">
        <v>171</v>
      </c>
      <c r="G7" s="13" t="s">
        <v>170</v>
      </c>
    </row>
    <row r="8" spans="1:16" ht="13.5" customHeight="1" thickTop="1" thickBot="1" x14ac:dyDescent="0.3">
      <c r="A8" s="36">
        <v>1</v>
      </c>
      <c r="B8" s="36">
        <v>2</v>
      </c>
      <c r="C8" s="39">
        <v>3</v>
      </c>
      <c r="D8" s="39">
        <v>4</v>
      </c>
      <c r="E8" s="39">
        <v>5</v>
      </c>
      <c r="F8" s="36">
        <v>6</v>
      </c>
      <c r="G8" s="36">
        <v>7</v>
      </c>
    </row>
    <row r="9" spans="1:16" ht="44.25" customHeight="1" thickTop="1" thickBot="1" x14ac:dyDescent="0.3">
      <c r="A9" s="126">
        <v>4335</v>
      </c>
      <c r="B9" s="126">
        <v>1729</v>
      </c>
      <c r="C9" s="168">
        <v>17.988174240095475</v>
      </c>
      <c r="D9" s="168">
        <v>90.87560888677676</v>
      </c>
      <c r="E9" s="168">
        <v>78.275862068965523</v>
      </c>
      <c r="F9" s="168">
        <v>92.944093778178541</v>
      </c>
      <c r="G9" s="168">
        <v>39.884659746251444</v>
      </c>
    </row>
    <row r="11" spans="1:16" ht="44.25" customHeight="1" x14ac:dyDescent="0.25">
      <c r="A11" s="84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93"/>
      <c r="M11" s="93"/>
      <c r="N11" s="93"/>
      <c r="O11" s="93"/>
      <c r="P11" s="93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1"/>
  <sheetViews>
    <sheetView zoomScaleNormal="100" workbookViewId="0">
      <selection activeCell="D20" sqref="D20"/>
    </sheetView>
  </sheetViews>
  <sheetFormatPr defaultColWidth="9.140625" defaultRowHeight="15" x14ac:dyDescent="0.25"/>
  <cols>
    <col min="1" max="1" width="17" style="7" customWidth="1"/>
    <col min="2" max="2" width="21.28515625" style="7" customWidth="1"/>
    <col min="3" max="3" width="13.140625" style="7" customWidth="1"/>
    <col min="4" max="4" width="13.85546875" style="7" customWidth="1"/>
    <col min="5" max="5" width="12.5703125" style="7" customWidth="1"/>
    <col min="6" max="6" width="15.28515625" style="7" customWidth="1"/>
    <col min="7" max="7" width="14.5703125" style="7" customWidth="1"/>
    <col min="8" max="8" width="17" style="7" customWidth="1"/>
    <col min="9" max="9" width="12.5703125" style="7" customWidth="1"/>
    <col min="10" max="16384" width="9.140625" style="7"/>
  </cols>
  <sheetData>
    <row r="1" spans="1:9" ht="22.5" customHeight="1" thickBot="1" x14ac:dyDescent="0.3">
      <c r="A1" s="279" t="s">
        <v>344</v>
      </c>
      <c r="B1" s="279"/>
      <c r="C1" s="279"/>
      <c r="D1" s="279"/>
      <c r="E1" s="279"/>
      <c r="F1" s="279"/>
      <c r="G1" s="279"/>
      <c r="H1" s="279"/>
    </row>
    <row r="2" spans="1:9" ht="106.5" customHeight="1" thickBot="1" x14ac:dyDescent="0.3">
      <c r="A2" s="111" t="s">
        <v>149</v>
      </c>
      <c r="B2" s="111" t="s">
        <v>192</v>
      </c>
      <c r="C2" s="111" t="s">
        <v>191</v>
      </c>
      <c r="D2" s="111" t="s">
        <v>190</v>
      </c>
      <c r="E2" s="111" t="s">
        <v>189</v>
      </c>
      <c r="F2" s="89" t="s">
        <v>188</v>
      </c>
      <c r="G2" s="89" t="s">
        <v>187</v>
      </c>
      <c r="H2" s="89" t="s">
        <v>186</v>
      </c>
    </row>
    <row r="3" spans="1:9" ht="12.75" customHeight="1" thickTop="1" thickBot="1" x14ac:dyDescent="0.3">
      <c r="A3" s="112">
        <v>1</v>
      </c>
      <c r="B3" s="112">
        <v>2</v>
      </c>
      <c r="C3" s="112">
        <v>3</v>
      </c>
      <c r="D3" s="112">
        <v>4</v>
      </c>
      <c r="E3" s="112">
        <v>5</v>
      </c>
      <c r="F3" s="112">
        <v>6</v>
      </c>
      <c r="G3" s="112">
        <v>7</v>
      </c>
      <c r="H3" s="112">
        <v>8</v>
      </c>
    </row>
    <row r="4" spans="1:9" ht="15.75" thickTop="1" x14ac:dyDescent="0.25">
      <c r="A4" s="4" t="s">
        <v>91</v>
      </c>
      <c r="B4" s="140">
        <v>691</v>
      </c>
      <c r="C4" s="140">
        <v>713</v>
      </c>
      <c r="D4" s="140">
        <v>6437</v>
      </c>
      <c r="E4" s="140">
        <v>17811</v>
      </c>
      <c r="F4" s="142">
        <v>1.0318379160636759</v>
      </c>
      <c r="G4" s="142">
        <v>9.3154848046309695</v>
      </c>
      <c r="H4" s="141">
        <v>25.775687409551374</v>
      </c>
    </row>
    <row r="5" spans="1:9" x14ac:dyDescent="0.25">
      <c r="A5" s="4" t="s">
        <v>94</v>
      </c>
      <c r="B5" s="140">
        <v>468</v>
      </c>
      <c r="C5" s="140">
        <v>13</v>
      </c>
      <c r="D5" s="140">
        <v>3674</v>
      </c>
      <c r="E5" s="140">
        <v>6781</v>
      </c>
      <c r="F5" s="142">
        <v>2.7777777777777776E-2</v>
      </c>
      <c r="G5" s="142">
        <v>7.8504273504273501</v>
      </c>
      <c r="H5" s="141">
        <v>14.489316239316238</v>
      </c>
    </row>
    <row r="6" spans="1:9" x14ac:dyDescent="0.25">
      <c r="A6" s="4" t="s">
        <v>97</v>
      </c>
      <c r="B6" s="140">
        <v>1235</v>
      </c>
      <c r="C6" s="140">
        <v>1235</v>
      </c>
      <c r="D6" s="140">
        <v>5162</v>
      </c>
      <c r="E6" s="140">
        <v>12285</v>
      </c>
      <c r="F6" s="142">
        <v>1</v>
      </c>
      <c r="G6" s="142">
        <v>4.1797570850202428</v>
      </c>
      <c r="H6" s="141">
        <v>9.9473684210526319</v>
      </c>
    </row>
    <row r="7" spans="1:9" x14ac:dyDescent="0.25">
      <c r="A7" s="4" t="s">
        <v>100</v>
      </c>
      <c r="B7" s="140">
        <v>1987</v>
      </c>
      <c r="C7" s="140">
        <v>2142</v>
      </c>
      <c r="D7" s="140">
        <v>19572</v>
      </c>
      <c r="E7" s="140">
        <v>23503</v>
      </c>
      <c r="F7" s="142">
        <v>1.0780070457976849</v>
      </c>
      <c r="G7" s="142">
        <v>9.8500251635631599</v>
      </c>
      <c r="H7" s="141">
        <v>11.828384499245093</v>
      </c>
    </row>
    <row r="8" spans="1:9" x14ac:dyDescent="0.25">
      <c r="A8" s="4" t="s">
        <v>104</v>
      </c>
      <c r="B8" s="140">
        <v>1265</v>
      </c>
      <c r="C8" s="140">
        <v>0</v>
      </c>
      <c r="D8" s="140">
        <v>11638</v>
      </c>
      <c r="E8" s="140">
        <v>34345</v>
      </c>
      <c r="F8" s="142">
        <v>0</v>
      </c>
      <c r="G8" s="142">
        <v>9.1999999999999993</v>
      </c>
      <c r="H8" s="141">
        <v>27.150197628458496</v>
      </c>
    </row>
    <row r="9" spans="1:9" ht="15.75" thickBot="1" x14ac:dyDescent="0.3">
      <c r="A9" s="4" t="s">
        <v>185</v>
      </c>
      <c r="B9" s="140">
        <v>9173</v>
      </c>
      <c r="C9" s="140">
        <v>13157</v>
      </c>
      <c r="D9" s="140">
        <v>72744</v>
      </c>
      <c r="E9" s="140">
        <v>253669</v>
      </c>
      <c r="F9" s="142">
        <v>1.4343181074893709</v>
      </c>
      <c r="G9" s="142">
        <v>7.9302300228932738</v>
      </c>
      <c r="H9" s="141">
        <v>27.653875504197099</v>
      </c>
    </row>
    <row r="10" spans="1:9" s="50" customFormat="1" ht="19.5" customHeight="1" thickBot="1" x14ac:dyDescent="0.3">
      <c r="A10" s="3" t="s">
        <v>160</v>
      </c>
      <c r="B10" s="133">
        <f>SUM(B4:B9)</f>
        <v>14819</v>
      </c>
      <c r="C10" s="133">
        <f>SUM(C4:C9)</f>
        <v>17260</v>
      </c>
      <c r="D10" s="133">
        <f>SUM(D4:D9)</f>
        <v>119227</v>
      </c>
      <c r="E10" s="133">
        <f>SUM(E4:E9)</f>
        <v>348394</v>
      </c>
      <c r="F10" s="134">
        <f>AVERAGE(F4:F9)</f>
        <v>0.76199014118808484</v>
      </c>
      <c r="G10" s="134">
        <f t="shared" ref="G10:H10" si="0">AVERAGE(G4:G9)</f>
        <v>8.0543207377558321</v>
      </c>
      <c r="H10" s="134">
        <f t="shared" si="0"/>
        <v>19.474138283636822</v>
      </c>
    </row>
    <row r="11" spans="1:9" x14ac:dyDescent="0.25">
      <c r="F11" s="34"/>
    </row>
    <row r="15" spans="1:9" x14ac:dyDescent="0.25">
      <c r="E15" s="83"/>
      <c r="F15" s="84"/>
      <c r="G15" s="84"/>
      <c r="H15" s="83"/>
      <c r="I15" s="84"/>
    </row>
    <row r="16" spans="1:9" x14ac:dyDescent="0.25">
      <c r="E16" s="83"/>
      <c r="F16" s="84"/>
      <c r="G16" s="84"/>
      <c r="H16" s="83"/>
      <c r="I16" s="84"/>
    </row>
    <row r="17" spans="5:9" x14ac:dyDescent="0.25">
      <c r="E17" s="83"/>
      <c r="F17" s="84"/>
      <c r="G17" s="84"/>
      <c r="H17" s="83"/>
      <c r="I17" s="84"/>
    </row>
    <row r="18" spans="5:9" x14ac:dyDescent="0.25">
      <c r="E18" s="83"/>
      <c r="F18" s="84"/>
      <c r="G18" s="84"/>
      <c r="H18" s="83"/>
      <c r="I18" s="84"/>
    </row>
    <row r="19" spans="5:9" x14ac:dyDescent="0.25">
      <c r="E19" s="83"/>
      <c r="F19" s="84"/>
      <c r="G19" s="84"/>
      <c r="H19" s="83"/>
      <c r="I19" s="84"/>
    </row>
    <row r="20" spans="5:9" x14ac:dyDescent="0.25">
      <c r="E20" s="83"/>
      <c r="F20" s="84"/>
      <c r="G20" s="84"/>
      <c r="H20" s="83"/>
      <c r="I20" s="84"/>
    </row>
    <row r="21" spans="5:9" x14ac:dyDescent="0.25">
      <c r="E21" s="83"/>
      <c r="F21" s="84"/>
      <c r="G21" s="84"/>
      <c r="H21" s="83"/>
      <c r="I21" s="84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N10"/>
  <sheetViews>
    <sheetView zoomScaleNormal="100" workbookViewId="0">
      <selection activeCell="P2" sqref="P2"/>
    </sheetView>
  </sheetViews>
  <sheetFormatPr defaultColWidth="9.140625" defaultRowHeight="15" x14ac:dyDescent="0.25"/>
  <cols>
    <col min="1" max="1" width="15.28515625" style="32" customWidth="1"/>
    <col min="2" max="2" width="9.42578125" style="32" customWidth="1"/>
    <col min="3" max="3" width="6.7109375" style="32" customWidth="1"/>
    <col min="4" max="4" width="9.85546875" style="32" customWidth="1"/>
    <col min="5" max="5" width="10.28515625" style="32" customWidth="1"/>
    <col min="6" max="6" width="9.28515625" style="32" customWidth="1"/>
    <col min="7" max="7" width="10.28515625" style="32" customWidth="1"/>
    <col min="8" max="8" width="12.5703125" style="32" customWidth="1"/>
    <col min="9" max="10" width="10.5703125" style="32" customWidth="1"/>
    <col min="11" max="11" width="11" style="32" customWidth="1"/>
    <col min="12" max="12" width="12.42578125" style="32" customWidth="1"/>
    <col min="13" max="13" width="13.28515625" style="32" customWidth="1"/>
    <col min="14" max="16384" width="9.140625" style="32"/>
  </cols>
  <sheetData>
    <row r="1" spans="1:14" ht="32.25" customHeight="1" thickBot="1" x14ac:dyDescent="0.3">
      <c r="A1" s="288" t="s">
        <v>343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4" ht="189" customHeight="1" thickBot="1" x14ac:dyDescent="0.3">
      <c r="A2" s="289" t="s">
        <v>0</v>
      </c>
      <c r="B2" s="289" t="s">
        <v>311</v>
      </c>
      <c r="C2" s="289" t="s">
        <v>310</v>
      </c>
      <c r="D2" s="290" t="s">
        <v>309</v>
      </c>
      <c r="E2" s="289" t="s">
        <v>308</v>
      </c>
      <c r="F2" s="289" t="s">
        <v>307</v>
      </c>
      <c r="G2" s="289" t="s">
        <v>306</v>
      </c>
      <c r="H2" s="290" t="s">
        <v>305</v>
      </c>
      <c r="I2" s="289" t="s">
        <v>304</v>
      </c>
      <c r="J2" s="289" t="s">
        <v>303</v>
      </c>
      <c r="K2" s="289" t="s">
        <v>302</v>
      </c>
      <c r="L2" s="290" t="s">
        <v>301</v>
      </c>
      <c r="M2" s="291"/>
      <c r="N2" s="292"/>
    </row>
    <row r="3" spans="1:14" ht="14.25" customHeight="1" thickTop="1" thickBot="1" x14ac:dyDescent="0.3">
      <c r="A3" s="90">
        <v>1</v>
      </c>
      <c r="B3" s="90">
        <v>2</v>
      </c>
      <c r="C3" s="90">
        <v>3</v>
      </c>
      <c r="D3" s="90">
        <v>4</v>
      </c>
      <c r="E3" s="90">
        <v>5</v>
      </c>
      <c r="F3" s="90">
        <v>6</v>
      </c>
      <c r="G3" s="90">
        <v>7</v>
      </c>
      <c r="H3" s="90">
        <v>8</v>
      </c>
      <c r="I3" s="90">
        <v>9</v>
      </c>
      <c r="J3" s="90">
        <v>10</v>
      </c>
      <c r="K3" s="90">
        <v>11</v>
      </c>
      <c r="L3" s="90">
        <v>12</v>
      </c>
      <c r="M3" s="293"/>
      <c r="N3" s="293"/>
    </row>
    <row r="4" spans="1:14" ht="15.75" thickTop="1" x14ac:dyDescent="0.25">
      <c r="A4" s="9" t="s">
        <v>91</v>
      </c>
      <c r="B4" s="140">
        <v>22</v>
      </c>
      <c r="C4" s="140">
        <v>19</v>
      </c>
      <c r="D4" s="142">
        <v>86.36363636363636</v>
      </c>
      <c r="E4" s="140">
        <v>17</v>
      </c>
      <c r="F4" s="140">
        <v>14</v>
      </c>
      <c r="G4" s="140">
        <v>4</v>
      </c>
      <c r="H4" s="142">
        <v>28.571428571428569</v>
      </c>
      <c r="I4" s="140">
        <v>5</v>
      </c>
      <c r="J4" s="140">
        <v>5</v>
      </c>
      <c r="K4" s="140">
        <v>3</v>
      </c>
      <c r="L4" s="142">
        <v>60</v>
      </c>
    </row>
    <row r="5" spans="1:14" x14ac:dyDescent="0.25">
      <c r="A5" s="9" t="s">
        <v>94</v>
      </c>
      <c r="B5" s="140">
        <v>30</v>
      </c>
      <c r="C5" s="140">
        <v>30</v>
      </c>
      <c r="D5" s="142">
        <v>100</v>
      </c>
      <c r="E5" s="140">
        <v>12</v>
      </c>
      <c r="F5" s="140">
        <v>12</v>
      </c>
      <c r="G5" s="140">
        <v>0</v>
      </c>
      <c r="H5" s="142">
        <v>0</v>
      </c>
      <c r="I5" s="140">
        <v>18</v>
      </c>
      <c r="J5" s="140">
        <v>18</v>
      </c>
      <c r="K5" s="140">
        <v>6</v>
      </c>
      <c r="L5" s="142">
        <v>33.333333333333329</v>
      </c>
    </row>
    <row r="6" spans="1:14" x14ac:dyDescent="0.25">
      <c r="A6" s="9" t="s">
        <v>97</v>
      </c>
      <c r="B6" s="140">
        <v>91</v>
      </c>
      <c r="C6" s="140">
        <v>80</v>
      </c>
      <c r="D6" s="142">
        <v>87.912087912087912</v>
      </c>
      <c r="E6" s="140">
        <v>63</v>
      </c>
      <c r="F6" s="140">
        <v>55</v>
      </c>
      <c r="G6" s="140">
        <v>18</v>
      </c>
      <c r="H6" s="142">
        <v>32.727272727272727</v>
      </c>
      <c r="I6" s="140">
        <v>28</v>
      </c>
      <c r="J6" s="140">
        <v>25</v>
      </c>
      <c r="K6" s="140">
        <v>20</v>
      </c>
      <c r="L6" s="142">
        <v>80</v>
      </c>
    </row>
    <row r="7" spans="1:14" ht="14.25" customHeight="1" x14ac:dyDescent="0.25">
      <c r="A7" s="9" t="s">
        <v>100</v>
      </c>
      <c r="B7" s="140">
        <v>45</v>
      </c>
      <c r="C7" s="140">
        <v>36</v>
      </c>
      <c r="D7" s="142">
        <v>80</v>
      </c>
      <c r="E7" s="140">
        <v>44</v>
      </c>
      <c r="F7" s="140">
        <v>35</v>
      </c>
      <c r="G7" s="140">
        <v>20</v>
      </c>
      <c r="H7" s="142">
        <v>57.142857142857139</v>
      </c>
      <c r="I7" s="140">
        <v>1</v>
      </c>
      <c r="J7" s="140">
        <v>1</v>
      </c>
      <c r="K7" s="140">
        <v>1</v>
      </c>
      <c r="L7" s="142">
        <v>100</v>
      </c>
    </row>
    <row r="8" spans="1:14" x14ac:dyDescent="0.25">
      <c r="A8" s="9" t="s">
        <v>104</v>
      </c>
      <c r="B8" s="140">
        <v>15</v>
      </c>
      <c r="C8" s="140">
        <v>15</v>
      </c>
      <c r="D8" s="142">
        <v>100</v>
      </c>
      <c r="E8" s="140">
        <v>12</v>
      </c>
      <c r="F8" s="140">
        <v>12</v>
      </c>
      <c r="G8" s="140">
        <v>2</v>
      </c>
      <c r="H8" s="142">
        <v>16.666666666666664</v>
      </c>
      <c r="I8" s="140">
        <v>3</v>
      </c>
      <c r="J8" s="140">
        <v>3</v>
      </c>
      <c r="K8" s="140">
        <v>2</v>
      </c>
      <c r="L8" s="142">
        <v>66.666666666666657</v>
      </c>
    </row>
    <row r="9" spans="1:14" ht="15.75" thickBot="1" x14ac:dyDescent="0.3">
      <c r="A9" s="9" t="s">
        <v>185</v>
      </c>
      <c r="B9" s="140">
        <v>829</v>
      </c>
      <c r="C9" s="140">
        <v>828</v>
      </c>
      <c r="D9" s="142">
        <v>99.879372738238843</v>
      </c>
      <c r="E9" s="140">
        <v>682</v>
      </c>
      <c r="F9" s="140">
        <v>681</v>
      </c>
      <c r="G9" s="140">
        <v>33</v>
      </c>
      <c r="H9" s="142">
        <v>4.8458149779735686</v>
      </c>
      <c r="I9" s="140">
        <v>147</v>
      </c>
      <c r="J9" s="140">
        <v>147</v>
      </c>
      <c r="K9" s="140">
        <v>34</v>
      </c>
      <c r="L9" s="142">
        <v>23.129251700680271</v>
      </c>
    </row>
    <row r="10" spans="1:14" ht="18" customHeight="1" thickBot="1" x14ac:dyDescent="0.3">
      <c r="A10" s="294" t="s">
        <v>160</v>
      </c>
      <c r="B10" s="295">
        <f>SUM(B4:B9)</f>
        <v>1032</v>
      </c>
      <c r="C10" s="295">
        <f>SUM(C4:C9)</f>
        <v>1008</v>
      </c>
      <c r="D10" s="296">
        <f>C10/B10*100</f>
        <v>97.674418604651152</v>
      </c>
      <c r="E10" s="295">
        <f>SUM(E4:E9)</f>
        <v>830</v>
      </c>
      <c r="F10" s="295">
        <f>SUM(F4:F9)</f>
        <v>809</v>
      </c>
      <c r="G10" s="295">
        <f>SUM(G4:G9)</f>
        <v>77</v>
      </c>
      <c r="H10" s="296">
        <f>G10/F10*100</f>
        <v>9.5179233621755248</v>
      </c>
      <c r="I10" s="295">
        <f t="shared" ref="I10:K10" si="0">SUM(I4:I9)</f>
        <v>202</v>
      </c>
      <c r="J10" s="295">
        <f t="shared" si="0"/>
        <v>199</v>
      </c>
      <c r="K10" s="295">
        <f t="shared" si="0"/>
        <v>66</v>
      </c>
      <c r="L10" s="296">
        <f>K10/J10*100</f>
        <v>33.165829145728644</v>
      </c>
    </row>
  </sheetData>
  <mergeCells count="1">
    <mergeCell ref="A1:M1"/>
  </mergeCells>
  <pageMargins left="0.7" right="0.7" top="0.75" bottom="0.75" header="0.3" footer="0.3"/>
  <pageSetup paperSize="9" orientation="landscape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18"/>
  <sheetViews>
    <sheetView zoomScaleNormal="100" workbookViewId="0">
      <selection activeCell="M22" sqref="M22"/>
    </sheetView>
  </sheetViews>
  <sheetFormatPr defaultColWidth="9.140625" defaultRowHeight="15" x14ac:dyDescent="0.25"/>
  <cols>
    <col min="1" max="1" width="16.5703125" style="32" customWidth="1"/>
    <col min="2" max="2" width="10.140625" style="32" customWidth="1"/>
    <col min="3" max="3" width="10.5703125" style="32" customWidth="1"/>
    <col min="4" max="4" width="10.7109375" style="32" customWidth="1"/>
    <col min="5" max="5" width="11.7109375" style="32" customWidth="1"/>
    <col min="6" max="6" width="10.85546875" style="32" customWidth="1"/>
    <col min="7" max="7" width="11.140625" style="32" customWidth="1"/>
    <col min="8" max="8" width="12" style="32" customWidth="1"/>
    <col min="9" max="9" width="11.5703125" style="32" customWidth="1"/>
    <col min="10" max="10" width="16.7109375" style="32" customWidth="1"/>
    <col min="11" max="16384" width="9.140625" style="32"/>
  </cols>
  <sheetData>
    <row r="1" spans="1:31" ht="33.75" customHeight="1" thickBot="1" x14ac:dyDescent="0.3">
      <c r="A1" s="297" t="s">
        <v>342</v>
      </c>
      <c r="B1" s="297"/>
      <c r="C1" s="297"/>
      <c r="D1" s="297"/>
      <c r="E1" s="297"/>
      <c r="F1" s="297"/>
      <c r="G1" s="297"/>
      <c r="H1" s="297"/>
      <c r="I1" s="297"/>
      <c r="J1" s="297"/>
    </row>
    <row r="2" spans="1:31" ht="135.75" customHeight="1" thickBot="1" x14ac:dyDescent="0.3">
      <c r="A2" s="22" t="s">
        <v>0</v>
      </c>
      <c r="B2" s="22" t="s">
        <v>199</v>
      </c>
      <c r="C2" s="22" t="s">
        <v>198</v>
      </c>
      <c r="D2" s="22" t="s">
        <v>197</v>
      </c>
      <c r="E2" s="22" t="s">
        <v>196</v>
      </c>
      <c r="F2" s="22" t="s">
        <v>195</v>
      </c>
      <c r="G2" s="22" t="s">
        <v>300</v>
      </c>
      <c r="H2" s="23" t="s">
        <v>194</v>
      </c>
      <c r="I2" s="23" t="s">
        <v>193</v>
      </c>
      <c r="J2" s="23" t="s">
        <v>327</v>
      </c>
    </row>
    <row r="3" spans="1:31" ht="12.75" customHeight="1" thickTop="1" x14ac:dyDescent="0.25">
      <c r="A3" s="63">
        <v>1</v>
      </c>
      <c r="B3" s="63">
        <v>2</v>
      </c>
      <c r="C3" s="63">
        <v>3</v>
      </c>
      <c r="D3" s="63">
        <v>4</v>
      </c>
      <c r="E3" s="63">
        <v>5</v>
      </c>
      <c r="F3" s="63">
        <v>6</v>
      </c>
      <c r="G3" s="63">
        <v>7</v>
      </c>
      <c r="H3" s="63">
        <v>8</v>
      </c>
      <c r="I3" s="63">
        <v>9</v>
      </c>
      <c r="J3" s="298">
        <v>10</v>
      </c>
    </row>
    <row r="4" spans="1:31" x14ac:dyDescent="0.25">
      <c r="A4" s="24" t="s">
        <v>91</v>
      </c>
      <c r="B4" s="140">
        <v>3849</v>
      </c>
      <c r="C4" s="140">
        <v>5141</v>
      </c>
      <c r="D4" s="140">
        <v>3182</v>
      </c>
      <c r="E4" s="140">
        <v>4559</v>
      </c>
      <c r="F4" s="140">
        <v>64</v>
      </c>
      <c r="G4" s="140">
        <v>63</v>
      </c>
      <c r="H4" s="142">
        <v>82.670823590542994</v>
      </c>
      <c r="I4" s="170">
        <v>88.679245283018872</v>
      </c>
      <c r="J4" s="171">
        <v>98.4375</v>
      </c>
      <c r="K4" s="299"/>
      <c r="L4" s="299"/>
      <c r="M4" s="299"/>
      <c r="N4" s="299"/>
      <c r="O4" s="300"/>
      <c r="P4" s="300"/>
      <c r="Q4" s="300"/>
      <c r="R4" s="301"/>
      <c r="S4" s="302"/>
      <c r="T4" s="302"/>
      <c r="U4" s="302"/>
    </row>
    <row r="5" spans="1:31" x14ac:dyDescent="0.25">
      <c r="A5" s="24" t="s">
        <v>94</v>
      </c>
      <c r="B5" s="140">
        <v>5277</v>
      </c>
      <c r="C5" s="140">
        <v>17246</v>
      </c>
      <c r="D5" s="140">
        <v>4331</v>
      </c>
      <c r="E5" s="140">
        <v>15594</v>
      </c>
      <c r="F5" s="140">
        <v>84</v>
      </c>
      <c r="G5" s="140">
        <v>84</v>
      </c>
      <c r="H5" s="142">
        <v>82.073147621754785</v>
      </c>
      <c r="I5" s="170">
        <v>90.420967180795543</v>
      </c>
      <c r="J5" s="172">
        <v>100</v>
      </c>
      <c r="K5" s="303"/>
      <c r="L5" s="157"/>
      <c r="M5" s="157"/>
      <c r="N5" s="157"/>
      <c r="O5" s="158"/>
      <c r="P5" s="158"/>
      <c r="Q5" s="158"/>
      <c r="U5" s="302"/>
    </row>
    <row r="6" spans="1:31" x14ac:dyDescent="0.25">
      <c r="A6" s="24" t="s">
        <v>97</v>
      </c>
      <c r="B6" s="140">
        <v>2907</v>
      </c>
      <c r="C6" s="140">
        <v>13621</v>
      </c>
      <c r="D6" s="140">
        <v>2842</v>
      </c>
      <c r="E6" s="140">
        <v>10321</v>
      </c>
      <c r="F6" s="140">
        <v>391</v>
      </c>
      <c r="G6" s="140">
        <v>391</v>
      </c>
      <c r="H6" s="142">
        <v>97.764017887856909</v>
      </c>
      <c r="I6" s="170">
        <v>75.772703913075404</v>
      </c>
      <c r="J6" s="172">
        <v>100</v>
      </c>
      <c r="K6" s="303"/>
      <c r="L6" s="157"/>
      <c r="M6" s="157"/>
      <c r="N6" s="157"/>
      <c r="O6" s="158"/>
      <c r="P6" s="158"/>
      <c r="Q6" s="158"/>
      <c r="U6" s="302"/>
    </row>
    <row r="7" spans="1:31" x14ac:dyDescent="0.25">
      <c r="A7" s="24" t="s">
        <v>100</v>
      </c>
      <c r="B7" s="140">
        <v>3607</v>
      </c>
      <c r="C7" s="140">
        <v>19323</v>
      </c>
      <c r="D7" s="155">
        <v>3065</v>
      </c>
      <c r="E7" s="155">
        <v>15844</v>
      </c>
      <c r="F7" s="155">
        <v>252</v>
      </c>
      <c r="G7" s="155">
        <v>252</v>
      </c>
      <c r="H7" s="173">
        <v>84.973662323260328</v>
      </c>
      <c r="I7" s="174">
        <v>81.995549345339754</v>
      </c>
      <c r="J7" s="223">
        <v>100</v>
      </c>
      <c r="K7" s="303"/>
      <c r="L7" s="157"/>
      <c r="M7" s="157"/>
      <c r="N7" s="157"/>
      <c r="O7" s="158"/>
      <c r="P7" s="158"/>
      <c r="Q7" s="158"/>
      <c r="U7" s="302"/>
    </row>
    <row r="8" spans="1:31" x14ac:dyDescent="0.25">
      <c r="A8" s="24" t="s">
        <v>104</v>
      </c>
      <c r="B8" s="140">
        <v>2814</v>
      </c>
      <c r="C8" s="140">
        <v>3415</v>
      </c>
      <c r="D8" s="140">
        <v>2288</v>
      </c>
      <c r="E8" s="140">
        <v>3246</v>
      </c>
      <c r="F8" s="140">
        <v>82</v>
      </c>
      <c r="G8" s="140">
        <v>82</v>
      </c>
      <c r="H8" s="142">
        <v>81.307746979388767</v>
      </c>
      <c r="I8" s="170">
        <v>95.051244509516835</v>
      </c>
      <c r="J8" s="172">
        <v>100</v>
      </c>
      <c r="K8" s="303"/>
      <c r="L8" s="157"/>
      <c r="M8" s="157"/>
      <c r="N8" s="157"/>
      <c r="O8" s="158"/>
      <c r="P8" s="158"/>
      <c r="Q8" s="158"/>
      <c r="U8" s="302"/>
    </row>
    <row r="9" spans="1:31" x14ac:dyDescent="0.25">
      <c r="A9" s="24" t="s">
        <v>185</v>
      </c>
      <c r="B9" s="140">
        <v>87440</v>
      </c>
      <c r="C9" s="140">
        <v>23688</v>
      </c>
      <c r="D9" s="140">
        <v>46928</v>
      </c>
      <c r="E9" s="140">
        <v>23087</v>
      </c>
      <c r="F9" s="140">
        <v>308</v>
      </c>
      <c r="G9" s="140">
        <v>308</v>
      </c>
      <c r="H9" s="142">
        <v>53.668801463860937</v>
      </c>
      <c r="I9" s="170">
        <v>97.462850388382307</v>
      </c>
      <c r="J9" s="175">
        <v>100</v>
      </c>
      <c r="K9" s="303"/>
      <c r="L9" s="157"/>
      <c r="M9" s="157"/>
      <c r="N9" s="157"/>
      <c r="O9" s="158"/>
      <c r="P9" s="158"/>
      <c r="Q9" s="158"/>
      <c r="U9" s="302"/>
    </row>
    <row r="10" spans="1:31" ht="18.75" customHeight="1" thickBot="1" x14ac:dyDescent="0.3">
      <c r="A10" s="304" t="s">
        <v>160</v>
      </c>
      <c r="B10" s="305">
        <f t="shared" ref="B10:G10" si="0">SUM(B4:B9)</f>
        <v>105894</v>
      </c>
      <c r="C10" s="305">
        <f t="shared" si="0"/>
        <v>82434</v>
      </c>
      <c r="D10" s="305">
        <f t="shared" si="0"/>
        <v>62636</v>
      </c>
      <c r="E10" s="305">
        <f t="shared" si="0"/>
        <v>72651</v>
      </c>
      <c r="F10" s="305">
        <f t="shared" si="0"/>
        <v>1181</v>
      </c>
      <c r="G10" s="305">
        <f t="shared" si="0"/>
        <v>1180</v>
      </c>
      <c r="H10" s="306">
        <f>D10/B10*100</f>
        <v>59.149715753489339</v>
      </c>
      <c r="I10" s="306">
        <f>E10/C10*100</f>
        <v>88.132324041051021</v>
      </c>
      <c r="J10" s="306">
        <f>G10/F10*100</f>
        <v>99.915325994919556</v>
      </c>
    </row>
    <row r="11" spans="1:31" x14ac:dyDescent="0.25">
      <c r="L11" s="31"/>
      <c r="M11" s="299"/>
      <c r="N11" s="307"/>
      <c r="O11" s="307"/>
      <c r="P11" s="299"/>
      <c r="Q11" s="299"/>
      <c r="R11" s="299"/>
      <c r="S11" s="299"/>
      <c r="T11" s="299"/>
      <c r="U11" s="299"/>
      <c r="V11" s="300"/>
      <c r="W11" s="300"/>
      <c r="X11" s="300"/>
      <c r="Y11" s="299"/>
      <c r="Z11" s="299"/>
      <c r="AA11" s="299"/>
      <c r="AB11" s="299"/>
      <c r="AC11" s="300"/>
      <c r="AD11" s="300"/>
      <c r="AE11" s="300"/>
    </row>
    <row r="12" spans="1:31" x14ac:dyDescent="0.25">
      <c r="L12" s="31"/>
      <c r="M12" s="157"/>
      <c r="N12" s="308"/>
      <c r="O12" s="308"/>
      <c r="P12" s="157"/>
      <c r="Q12" s="157"/>
      <c r="R12" s="157"/>
      <c r="S12" s="157"/>
      <c r="T12" s="157"/>
      <c r="U12" s="157"/>
      <c r="V12" s="158"/>
      <c r="W12" s="158"/>
      <c r="X12" s="158"/>
      <c r="Y12" s="157"/>
      <c r="Z12" s="157"/>
      <c r="AA12" s="157"/>
      <c r="AB12" s="157"/>
      <c r="AC12" s="158"/>
      <c r="AD12" s="158"/>
      <c r="AE12" s="158"/>
    </row>
    <row r="13" spans="1:31" x14ac:dyDescent="0.25">
      <c r="L13" s="31"/>
      <c r="M13" s="157"/>
      <c r="N13" s="308"/>
      <c r="O13" s="308"/>
      <c r="P13" s="157"/>
      <c r="Q13" s="157"/>
      <c r="R13" s="157"/>
      <c r="S13" s="157"/>
      <c r="T13" s="157"/>
      <c r="U13" s="157"/>
      <c r="V13" s="158"/>
      <c r="W13" s="158"/>
      <c r="X13" s="158"/>
      <c r="Y13" s="157"/>
      <c r="Z13" s="157"/>
      <c r="AA13" s="157"/>
      <c r="AB13" s="157"/>
      <c r="AC13" s="158"/>
      <c r="AD13" s="158"/>
      <c r="AE13" s="158"/>
    </row>
    <row r="14" spans="1:31" x14ac:dyDescent="0.25">
      <c r="M14" s="157"/>
      <c r="N14" s="308"/>
      <c r="O14" s="308"/>
      <c r="P14" s="157"/>
      <c r="Q14" s="157"/>
      <c r="R14" s="157"/>
      <c r="S14" s="157"/>
      <c r="T14" s="157"/>
      <c r="U14" s="157"/>
      <c r="V14" s="158"/>
      <c r="W14" s="158"/>
      <c r="X14" s="158"/>
      <c r="Y14" s="157"/>
      <c r="Z14" s="157"/>
      <c r="AA14" s="157"/>
      <c r="AB14" s="157"/>
      <c r="AC14" s="158"/>
      <c r="AD14" s="158"/>
      <c r="AE14" s="158"/>
    </row>
    <row r="15" spans="1:31" x14ac:dyDescent="0.25">
      <c r="M15" s="157"/>
      <c r="N15" s="308"/>
      <c r="O15" s="308"/>
      <c r="P15" s="157"/>
      <c r="Q15" s="157"/>
      <c r="R15" s="157"/>
      <c r="S15" s="157"/>
      <c r="T15" s="157"/>
      <c r="U15" s="157"/>
      <c r="V15" s="158"/>
      <c r="W15" s="158"/>
      <c r="X15" s="158"/>
      <c r="Y15" s="157"/>
      <c r="Z15" s="157"/>
      <c r="AA15" s="157"/>
      <c r="AB15" s="157"/>
      <c r="AC15" s="158"/>
      <c r="AD15" s="158"/>
      <c r="AE15" s="158"/>
    </row>
    <row r="16" spans="1:31" x14ac:dyDescent="0.25">
      <c r="M16" s="157"/>
      <c r="N16" s="308"/>
      <c r="O16" s="308"/>
      <c r="P16" s="157"/>
      <c r="Q16" s="157"/>
      <c r="R16" s="157"/>
      <c r="S16" s="157"/>
      <c r="T16" s="157"/>
      <c r="U16" s="157"/>
      <c r="V16" s="158"/>
      <c r="W16" s="158"/>
      <c r="X16" s="158"/>
      <c r="Y16" s="157"/>
      <c r="Z16" s="157"/>
      <c r="AA16" s="157"/>
      <c r="AB16" s="157"/>
      <c r="AC16" s="158"/>
      <c r="AD16" s="158"/>
      <c r="AE16" s="158"/>
    </row>
    <row r="17" spans="13:31" x14ac:dyDescent="0.25"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</row>
    <row r="18" spans="13:31" x14ac:dyDescent="0.25"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</row>
  </sheetData>
  <sortState ref="L11:AE17">
    <sortCondition ref="L11:L17"/>
  </sortState>
  <mergeCells count="1">
    <mergeCell ref="A1:J1"/>
  </mergeCells>
  <pageMargins left="0.7" right="0.7" top="0.75" bottom="0.75" header="0.3" footer="0.3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115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23.42578125" style="428" customWidth="1"/>
    <col min="2" max="2" width="23" style="428" customWidth="1"/>
    <col min="3" max="3" width="14.85546875" style="428" customWidth="1"/>
    <col min="4" max="4" width="19.85546875" style="435" customWidth="1"/>
    <col min="5" max="5" width="26.28515625" style="32" customWidth="1"/>
    <col min="6" max="6" width="16.140625" style="32" customWidth="1"/>
    <col min="7" max="7" width="20.85546875" style="292" customWidth="1"/>
    <col min="8" max="9" width="9.140625" style="32"/>
    <col min="10" max="10" width="23.140625" style="32" customWidth="1"/>
    <col min="11" max="11" width="9.140625" style="32"/>
    <col min="12" max="12" width="16.85546875" style="32" customWidth="1"/>
    <col min="13" max="16384" width="9.140625" style="32"/>
  </cols>
  <sheetData>
    <row r="1" spans="1:7" s="32" customFormat="1" ht="36.75" customHeight="1" thickBot="1" x14ac:dyDescent="0.3">
      <c r="A1" s="257" t="s">
        <v>338</v>
      </c>
      <c r="B1" s="257"/>
      <c r="C1" s="257"/>
      <c r="D1" s="257"/>
      <c r="E1" s="257"/>
      <c r="F1" s="257"/>
      <c r="G1" s="257"/>
    </row>
    <row r="2" spans="1:7" s="32" customFormat="1" ht="96.75" customHeight="1" thickBot="1" x14ac:dyDescent="0.3">
      <c r="A2" s="22" t="s">
        <v>0</v>
      </c>
      <c r="B2" s="22" t="s">
        <v>64</v>
      </c>
      <c r="C2" s="22" t="s">
        <v>2</v>
      </c>
      <c r="D2" s="59" t="s">
        <v>63</v>
      </c>
      <c r="E2" s="22" t="s">
        <v>316</v>
      </c>
      <c r="F2" s="22" t="s">
        <v>4</v>
      </c>
      <c r="G2" s="23" t="s">
        <v>5</v>
      </c>
    </row>
    <row r="3" spans="1:7" s="32" customFormat="1" ht="12.75" customHeight="1" thickTop="1" x14ac:dyDescent="0.25">
      <c r="A3" s="63">
        <v>1</v>
      </c>
      <c r="B3" s="63">
        <v>2</v>
      </c>
      <c r="C3" s="63">
        <v>3</v>
      </c>
      <c r="D3" s="450">
        <v>4</v>
      </c>
      <c r="E3" s="63">
        <v>5</v>
      </c>
      <c r="F3" s="63">
        <v>6</v>
      </c>
      <c r="G3" s="63">
        <v>7</v>
      </c>
    </row>
    <row r="4" spans="1:7" s="32" customFormat="1" x14ac:dyDescent="0.25">
      <c r="A4" s="24" t="s">
        <v>6</v>
      </c>
      <c r="B4" s="140">
        <v>3956</v>
      </c>
      <c r="C4" s="140">
        <v>4104</v>
      </c>
      <c r="D4" s="141">
        <v>96.393762183235864</v>
      </c>
      <c r="E4" s="140">
        <v>6311</v>
      </c>
      <c r="F4" s="140">
        <v>17029</v>
      </c>
      <c r="G4" s="141">
        <v>0.37060308884843501</v>
      </c>
    </row>
    <row r="5" spans="1:7" s="32" customFormat="1" x14ac:dyDescent="0.25">
      <c r="A5" s="24" t="s">
        <v>7</v>
      </c>
      <c r="B5" s="140">
        <v>23083</v>
      </c>
      <c r="C5" s="140">
        <v>30624</v>
      </c>
      <c r="D5" s="141">
        <v>75.375522466039712</v>
      </c>
      <c r="E5" s="140">
        <v>36578</v>
      </c>
      <c r="F5" s="140">
        <v>100773</v>
      </c>
      <c r="G5" s="141">
        <v>0.36297420936163455</v>
      </c>
    </row>
    <row r="6" spans="1:7" s="32" customFormat="1" x14ac:dyDescent="0.25">
      <c r="A6" s="24" t="s">
        <v>8</v>
      </c>
      <c r="B6" s="140">
        <v>10656</v>
      </c>
      <c r="C6" s="140">
        <v>13181</v>
      </c>
      <c r="D6" s="141">
        <v>80.84363857066991</v>
      </c>
      <c r="E6" s="140">
        <v>13413</v>
      </c>
      <c r="F6" s="140">
        <v>33529</v>
      </c>
      <c r="G6" s="141">
        <v>0.40004175489874438</v>
      </c>
    </row>
    <row r="7" spans="1:7" s="32" customFormat="1" x14ac:dyDescent="0.25">
      <c r="A7" s="24" t="s">
        <v>9</v>
      </c>
      <c r="B7" s="140">
        <v>12531</v>
      </c>
      <c r="C7" s="140">
        <v>13951</v>
      </c>
      <c r="D7" s="141">
        <v>89.821518170740447</v>
      </c>
      <c r="E7" s="140">
        <v>19734</v>
      </c>
      <c r="F7" s="140">
        <v>52941</v>
      </c>
      <c r="G7" s="141">
        <v>0.37275457584858618</v>
      </c>
    </row>
    <row r="8" spans="1:7" s="32" customFormat="1" x14ac:dyDescent="0.25">
      <c r="A8" s="24" t="s">
        <v>10</v>
      </c>
      <c r="B8" s="140">
        <v>22701</v>
      </c>
      <c r="C8" s="140">
        <v>32866</v>
      </c>
      <c r="D8" s="141">
        <v>69.07138075823039</v>
      </c>
      <c r="E8" s="140">
        <v>17221</v>
      </c>
      <c r="F8" s="140">
        <v>39849</v>
      </c>
      <c r="G8" s="141">
        <v>0.43215639037366055</v>
      </c>
    </row>
    <row r="9" spans="1:7" s="32" customFormat="1" x14ac:dyDescent="0.25">
      <c r="A9" s="24" t="s">
        <v>11</v>
      </c>
      <c r="B9" s="140">
        <v>41516</v>
      </c>
      <c r="C9" s="140">
        <v>48189</v>
      </c>
      <c r="D9" s="141">
        <v>86.152441428541778</v>
      </c>
      <c r="E9" s="140">
        <v>127087</v>
      </c>
      <c r="F9" s="140">
        <v>38893</v>
      </c>
      <c r="G9" s="141">
        <v>3.2676059959375725</v>
      </c>
    </row>
    <row r="10" spans="1:7" s="32" customFormat="1" x14ac:dyDescent="0.25">
      <c r="A10" s="24" t="s">
        <v>12</v>
      </c>
      <c r="B10" s="140">
        <v>6936</v>
      </c>
      <c r="C10" s="140">
        <v>8579</v>
      </c>
      <c r="D10" s="141">
        <v>80.84858375101993</v>
      </c>
      <c r="E10" s="140">
        <v>12127</v>
      </c>
      <c r="F10" s="140">
        <v>57132</v>
      </c>
      <c r="G10" s="141">
        <v>0.21226282993768816</v>
      </c>
    </row>
    <row r="11" spans="1:7" s="32" customFormat="1" x14ac:dyDescent="0.25">
      <c r="A11" s="24" t="s">
        <v>13</v>
      </c>
      <c r="B11" s="423"/>
      <c r="C11" s="423"/>
      <c r="D11" s="424"/>
      <c r="E11" s="147">
        <v>14381</v>
      </c>
      <c r="F11" s="147">
        <v>32880</v>
      </c>
      <c r="G11" s="151">
        <v>0.43737834549878346</v>
      </c>
    </row>
    <row r="12" spans="1:7" s="32" customFormat="1" x14ac:dyDescent="0.25">
      <c r="A12" s="24" t="s">
        <v>14</v>
      </c>
      <c r="B12" s="140">
        <v>24534</v>
      </c>
      <c r="C12" s="140">
        <v>42224</v>
      </c>
      <c r="D12" s="141">
        <v>58.104395604395606</v>
      </c>
      <c r="E12" s="140">
        <v>27232</v>
      </c>
      <c r="F12" s="140">
        <v>127190</v>
      </c>
      <c r="G12" s="141">
        <v>0.21410488245931283</v>
      </c>
    </row>
    <row r="13" spans="1:7" s="32" customFormat="1" x14ac:dyDescent="0.25">
      <c r="A13" s="24" t="s">
        <v>15</v>
      </c>
      <c r="B13" s="140">
        <v>12138</v>
      </c>
      <c r="C13" s="140">
        <v>19508</v>
      </c>
      <c r="D13" s="141">
        <v>62.220627434898503</v>
      </c>
      <c r="E13" s="140">
        <v>27695</v>
      </c>
      <c r="F13" s="140">
        <v>54273</v>
      </c>
      <c r="G13" s="141">
        <v>0.51029056805409689</v>
      </c>
    </row>
    <row r="14" spans="1:7" s="32" customFormat="1" x14ac:dyDescent="0.25">
      <c r="A14" s="24" t="s">
        <v>16</v>
      </c>
      <c r="B14" s="140">
        <v>30074</v>
      </c>
      <c r="C14" s="140">
        <v>35356</v>
      </c>
      <c r="D14" s="141">
        <v>85.060527208960295</v>
      </c>
      <c r="E14" s="140">
        <v>10162</v>
      </c>
      <c r="F14" s="140">
        <v>48335</v>
      </c>
      <c r="G14" s="141">
        <v>0.21024102617151133</v>
      </c>
    </row>
    <row r="15" spans="1:7" s="32" customFormat="1" x14ac:dyDescent="0.25">
      <c r="A15" s="24" t="s">
        <v>17</v>
      </c>
      <c r="B15" s="140">
        <v>21761</v>
      </c>
      <c r="C15" s="140">
        <v>22806</v>
      </c>
      <c r="D15" s="141">
        <v>95.417872489695696</v>
      </c>
      <c r="E15" s="140">
        <v>28495</v>
      </c>
      <c r="F15" s="140">
        <v>102778</v>
      </c>
      <c r="G15" s="141">
        <v>0.27724804919340718</v>
      </c>
    </row>
    <row r="16" spans="1:7" s="32" customFormat="1" x14ac:dyDescent="0.25">
      <c r="A16" s="24" t="s">
        <v>18</v>
      </c>
      <c r="B16" s="140">
        <v>5992</v>
      </c>
      <c r="C16" s="140">
        <v>9356</v>
      </c>
      <c r="D16" s="141">
        <v>64.04446344591706</v>
      </c>
      <c r="E16" s="140">
        <v>4421</v>
      </c>
      <c r="F16" s="140">
        <v>14530</v>
      </c>
      <c r="G16" s="141">
        <v>0.30426703372333103</v>
      </c>
    </row>
    <row r="17" spans="1:8" s="32" customFormat="1" x14ac:dyDescent="0.25">
      <c r="A17" s="24" t="s">
        <v>19</v>
      </c>
      <c r="B17" s="140">
        <v>3532</v>
      </c>
      <c r="C17" s="140">
        <v>3731</v>
      </c>
      <c r="D17" s="141">
        <v>94.666309300455637</v>
      </c>
      <c r="E17" s="140">
        <v>6443</v>
      </c>
      <c r="F17" s="140">
        <v>17359</v>
      </c>
      <c r="G17" s="141">
        <v>0.37116193329108821</v>
      </c>
    </row>
    <row r="18" spans="1:8" s="32" customFormat="1" x14ac:dyDescent="0.25">
      <c r="A18" s="24" t="s">
        <v>20</v>
      </c>
      <c r="B18" s="140">
        <v>14645</v>
      </c>
      <c r="C18" s="140">
        <v>14645</v>
      </c>
      <c r="D18" s="141">
        <v>100</v>
      </c>
      <c r="E18" s="140">
        <v>10059</v>
      </c>
      <c r="F18" s="140">
        <v>29407</v>
      </c>
      <c r="G18" s="141">
        <v>0.34206141394905976</v>
      </c>
    </row>
    <row r="19" spans="1:8" s="32" customFormat="1" x14ac:dyDescent="0.25">
      <c r="A19" s="451" t="s">
        <v>21</v>
      </c>
      <c r="B19" s="140">
        <v>24439</v>
      </c>
      <c r="C19" s="140">
        <v>27417</v>
      </c>
      <c r="D19" s="141">
        <v>89.138125980231237</v>
      </c>
      <c r="E19" s="148">
        <v>43304</v>
      </c>
      <c r="F19" s="148">
        <v>120997</v>
      </c>
      <c r="G19" s="152">
        <v>0.35789317090506378</v>
      </c>
    </row>
    <row r="20" spans="1:8" s="32" customFormat="1" ht="16.5" customHeight="1" thickBot="1" x14ac:dyDescent="0.3">
      <c r="A20" s="64" t="s">
        <v>22</v>
      </c>
      <c r="B20" s="452">
        <f>SUM(B4:B19)</f>
        <v>258494</v>
      </c>
      <c r="C20" s="452">
        <f>SUM(C4:C19)</f>
        <v>326537</v>
      </c>
      <c r="D20" s="318">
        <f>B20*100/C20</f>
        <v>79.162238888701737</v>
      </c>
      <c r="E20" s="453">
        <f>SUM(E4:E19)</f>
        <v>404663</v>
      </c>
      <c r="F20" s="453">
        <f>SUM(F4:F19)</f>
        <v>887895</v>
      </c>
      <c r="G20" s="454">
        <f>E20/F20</f>
        <v>0.45575546658107097</v>
      </c>
    </row>
    <row r="21" spans="1:8" s="32" customFormat="1" x14ac:dyDescent="0.25">
      <c r="A21" s="24" t="s">
        <v>24</v>
      </c>
      <c r="B21" s="140">
        <v>1716</v>
      </c>
      <c r="C21" s="140">
        <v>2180</v>
      </c>
      <c r="D21" s="141">
        <v>78.715596330275233</v>
      </c>
      <c r="E21" s="149">
        <v>1790</v>
      </c>
      <c r="F21" s="149">
        <v>3769</v>
      </c>
      <c r="G21" s="150">
        <v>0.47492703634916422</v>
      </c>
    </row>
    <row r="22" spans="1:8" s="32" customFormat="1" ht="22.5" customHeight="1" thickBot="1" x14ac:dyDescent="0.3">
      <c r="A22" s="64" t="s">
        <v>26</v>
      </c>
      <c r="B22" s="452">
        <f>B20+B21</f>
        <v>260210</v>
      </c>
      <c r="C22" s="452">
        <f>C20+C21</f>
        <v>328717</v>
      </c>
      <c r="D22" s="455">
        <f>B22*100/C22</f>
        <v>79.159276824745902</v>
      </c>
      <c r="E22" s="456">
        <f>E20+E21</f>
        <v>406453</v>
      </c>
      <c r="F22" s="452">
        <f>F20+F21</f>
        <v>891664</v>
      </c>
      <c r="G22" s="455">
        <f>E22/F22</f>
        <v>0.45583650343627197</v>
      </c>
    </row>
    <row r="24" spans="1:8" s="32" customFormat="1" ht="33" customHeight="1" thickBot="1" x14ac:dyDescent="0.3">
      <c r="A24" s="309" t="s">
        <v>339</v>
      </c>
      <c r="B24" s="309"/>
      <c r="C24" s="309"/>
      <c r="D24" s="309"/>
      <c r="E24" s="309"/>
      <c r="F24" s="309"/>
      <c r="G24" s="309"/>
      <c r="H24" s="457"/>
    </row>
    <row r="25" spans="1:8" s="32" customFormat="1" ht="100.5" customHeight="1" thickBot="1" x14ac:dyDescent="0.3">
      <c r="A25" s="22" t="s">
        <v>0</v>
      </c>
      <c r="B25" s="22" t="s">
        <v>27</v>
      </c>
      <c r="C25" s="22" t="s">
        <v>60</v>
      </c>
      <c r="D25" s="59" t="s">
        <v>62</v>
      </c>
      <c r="E25" s="22" t="s">
        <v>61</v>
      </c>
      <c r="F25" s="22" t="s">
        <v>60</v>
      </c>
      <c r="G25" s="23" t="s">
        <v>31</v>
      </c>
    </row>
    <row r="26" spans="1:8" s="32" customFormat="1" ht="12.75" customHeight="1" thickTop="1" x14ac:dyDescent="0.25">
      <c r="A26" s="63">
        <v>1</v>
      </c>
      <c r="B26" s="63">
        <v>2</v>
      </c>
      <c r="C26" s="63">
        <v>3</v>
      </c>
      <c r="D26" s="450">
        <v>4</v>
      </c>
      <c r="E26" s="63">
        <v>5</v>
      </c>
      <c r="F26" s="63">
        <v>6</v>
      </c>
      <c r="G26" s="63">
        <v>7</v>
      </c>
    </row>
    <row r="27" spans="1:8" s="32" customFormat="1" x14ac:dyDescent="0.25">
      <c r="A27" s="24" t="s">
        <v>6</v>
      </c>
      <c r="B27" s="140">
        <v>4531</v>
      </c>
      <c r="C27" s="140">
        <v>40826</v>
      </c>
      <c r="D27" s="141">
        <v>11.098319698231519</v>
      </c>
      <c r="E27" s="140">
        <v>7343</v>
      </c>
      <c r="F27" s="140">
        <v>40826</v>
      </c>
      <c r="G27" s="141">
        <v>17.986087297310537</v>
      </c>
    </row>
    <row r="28" spans="1:8" s="32" customFormat="1" x14ac:dyDescent="0.25">
      <c r="A28" s="24" t="s">
        <v>7</v>
      </c>
      <c r="B28" s="140">
        <v>36987</v>
      </c>
      <c r="C28" s="140">
        <v>228436</v>
      </c>
      <c r="D28" s="141">
        <v>16.19140590800049</v>
      </c>
      <c r="E28" s="140">
        <v>57978</v>
      </c>
      <c r="F28" s="140">
        <v>228436</v>
      </c>
      <c r="G28" s="141">
        <v>25.380412894640074</v>
      </c>
    </row>
    <row r="29" spans="1:8" s="32" customFormat="1" x14ac:dyDescent="0.25">
      <c r="A29" s="24" t="s">
        <v>8</v>
      </c>
      <c r="B29" s="140">
        <v>9566</v>
      </c>
      <c r="C29" s="140">
        <v>73370</v>
      </c>
      <c r="D29" s="141">
        <v>13.038026441324794</v>
      </c>
      <c r="E29" s="140">
        <v>18459</v>
      </c>
      <c r="F29" s="140">
        <v>73370</v>
      </c>
      <c r="G29" s="141">
        <v>25.158784244241517</v>
      </c>
    </row>
    <row r="30" spans="1:8" s="32" customFormat="1" x14ac:dyDescent="0.25">
      <c r="A30" s="24" t="s">
        <v>9</v>
      </c>
      <c r="B30" s="140">
        <v>11906</v>
      </c>
      <c r="C30" s="140">
        <v>108655</v>
      </c>
      <c r="D30" s="141">
        <v>10.957618149187796</v>
      </c>
      <c r="E30" s="140">
        <v>22448</v>
      </c>
      <c r="F30" s="140">
        <v>108655</v>
      </c>
      <c r="G30" s="141">
        <v>20.659886797662324</v>
      </c>
    </row>
    <row r="31" spans="1:8" s="32" customFormat="1" x14ac:dyDescent="0.25">
      <c r="A31" s="24" t="s">
        <v>10</v>
      </c>
      <c r="B31" s="140">
        <v>11592</v>
      </c>
      <c r="C31" s="140">
        <v>107715</v>
      </c>
      <c r="D31" s="141">
        <v>10.761732349254977</v>
      </c>
      <c r="E31" s="140">
        <v>31208</v>
      </c>
      <c r="F31" s="140">
        <v>107715</v>
      </c>
      <c r="G31" s="141">
        <v>28.972752170078447</v>
      </c>
    </row>
    <row r="32" spans="1:8" s="32" customFormat="1" x14ac:dyDescent="0.25">
      <c r="A32" s="24" t="s">
        <v>11</v>
      </c>
      <c r="B32" s="140">
        <v>23164</v>
      </c>
      <c r="C32" s="140">
        <v>214282</v>
      </c>
      <c r="D32" s="141">
        <v>10.810054040936709</v>
      </c>
      <c r="E32" s="140">
        <v>46362</v>
      </c>
      <c r="F32" s="140">
        <v>214282</v>
      </c>
      <c r="G32" s="141">
        <v>21.635975023567074</v>
      </c>
    </row>
    <row r="33" spans="1:7" s="32" customFormat="1" x14ac:dyDescent="0.25">
      <c r="A33" s="24" t="s">
        <v>12</v>
      </c>
      <c r="B33" s="140">
        <v>4952</v>
      </c>
      <c r="C33" s="140">
        <v>83261</v>
      </c>
      <c r="D33" s="141">
        <v>5.9475624842363173</v>
      </c>
      <c r="E33" s="140">
        <v>16575</v>
      </c>
      <c r="F33" s="140">
        <v>83261</v>
      </c>
      <c r="G33" s="141">
        <v>19.907279518622165</v>
      </c>
    </row>
    <row r="34" spans="1:7" s="32" customFormat="1" x14ac:dyDescent="0.25">
      <c r="A34" s="24" t="s">
        <v>13</v>
      </c>
      <c r="B34" s="140">
        <v>14334</v>
      </c>
      <c r="C34" s="140">
        <v>80219</v>
      </c>
      <c r="D34" s="141">
        <v>17.868584749248932</v>
      </c>
      <c r="E34" s="140">
        <v>10827</v>
      </c>
      <c r="F34" s="140">
        <v>61704</v>
      </c>
      <c r="G34" s="141">
        <v>17.546674445740955</v>
      </c>
    </row>
    <row r="35" spans="1:7" s="32" customFormat="1" x14ac:dyDescent="0.25">
      <c r="A35" s="24" t="s">
        <v>14</v>
      </c>
      <c r="B35" s="140">
        <v>17442</v>
      </c>
      <c r="C35" s="140">
        <v>249320</v>
      </c>
      <c r="D35" s="141">
        <v>6.9958286539387124</v>
      </c>
      <c r="E35" s="140">
        <v>53940</v>
      </c>
      <c r="F35" s="140">
        <v>249320</v>
      </c>
      <c r="G35" s="141">
        <v>21.634846783250442</v>
      </c>
    </row>
    <row r="36" spans="1:7" s="32" customFormat="1" x14ac:dyDescent="0.25">
      <c r="A36" s="24" t="s">
        <v>15</v>
      </c>
      <c r="B36" s="140">
        <v>10212</v>
      </c>
      <c r="C36" s="140">
        <v>110345</v>
      </c>
      <c r="D36" s="141">
        <v>9.2546105396710328</v>
      </c>
      <c r="E36" s="140">
        <v>23426</v>
      </c>
      <c r="F36" s="140">
        <v>110345</v>
      </c>
      <c r="G36" s="141">
        <v>21.2297793284698</v>
      </c>
    </row>
    <row r="37" spans="1:7" s="32" customFormat="1" x14ac:dyDescent="0.25">
      <c r="A37" s="24" t="s">
        <v>16</v>
      </c>
      <c r="B37" s="140">
        <v>1643</v>
      </c>
      <c r="C37" s="140">
        <v>88409</v>
      </c>
      <c r="D37" s="141">
        <v>1.8584080806252758</v>
      </c>
      <c r="E37" s="140">
        <v>16595</v>
      </c>
      <c r="F37" s="140">
        <v>88409</v>
      </c>
      <c r="G37" s="141">
        <v>18.770713388908369</v>
      </c>
    </row>
    <row r="38" spans="1:7" s="32" customFormat="1" x14ac:dyDescent="0.25">
      <c r="A38" s="24" t="s">
        <v>17</v>
      </c>
      <c r="B38" s="140">
        <v>22154</v>
      </c>
      <c r="C38" s="140">
        <v>181303</v>
      </c>
      <c r="D38" s="141">
        <v>12.219323453004087</v>
      </c>
      <c r="E38" s="140">
        <v>34160</v>
      </c>
      <c r="F38" s="140">
        <v>181303</v>
      </c>
      <c r="G38" s="141">
        <v>18.841387070263593</v>
      </c>
    </row>
    <row r="39" spans="1:7" s="32" customFormat="1" x14ac:dyDescent="0.25">
      <c r="A39" s="24" t="s">
        <v>18</v>
      </c>
      <c r="B39" s="140">
        <v>2252</v>
      </c>
      <c r="C39" s="140">
        <v>24059</v>
      </c>
      <c r="D39" s="141">
        <v>9.3603225404214641</v>
      </c>
      <c r="E39" s="140">
        <v>5731</v>
      </c>
      <c r="F39" s="140">
        <v>26059</v>
      </c>
      <c r="G39" s="141">
        <v>21.992401857323767</v>
      </c>
    </row>
    <row r="40" spans="1:7" s="32" customFormat="1" x14ac:dyDescent="0.25">
      <c r="A40" s="24" t="s">
        <v>19</v>
      </c>
      <c r="B40" s="140">
        <v>2229</v>
      </c>
      <c r="C40" s="140">
        <v>30748</v>
      </c>
      <c r="D40" s="141">
        <v>7.2492519838688692</v>
      </c>
      <c r="E40" s="140">
        <v>4836</v>
      </c>
      <c r="F40" s="140">
        <v>30748</v>
      </c>
      <c r="G40" s="141">
        <v>15.727852218030442</v>
      </c>
    </row>
    <row r="41" spans="1:7" s="32" customFormat="1" x14ac:dyDescent="0.25">
      <c r="A41" s="24" t="s">
        <v>20</v>
      </c>
      <c r="B41" s="140">
        <v>6760</v>
      </c>
      <c r="C41" s="140">
        <v>75083</v>
      </c>
      <c r="D41" s="141">
        <v>9.0033696043045701</v>
      </c>
      <c r="E41" s="140">
        <v>27325</v>
      </c>
      <c r="F41" s="140">
        <v>75083</v>
      </c>
      <c r="G41" s="141">
        <v>36.393058348760704</v>
      </c>
    </row>
    <row r="42" spans="1:7" s="32" customFormat="1" x14ac:dyDescent="0.25">
      <c r="A42" s="24" t="s">
        <v>21</v>
      </c>
      <c r="B42" s="140">
        <v>26740</v>
      </c>
      <c r="C42" s="140">
        <v>271540</v>
      </c>
      <c r="D42" s="141">
        <v>9.8475362745820139</v>
      </c>
      <c r="E42" s="140">
        <v>39251</v>
      </c>
      <c r="F42" s="140">
        <v>271540</v>
      </c>
      <c r="G42" s="141">
        <v>14.454960595124106</v>
      </c>
    </row>
    <row r="43" spans="1:7" s="32" customFormat="1" ht="16.5" customHeight="1" thickBot="1" x14ac:dyDescent="0.3">
      <c r="A43" s="64" t="s">
        <v>22</v>
      </c>
      <c r="B43" s="452">
        <f>SUM(B27:B42)</f>
        <v>206464</v>
      </c>
      <c r="C43" s="452">
        <f>SUM(C27:C42)</f>
        <v>1967571</v>
      </c>
      <c r="D43" s="318">
        <f>B43*100/C43</f>
        <v>10.493344331665796</v>
      </c>
      <c r="E43" s="452">
        <f>SUM(E27:E42)</f>
        <v>416464</v>
      </c>
      <c r="F43" s="452">
        <f>SUM(F27:F42)</f>
        <v>1951056</v>
      </c>
      <c r="G43" s="318">
        <f>E43*100/F43</f>
        <v>21.345568758661976</v>
      </c>
    </row>
    <row r="44" spans="1:7" s="32" customFormat="1" x14ac:dyDescent="0.25">
      <c r="A44" s="24" t="s">
        <v>24</v>
      </c>
      <c r="B44" s="140">
        <v>233</v>
      </c>
      <c r="C44" s="140">
        <v>7646</v>
      </c>
      <c r="D44" s="141">
        <v>3.0473450170023542</v>
      </c>
      <c r="E44" s="140">
        <v>505</v>
      </c>
      <c r="F44" s="140">
        <v>7646</v>
      </c>
      <c r="G44" s="141">
        <v>6.6047606591681918</v>
      </c>
    </row>
    <row r="45" spans="1:7" s="32" customFormat="1" ht="22.5" customHeight="1" thickBot="1" x14ac:dyDescent="0.3">
      <c r="A45" s="64" t="s">
        <v>26</v>
      </c>
      <c r="B45" s="452">
        <f>B43+B44</f>
        <v>206697</v>
      </c>
      <c r="C45" s="452">
        <f>C43+C44</f>
        <v>1975217</v>
      </c>
      <c r="D45" s="458">
        <f>B45*100/C45</f>
        <v>10.464521113376403</v>
      </c>
      <c r="E45" s="452">
        <f>E43+E44</f>
        <v>416969</v>
      </c>
      <c r="F45" s="452">
        <f>F43+F44</f>
        <v>1958702</v>
      </c>
      <c r="G45" s="458">
        <f>E45*100/F45</f>
        <v>21.288026458338226</v>
      </c>
    </row>
    <row r="47" spans="1:7" s="32" customFormat="1" ht="49.5" customHeight="1" thickBot="1" x14ac:dyDescent="0.3">
      <c r="A47" s="309" t="s">
        <v>340</v>
      </c>
      <c r="B47" s="309"/>
      <c r="C47" s="309"/>
      <c r="D47" s="309"/>
      <c r="E47" s="309"/>
      <c r="F47" s="309"/>
      <c r="G47" s="309"/>
    </row>
    <row r="48" spans="1:7" s="32" customFormat="1" ht="114" customHeight="1" thickBot="1" x14ac:dyDescent="0.3">
      <c r="A48" s="22" t="s">
        <v>0</v>
      </c>
      <c r="B48" s="22" t="s">
        <v>59</v>
      </c>
      <c r="C48" s="22" t="s">
        <v>269</v>
      </c>
      <c r="D48" s="59" t="s">
        <v>58</v>
      </c>
      <c r="E48" s="22" t="s">
        <v>57</v>
      </c>
      <c r="F48" s="22" t="s">
        <v>83</v>
      </c>
      <c r="G48" s="23" t="s">
        <v>56</v>
      </c>
    </row>
    <row r="49" spans="1:7" s="32" customFormat="1" ht="12.75" customHeight="1" thickTop="1" x14ac:dyDescent="0.25">
      <c r="A49" s="63">
        <v>1</v>
      </c>
      <c r="B49" s="63">
        <v>2</v>
      </c>
      <c r="C49" s="63">
        <v>3</v>
      </c>
      <c r="D49" s="450">
        <v>4</v>
      </c>
      <c r="E49" s="63">
        <v>5</v>
      </c>
      <c r="F49" s="63">
        <v>6</v>
      </c>
      <c r="G49" s="63">
        <v>7</v>
      </c>
    </row>
    <row r="50" spans="1:7" s="32" customFormat="1" x14ac:dyDescent="0.25">
      <c r="A50" s="24" t="s">
        <v>6</v>
      </c>
      <c r="B50" s="140">
        <v>2414</v>
      </c>
      <c r="C50" s="140">
        <v>5619</v>
      </c>
      <c r="D50" s="141">
        <v>42.961381028652781</v>
      </c>
      <c r="E50" s="140">
        <v>198</v>
      </c>
      <c r="F50" s="140">
        <v>5712</v>
      </c>
      <c r="G50" s="141">
        <v>3.4663865546218489</v>
      </c>
    </row>
    <row r="51" spans="1:7" s="32" customFormat="1" x14ac:dyDescent="0.25">
      <c r="A51" s="24" t="s">
        <v>7</v>
      </c>
      <c r="B51" s="140">
        <v>10639</v>
      </c>
      <c r="C51" s="140">
        <v>53074</v>
      </c>
      <c r="D51" s="141">
        <v>20.045596714021933</v>
      </c>
      <c r="E51" s="140">
        <v>227</v>
      </c>
      <c r="F51" s="140">
        <v>19161</v>
      </c>
      <c r="G51" s="141">
        <v>1.1846980846511141</v>
      </c>
    </row>
    <row r="52" spans="1:7" s="32" customFormat="1" x14ac:dyDescent="0.25">
      <c r="A52" s="24" t="s">
        <v>8</v>
      </c>
      <c r="B52" s="140">
        <v>3188</v>
      </c>
      <c r="C52" s="140">
        <v>22348</v>
      </c>
      <c r="D52" s="141">
        <v>14.265258636119563</v>
      </c>
      <c r="E52" s="140">
        <v>209</v>
      </c>
      <c r="F52" s="140">
        <v>5275</v>
      </c>
      <c r="G52" s="141">
        <v>3.9620853080568721</v>
      </c>
    </row>
    <row r="53" spans="1:7" s="32" customFormat="1" x14ac:dyDescent="0.25">
      <c r="A53" s="24" t="s">
        <v>9</v>
      </c>
      <c r="B53" s="140">
        <v>12133</v>
      </c>
      <c r="C53" s="140">
        <v>22705</v>
      </c>
      <c r="D53" s="141">
        <v>53.437568817441097</v>
      </c>
      <c r="E53" s="140">
        <v>1212</v>
      </c>
      <c r="F53" s="140">
        <v>9526</v>
      </c>
      <c r="G53" s="141">
        <v>12.723073693050599</v>
      </c>
    </row>
    <row r="54" spans="1:7" s="32" customFormat="1" x14ac:dyDescent="0.25">
      <c r="A54" s="24" t="s">
        <v>10</v>
      </c>
      <c r="B54" s="140">
        <v>6910</v>
      </c>
      <c r="C54" s="140">
        <v>33571</v>
      </c>
      <c r="D54" s="141">
        <v>20.583241488189209</v>
      </c>
      <c r="E54" s="140">
        <v>145</v>
      </c>
      <c r="F54" s="140">
        <v>12036</v>
      </c>
      <c r="G54" s="141">
        <v>1.2047191758059155</v>
      </c>
    </row>
    <row r="55" spans="1:7" s="32" customFormat="1" x14ac:dyDescent="0.25">
      <c r="A55" s="24" t="s">
        <v>11</v>
      </c>
      <c r="B55" s="140">
        <v>15284</v>
      </c>
      <c r="C55" s="140">
        <v>35189</v>
      </c>
      <c r="D55" s="141">
        <v>43.434027679104261</v>
      </c>
      <c r="E55" s="140">
        <v>264</v>
      </c>
      <c r="F55" s="140">
        <v>18186</v>
      </c>
      <c r="G55" s="141">
        <v>1.4516661167931375</v>
      </c>
    </row>
    <row r="56" spans="1:7" s="32" customFormat="1" x14ac:dyDescent="0.25">
      <c r="A56" s="24" t="s">
        <v>12</v>
      </c>
      <c r="B56" s="140">
        <v>2603</v>
      </c>
      <c r="C56" s="140">
        <v>6019</v>
      </c>
      <c r="D56" s="141">
        <v>43.246386442930721</v>
      </c>
      <c r="E56" s="140">
        <v>5913</v>
      </c>
      <c r="F56" s="140">
        <v>22585</v>
      </c>
      <c r="G56" s="141">
        <v>26.181093646225374</v>
      </c>
    </row>
    <row r="57" spans="1:7" s="32" customFormat="1" x14ac:dyDescent="0.25">
      <c r="A57" s="24" t="s">
        <v>13</v>
      </c>
      <c r="B57" s="140">
        <v>0</v>
      </c>
      <c r="C57" s="140">
        <v>18158</v>
      </c>
      <c r="D57" s="141">
        <v>0</v>
      </c>
      <c r="E57" s="153"/>
      <c r="F57" s="153"/>
      <c r="G57" s="154"/>
    </row>
    <row r="58" spans="1:7" s="32" customFormat="1" x14ac:dyDescent="0.25">
      <c r="A58" s="24" t="s">
        <v>14</v>
      </c>
      <c r="B58" s="140">
        <v>10934</v>
      </c>
      <c r="C58" s="140">
        <v>46065</v>
      </c>
      <c r="D58" s="141">
        <v>23.736025181808316</v>
      </c>
      <c r="E58" s="140">
        <v>11</v>
      </c>
      <c r="F58" s="140">
        <v>18445</v>
      </c>
      <c r="G58" s="141">
        <v>5.9636757928978039E-2</v>
      </c>
    </row>
    <row r="59" spans="1:7" s="32" customFormat="1" x14ac:dyDescent="0.25">
      <c r="A59" s="24" t="s">
        <v>15</v>
      </c>
      <c r="B59" s="140">
        <v>6713</v>
      </c>
      <c r="C59" s="140">
        <v>17127</v>
      </c>
      <c r="D59" s="141">
        <v>39.195422432416656</v>
      </c>
      <c r="E59" s="140">
        <v>79</v>
      </c>
      <c r="F59" s="140">
        <v>14465</v>
      </c>
      <c r="G59" s="141">
        <v>0.54614586933978571</v>
      </c>
    </row>
    <row r="60" spans="1:7" s="32" customFormat="1" x14ac:dyDescent="0.25">
      <c r="A60" s="24" t="s">
        <v>16</v>
      </c>
      <c r="B60" s="140">
        <v>20761</v>
      </c>
      <c r="C60" s="140">
        <v>82046</v>
      </c>
      <c r="D60" s="141">
        <v>25.304097701289518</v>
      </c>
      <c r="E60" s="140">
        <v>131</v>
      </c>
      <c r="F60" s="140">
        <v>28325</v>
      </c>
      <c r="G60" s="141">
        <v>0.46248896734333628</v>
      </c>
    </row>
    <row r="61" spans="1:7" s="32" customFormat="1" x14ac:dyDescent="0.25">
      <c r="A61" s="24" t="s">
        <v>17</v>
      </c>
      <c r="B61" s="140">
        <v>10744</v>
      </c>
      <c r="C61" s="140">
        <v>52843</v>
      </c>
      <c r="D61" s="141">
        <v>20.331926650644363</v>
      </c>
      <c r="E61" s="140">
        <v>26</v>
      </c>
      <c r="F61" s="140">
        <v>16361</v>
      </c>
      <c r="G61" s="141">
        <v>0.15891449177923109</v>
      </c>
    </row>
    <row r="62" spans="1:7" s="32" customFormat="1" x14ac:dyDescent="0.25">
      <c r="A62" s="24" t="s">
        <v>18</v>
      </c>
      <c r="B62" s="140">
        <v>1542</v>
      </c>
      <c r="C62" s="140">
        <v>11781</v>
      </c>
      <c r="D62" s="141">
        <v>13.088871912401324</v>
      </c>
      <c r="E62" s="140">
        <v>59</v>
      </c>
      <c r="F62" s="140">
        <v>2600</v>
      </c>
      <c r="G62" s="141">
        <v>2.2692307692307692</v>
      </c>
    </row>
    <row r="63" spans="1:7" s="32" customFormat="1" x14ac:dyDescent="0.25">
      <c r="A63" s="24" t="s">
        <v>19</v>
      </c>
      <c r="B63" s="140">
        <v>742</v>
      </c>
      <c r="C63" s="140">
        <v>4581</v>
      </c>
      <c r="D63" s="141">
        <v>16.197336826020521</v>
      </c>
      <c r="E63" s="140">
        <v>92</v>
      </c>
      <c r="F63" s="140">
        <v>2158</v>
      </c>
      <c r="G63" s="141">
        <v>4.2632066728452278</v>
      </c>
    </row>
    <row r="64" spans="1:7" s="32" customFormat="1" x14ac:dyDescent="0.25">
      <c r="A64" s="24" t="s">
        <v>20</v>
      </c>
      <c r="B64" s="140">
        <v>3159</v>
      </c>
      <c r="C64" s="140">
        <v>11639</v>
      </c>
      <c r="D64" s="141">
        <v>27.141507002319788</v>
      </c>
      <c r="E64" s="140">
        <v>178</v>
      </c>
      <c r="F64" s="140">
        <v>5379</v>
      </c>
      <c r="G64" s="141">
        <v>3.3091652723554561</v>
      </c>
    </row>
    <row r="65" spans="1:7" s="292" customFormat="1" ht="16.5" customHeight="1" x14ac:dyDescent="0.25">
      <c r="A65" s="24" t="s">
        <v>21</v>
      </c>
      <c r="B65" s="140">
        <v>475</v>
      </c>
      <c r="C65" s="140">
        <v>29228</v>
      </c>
      <c r="D65" s="141">
        <v>1.6251539619542905</v>
      </c>
      <c r="E65" s="140">
        <v>27</v>
      </c>
      <c r="F65" s="140">
        <v>318</v>
      </c>
      <c r="G65" s="141">
        <v>8.4905660377358494</v>
      </c>
    </row>
    <row r="66" spans="1:7" s="32" customFormat="1" ht="15.75" thickBot="1" x14ac:dyDescent="0.3">
      <c r="A66" s="64" t="s">
        <v>22</v>
      </c>
      <c r="B66" s="452">
        <f>SUM(B50:B65)</f>
        <v>108241</v>
      </c>
      <c r="C66" s="452">
        <f>SUM(C50:C65)</f>
        <v>451993</v>
      </c>
      <c r="D66" s="318">
        <f>B66*100/C66</f>
        <v>23.947494762087022</v>
      </c>
      <c r="E66" s="452">
        <f>SUM(E50:E65)</f>
        <v>8771</v>
      </c>
      <c r="F66" s="452">
        <f>SUM(F50:F65)</f>
        <v>180532</v>
      </c>
      <c r="G66" s="318">
        <f>E66*100/F66</f>
        <v>4.8584184521303699</v>
      </c>
    </row>
    <row r="67" spans="1:7" s="292" customFormat="1" ht="16.5" customHeight="1" x14ac:dyDescent="0.25">
      <c r="A67" s="24" t="s">
        <v>24</v>
      </c>
      <c r="B67" s="140">
        <v>0</v>
      </c>
      <c r="C67" s="140">
        <v>1186</v>
      </c>
      <c r="D67" s="142">
        <v>0</v>
      </c>
      <c r="E67" s="140">
        <v>9</v>
      </c>
      <c r="F67" s="140">
        <v>13</v>
      </c>
      <c r="G67" s="141">
        <v>69.230769230769226</v>
      </c>
    </row>
    <row r="68" spans="1:7" s="32" customFormat="1" ht="15" customHeight="1" thickBot="1" x14ac:dyDescent="0.3">
      <c r="A68" s="64" t="s">
        <v>26</v>
      </c>
      <c r="B68" s="452">
        <f>SUM(B66:B67)</f>
        <v>108241</v>
      </c>
      <c r="C68" s="452">
        <f>C66+C67</f>
        <v>453179</v>
      </c>
      <c r="D68" s="455">
        <f>B68*100/C68</f>
        <v>23.884822553560515</v>
      </c>
      <c r="E68" s="452">
        <f>E66+E67</f>
        <v>8780</v>
      </c>
      <c r="F68" s="452">
        <f>F66+F67</f>
        <v>180545</v>
      </c>
      <c r="G68" s="455">
        <f>E68*100/F68</f>
        <v>4.863053532360353</v>
      </c>
    </row>
    <row r="70" spans="1:7" s="32" customFormat="1" ht="31.5" customHeight="1" x14ac:dyDescent="0.25">
      <c r="A70" s="428"/>
      <c r="B70" s="428"/>
      <c r="C70" s="428"/>
      <c r="D70" s="435"/>
      <c r="G70" s="292"/>
    </row>
    <row r="71" spans="1:7" s="32" customFormat="1" ht="51.75" customHeight="1" thickBot="1" x14ac:dyDescent="0.3">
      <c r="A71" s="442" t="s">
        <v>341</v>
      </c>
      <c r="B71" s="442"/>
      <c r="C71" s="442"/>
      <c r="D71" s="442"/>
      <c r="E71" s="442"/>
      <c r="F71" s="442"/>
      <c r="G71" s="442"/>
    </row>
    <row r="72" spans="1:7" s="32" customFormat="1" ht="108.6" customHeight="1" thickBot="1" x14ac:dyDescent="0.3">
      <c r="A72" s="22" t="s">
        <v>0</v>
      </c>
      <c r="B72" s="22" t="s">
        <v>55</v>
      </c>
      <c r="C72" s="22" t="s">
        <v>54</v>
      </c>
      <c r="D72" s="59" t="s">
        <v>53</v>
      </c>
      <c r="E72" s="22" t="s">
        <v>52</v>
      </c>
      <c r="F72" s="22" t="s">
        <v>51</v>
      </c>
      <c r="G72" s="23" t="s">
        <v>50</v>
      </c>
    </row>
    <row r="73" spans="1:7" s="32" customFormat="1" ht="12.75" customHeight="1" thickTop="1" x14ac:dyDescent="0.25">
      <c r="A73" s="63">
        <v>1</v>
      </c>
      <c r="B73" s="63">
        <v>2</v>
      </c>
      <c r="C73" s="63">
        <v>3</v>
      </c>
      <c r="D73" s="450">
        <v>4</v>
      </c>
      <c r="E73" s="63">
        <v>5</v>
      </c>
      <c r="F73" s="63">
        <v>6</v>
      </c>
      <c r="G73" s="63">
        <v>7</v>
      </c>
    </row>
    <row r="74" spans="1:7" s="32" customFormat="1" x14ac:dyDescent="0.25">
      <c r="A74" s="24" t="s">
        <v>6</v>
      </c>
      <c r="B74" s="140">
        <v>295</v>
      </c>
      <c r="C74" s="140">
        <v>295</v>
      </c>
      <c r="D74" s="141">
        <v>100</v>
      </c>
      <c r="E74" s="140">
        <v>246</v>
      </c>
      <c r="F74" s="140">
        <v>246</v>
      </c>
      <c r="G74" s="141">
        <v>100</v>
      </c>
    </row>
    <row r="75" spans="1:7" s="32" customFormat="1" x14ac:dyDescent="0.25">
      <c r="A75" s="24" t="s">
        <v>7</v>
      </c>
      <c r="B75" s="140">
        <v>220</v>
      </c>
      <c r="C75" s="140">
        <v>221</v>
      </c>
      <c r="D75" s="141">
        <v>99.547511312217196</v>
      </c>
      <c r="E75" s="140">
        <v>1102</v>
      </c>
      <c r="F75" s="140">
        <v>1360</v>
      </c>
      <c r="G75" s="141">
        <v>81.029411764705884</v>
      </c>
    </row>
    <row r="76" spans="1:7" s="32" customFormat="1" x14ac:dyDescent="0.25">
      <c r="A76" s="24" t="s">
        <v>8</v>
      </c>
      <c r="B76" s="140">
        <v>478</v>
      </c>
      <c r="C76" s="140">
        <v>478</v>
      </c>
      <c r="D76" s="141">
        <v>100</v>
      </c>
      <c r="E76" s="140">
        <v>483</v>
      </c>
      <c r="F76" s="140">
        <v>575</v>
      </c>
      <c r="G76" s="141">
        <v>84</v>
      </c>
    </row>
    <row r="77" spans="1:7" s="32" customFormat="1" x14ac:dyDescent="0.25">
      <c r="A77" s="24" t="s">
        <v>9</v>
      </c>
      <c r="B77" s="140">
        <v>924</v>
      </c>
      <c r="C77" s="140">
        <v>1018</v>
      </c>
      <c r="D77" s="141">
        <v>90.766208251473472</v>
      </c>
      <c r="E77" s="140">
        <v>709</v>
      </c>
      <c r="F77" s="140">
        <v>805</v>
      </c>
      <c r="G77" s="141">
        <v>88.074534161490675</v>
      </c>
    </row>
    <row r="78" spans="1:7" s="32" customFormat="1" x14ac:dyDescent="0.25">
      <c r="A78" s="24" t="s">
        <v>10</v>
      </c>
      <c r="B78" s="140">
        <v>76</v>
      </c>
      <c r="C78" s="140">
        <v>76</v>
      </c>
      <c r="D78" s="141">
        <v>100</v>
      </c>
      <c r="E78" s="140">
        <v>1023</v>
      </c>
      <c r="F78" s="140">
        <v>1291</v>
      </c>
      <c r="G78" s="141">
        <v>79.240898528272652</v>
      </c>
    </row>
    <row r="79" spans="1:7" s="32" customFormat="1" x14ac:dyDescent="0.25">
      <c r="A79" s="24" t="s">
        <v>11</v>
      </c>
      <c r="B79" s="140">
        <v>284</v>
      </c>
      <c r="C79" s="140">
        <v>284</v>
      </c>
      <c r="D79" s="141">
        <v>100</v>
      </c>
      <c r="E79" s="140">
        <v>1746</v>
      </c>
      <c r="F79" s="140">
        <v>1802</v>
      </c>
      <c r="G79" s="141">
        <v>96.892341842397329</v>
      </c>
    </row>
    <row r="80" spans="1:7" s="32" customFormat="1" x14ac:dyDescent="0.25">
      <c r="A80" s="24" t="s">
        <v>12</v>
      </c>
      <c r="B80" s="140">
        <v>51</v>
      </c>
      <c r="C80" s="140">
        <v>51</v>
      </c>
      <c r="D80" s="141">
        <v>100</v>
      </c>
      <c r="E80" s="140">
        <v>575</v>
      </c>
      <c r="F80" s="140">
        <v>575</v>
      </c>
      <c r="G80" s="141">
        <v>100</v>
      </c>
    </row>
    <row r="81" spans="1:7" s="32" customFormat="1" x14ac:dyDescent="0.25">
      <c r="A81" s="24" t="s">
        <v>13</v>
      </c>
      <c r="B81" s="140">
        <v>470</v>
      </c>
      <c r="C81" s="140">
        <v>470</v>
      </c>
      <c r="D81" s="141">
        <v>100</v>
      </c>
      <c r="E81" s="140">
        <v>401</v>
      </c>
      <c r="F81" s="140">
        <v>514</v>
      </c>
      <c r="G81" s="141">
        <v>78.01556420233463</v>
      </c>
    </row>
    <row r="82" spans="1:7" s="32" customFormat="1" x14ac:dyDescent="0.25">
      <c r="A82" s="24" t="s">
        <v>14</v>
      </c>
      <c r="B82" s="143"/>
      <c r="C82" s="143"/>
      <c r="D82" s="144"/>
      <c r="E82" s="140">
        <v>1779</v>
      </c>
      <c r="F82" s="140">
        <v>2160</v>
      </c>
      <c r="G82" s="141">
        <v>82.361111111111114</v>
      </c>
    </row>
    <row r="83" spans="1:7" s="32" customFormat="1" x14ac:dyDescent="0.25">
      <c r="A83" s="24" t="s">
        <v>15</v>
      </c>
      <c r="B83" s="140">
        <v>72</v>
      </c>
      <c r="C83" s="140">
        <v>72</v>
      </c>
      <c r="D83" s="141">
        <v>100</v>
      </c>
      <c r="E83" s="140">
        <v>707</v>
      </c>
      <c r="F83" s="140">
        <v>707</v>
      </c>
      <c r="G83" s="141">
        <v>100</v>
      </c>
    </row>
    <row r="84" spans="1:7" s="32" customFormat="1" x14ac:dyDescent="0.25">
      <c r="A84" s="24" t="s">
        <v>16</v>
      </c>
      <c r="B84" s="140">
        <v>1478</v>
      </c>
      <c r="C84" s="140">
        <v>1509</v>
      </c>
      <c r="D84" s="141">
        <v>97.945659377070911</v>
      </c>
      <c r="E84" s="140">
        <v>1597</v>
      </c>
      <c r="F84" s="140">
        <v>1833</v>
      </c>
      <c r="G84" s="141">
        <v>87.124931805782865</v>
      </c>
    </row>
    <row r="85" spans="1:7" s="32" customFormat="1" x14ac:dyDescent="0.25">
      <c r="A85" s="24" t="s">
        <v>17</v>
      </c>
      <c r="B85" s="140">
        <v>3212</v>
      </c>
      <c r="C85" s="140">
        <v>3212</v>
      </c>
      <c r="D85" s="141">
        <v>100</v>
      </c>
      <c r="E85" s="140">
        <v>1030</v>
      </c>
      <c r="F85" s="140">
        <v>1042</v>
      </c>
      <c r="G85" s="141">
        <v>98.848368522072931</v>
      </c>
    </row>
    <row r="86" spans="1:7" s="32" customFormat="1" x14ac:dyDescent="0.25">
      <c r="A86" s="24" t="s">
        <v>18</v>
      </c>
      <c r="B86" s="140">
        <v>255</v>
      </c>
      <c r="C86" s="140">
        <v>255</v>
      </c>
      <c r="D86" s="141">
        <v>100</v>
      </c>
      <c r="E86" s="140">
        <v>290</v>
      </c>
      <c r="F86" s="140">
        <v>305</v>
      </c>
      <c r="G86" s="141">
        <v>95.081967213114751</v>
      </c>
    </row>
    <row r="87" spans="1:7" s="32" customFormat="1" x14ac:dyDescent="0.25">
      <c r="A87" s="24" t="s">
        <v>19</v>
      </c>
      <c r="B87" s="140">
        <v>48</v>
      </c>
      <c r="C87" s="140">
        <v>48</v>
      </c>
      <c r="D87" s="141">
        <v>100</v>
      </c>
      <c r="E87" s="140">
        <v>171</v>
      </c>
      <c r="F87" s="140">
        <v>171</v>
      </c>
      <c r="G87" s="141">
        <v>100</v>
      </c>
    </row>
    <row r="88" spans="1:7" s="32" customFormat="1" x14ac:dyDescent="0.25">
      <c r="A88" s="24" t="s">
        <v>20</v>
      </c>
      <c r="B88" s="140">
        <v>139</v>
      </c>
      <c r="C88" s="140">
        <v>139</v>
      </c>
      <c r="D88" s="141">
        <v>100</v>
      </c>
      <c r="E88" s="140">
        <v>488</v>
      </c>
      <c r="F88" s="140">
        <v>544</v>
      </c>
      <c r="G88" s="141">
        <v>89.705882352941174</v>
      </c>
    </row>
    <row r="89" spans="1:7" s="32" customFormat="1" ht="16.5" customHeight="1" x14ac:dyDescent="0.25">
      <c r="A89" s="24" t="s">
        <v>21</v>
      </c>
      <c r="B89" s="140">
        <v>742</v>
      </c>
      <c r="C89" s="140">
        <v>1339</v>
      </c>
      <c r="D89" s="141">
        <v>55.41448842419716</v>
      </c>
      <c r="E89" s="140">
        <v>1725</v>
      </c>
      <c r="F89" s="140">
        <v>1760</v>
      </c>
      <c r="G89" s="141">
        <v>98.01136363636364</v>
      </c>
    </row>
    <row r="90" spans="1:7" s="32" customFormat="1" ht="15.75" thickBot="1" x14ac:dyDescent="0.3">
      <c r="A90" s="64" t="s">
        <v>22</v>
      </c>
      <c r="B90" s="452">
        <f>SUM(B74:B89)</f>
        <v>8744</v>
      </c>
      <c r="C90" s="452">
        <f>SUM(C74:C89)</f>
        <v>9467</v>
      </c>
      <c r="D90" s="318">
        <f>B90*100/C90</f>
        <v>92.362944966726531</v>
      </c>
      <c r="E90" s="452">
        <f>SUM(E74:E89)</f>
        <v>14072</v>
      </c>
      <c r="F90" s="452">
        <f>SUM(F74:F89)</f>
        <v>15690</v>
      </c>
      <c r="G90" s="318">
        <f>E90*100/F90</f>
        <v>89.687699171446781</v>
      </c>
    </row>
    <row r="91" spans="1:7" s="32" customFormat="1" ht="17.25" customHeight="1" x14ac:dyDescent="0.25">
      <c r="A91" s="24" t="s">
        <v>24</v>
      </c>
      <c r="B91" s="140"/>
      <c r="C91" s="140"/>
      <c r="D91" s="142"/>
      <c r="E91" s="145"/>
      <c r="F91" s="145"/>
      <c r="G91" s="459"/>
    </row>
    <row r="92" spans="1:7" s="32" customFormat="1" ht="15.75" customHeight="1" thickBot="1" x14ac:dyDescent="0.3">
      <c r="A92" s="64" t="s">
        <v>26</v>
      </c>
      <c r="B92" s="452">
        <f>B90+B91</f>
        <v>8744</v>
      </c>
      <c r="C92" s="452">
        <f>C90+C91</f>
        <v>9467</v>
      </c>
      <c r="D92" s="455">
        <f>B92*100/C92</f>
        <v>92.362944966726531</v>
      </c>
      <c r="E92" s="452">
        <f>SUM(E90:E91)</f>
        <v>14072</v>
      </c>
      <c r="F92" s="452">
        <f>F90+F91</f>
        <v>15690</v>
      </c>
      <c r="G92" s="455">
        <f>E92*100/F92</f>
        <v>89.687699171446781</v>
      </c>
    </row>
    <row r="94" spans="1:7" s="32" customFormat="1" ht="15" customHeight="1" x14ac:dyDescent="0.25">
      <c r="A94" s="428"/>
      <c r="B94" s="428"/>
      <c r="C94" s="428"/>
      <c r="D94" s="435"/>
      <c r="G94" s="292"/>
    </row>
    <row r="95" spans="1:7" s="32" customFormat="1" x14ac:dyDescent="0.25">
      <c r="D95" s="292"/>
      <c r="G95" s="292"/>
    </row>
    <row r="96" spans="1:7" s="32" customFormat="1" x14ac:dyDescent="0.25">
      <c r="D96" s="292"/>
      <c r="G96" s="292"/>
    </row>
    <row r="97" spans="4:7" s="32" customFormat="1" x14ac:dyDescent="0.25">
      <c r="D97" s="292"/>
      <c r="G97" s="292"/>
    </row>
    <row r="98" spans="4:7" s="32" customFormat="1" x14ac:dyDescent="0.25">
      <c r="D98" s="292"/>
      <c r="G98" s="292"/>
    </row>
    <row r="99" spans="4:7" s="32" customFormat="1" x14ac:dyDescent="0.25">
      <c r="D99" s="292"/>
      <c r="G99" s="292"/>
    </row>
    <row r="100" spans="4:7" s="32" customFormat="1" x14ac:dyDescent="0.25">
      <c r="D100" s="292"/>
      <c r="G100" s="292"/>
    </row>
    <row r="101" spans="4:7" s="32" customFormat="1" x14ac:dyDescent="0.25">
      <c r="D101" s="292"/>
      <c r="G101" s="292"/>
    </row>
    <row r="102" spans="4:7" s="32" customFormat="1" x14ac:dyDescent="0.25">
      <c r="D102" s="292"/>
      <c r="G102" s="292"/>
    </row>
    <row r="103" spans="4:7" s="32" customFormat="1" x14ac:dyDescent="0.25">
      <c r="D103" s="292"/>
      <c r="G103" s="292"/>
    </row>
    <row r="104" spans="4:7" s="32" customFormat="1" x14ac:dyDescent="0.25">
      <c r="D104" s="292"/>
    </row>
    <row r="105" spans="4:7" s="32" customFormat="1" x14ac:dyDescent="0.25">
      <c r="D105" s="292"/>
    </row>
    <row r="106" spans="4:7" s="32" customFormat="1" x14ac:dyDescent="0.25">
      <c r="D106" s="292"/>
    </row>
    <row r="107" spans="4:7" s="32" customFormat="1" x14ac:dyDescent="0.25">
      <c r="D107" s="292"/>
    </row>
    <row r="108" spans="4:7" s="32" customFormat="1" x14ac:dyDescent="0.25">
      <c r="D108" s="292"/>
    </row>
    <row r="109" spans="4:7" s="32" customFormat="1" x14ac:dyDescent="0.25">
      <c r="D109" s="292"/>
    </row>
    <row r="110" spans="4:7" s="32" customFormat="1" x14ac:dyDescent="0.25">
      <c r="D110" s="292"/>
    </row>
    <row r="111" spans="4:7" s="32" customFormat="1" x14ac:dyDescent="0.25">
      <c r="D111" s="292"/>
    </row>
    <row r="112" spans="4:7" s="32" customFormat="1" x14ac:dyDescent="0.25">
      <c r="D112" s="292"/>
    </row>
    <row r="113" spans="4:4" s="32" customFormat="1" x14ac:dyDescent="0.25">
      <c r="D113" s="292"/>
    </row>
    <row r="114" spans="4:4" s="32" customFormat="1" x14ac:dyDescent="0.25">
      <c r="D114" s="292"/>
    </row>
    <row r="115" spans="4:4" s="32" customFormat="1" x14ac:dyDescent="0.25">
      <c r="D115" s="292"/>
    </row>
  </sheetData>
  <mergeCells count="4">
    <mergeCell ref="A1:G1"/>
    <mergeCell ref="A24:G24"/>
    <mergeCell ref="A47:G47"/>
    <mergeCell ref="A71:G71"/>
  </mergeCells>
  <pageMargins left="0.7" right="0.7" top="0.75" bottom="0.75" header="0.3" footer="0.3"/>
  <pageSetup paperSize="9" scale="87" orientation="landscape" r:id="rId1"/>
  <rowBreaks count="3" manualBreakCount="3">
    <brk id="23" max="16383" man="1"/>
    <brk id="46" max="16383" man="1"/>
    <brk id="6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20"/>
  <sheetViews>
    <sheetView zoomScaleNormal="100" workbookViewId="0">
      <selection activeCell="J2" sqref="J2"/>
    </sheetView>
  </sheetViews>
  <sheetFormatPr defaultColWidth="9.140625" defaultRowHeight="15" x14ac:dyDescent="0.25"/>
  <cols>
    <col min="1" max="1" width="16.28515625" style="32" customWidth="1"/>
    <col min="2" max="2" width="11.140625" style="32" customWidth="1"/>
    <col min="3" max="3" width="12.85546875" style="32" customWidth="1"/>
    <col min="4" max="4" width="17" style="32" customWidth="1"/>
    <col min="5" max="5" width="20.140625" style="32" customWidth="1"/>
    <col min="6" max="6" width="17.140625" style="32" customWidth="1"/>
    <col min="7" max="7" width="30.42578125" style="32" customWidth="1"/>
    <col min="8" max="8" width="30.5703125" style="32" customWidth="1"/>
    <col min="9" max="9" width="9.140625" style="32"/>
    <col min="10" max="10" width="39.85546875" style="32" customWidth="1"/>
    <col min="11" max="16384" width="9.140625" style="32"/>
  </cols>
  <sheetData>
    <row r="1" spans="1:20" ht="49.5" customHeight="1" thickBot="1" x14ac:dyDescent="0.3">
      <c r="A1" s="309" t="s">
        <v>370</v>
      </c>
      <c r="B1" s="310"/>
      <c r="C1" s="310"/>
      <c r="D1" s="310"/>
      <c r="E1" s="310"/>
      <c r="F1" s="310"/>
      <c r="G1" s="310"/>
      <c r="H1" s="310"/>
    </row>
    <row r="2" spans="1:20" ht="258" customHeight="1" thickBot="1" x14ac:dyDescent="0.3">
      <c r="A2" s="11" t="s">
        <v>0</v>
      </c>
      <c r="B2" s="11" t="s">
        <v>204</v>
      </c>
      <c r="C2" s="91" t="s">
        <v>203</v>
      </c>
      <c r="D2" s="11" t="s">
        <v>313</v>
      </c>
      <c r="E2" s="11" t="s">
        <v>202</v>
      </c>
      <c r="F2" s="76" t="s">
        <v>201</v>
      </c>
      <c r="G2" s="76" t="s">
        <v>312</v>
      </c>
      <c r="H2" s="76" t="s">
        <v>200</v>
      </c>
      <c r="I2" s="31"/>
      <c r="K2" s="31"/>
    </row>
    <row r="3" spans="1:20" ht="12.75" customHeight="1" thickTop="1" x14ac:dyDescent="0.25">
      <c r="A3" s="63">
        <v>1</v>
      </c>
      <c r="B3" s="63">
        <v>2</v>
      </c>
      <c r="C3" s="63">
        <v>3</v>
      </c>
      <c r="D3" s="63">
        <v>4</v>
      </c>
      <c r="E3" s="63">
        <v>5</v>
      </c>
      <c r="F3" s="63">
        <v>6</v>
      </c>
      <c r="G3" s="63">
        <v>7</v>
      </c>
      <c r="H3" s="63">
        <v>8</v>
      </c>
    </row>
    <row r="4" spans="1:20" x14ac:dyDescent="0.25">
      <c r="A4" s="9" t="s">
        <v>91</v>
      </c>
      <c r="B4" s="169">
        <v>76</v>
      </c>
      <c r="C4" s="140">
        <v>73</v>
      </c>
      <c r="D4" s="140">
        <v>69</v>
      </c>
      <c r="E4" s="140">
        <v>0</v>
      </c>
      <c r="F4" s="142">
        <v>96.05263157894737</v>
      </c>
      <c r="G4" s="142">
        <v>90.789473684210535</v>
      </c>
      <c r="H4" s="142">
        <v>0</v>
      </c>
      <c r="J4" s="311"/>
      <c r="P4" s="302"/>
      <c r="Q4" s="302"/>
    </row>
    <row r="5" spans="1:20" x14ac:dyDescent="0.25">
      <c r="A5" s="9" t="s">
        <v>94</v>
      </c>
      <c r="B5" s="169">
        <v>54</v>
      </c>
      <c r="C5" s="140">
        <v>54</v>
      </c>
      <c r="D5" s="140">
        <v>54</v>
      </c>
      <c r="E5" s="140">
        <v>54</v>
      </c>
      <c r="F5" s="142">
        <v>100</v>
      </c>
      <c r="G5" s="142">
        <v>100</v>
      </c>
      <c r="H5" s="142">
        <v>100</v>
      </c>
      <c r="J5" s="311"/>
      <c r="P5" s="302"/>
      <c r="Q5" s="302"/>
    </row>
    <row r="6" spans="1:20" x14ac:dyDescent="0.25">
      <c r="A6" s="9" t="s">
        <v>97</v>
      </c>
      <c r="B6" s="169">
        <v>209</v>
      </c>
      <c r="C6" s="140">
        <v>195</v>
      </c>
      <c r="D6" s="140">
        <v>94</v>
      </c>
      <c r="E6" s="140">
        <v>36</v>
      </c>
      <c r="F6" s="142">
        <v>93.301435406698559</v>
      </c>
      <c r="G6" s="142">
        <v>44.976076555023923</v>
      </c>
      <c r="H6" s="142">
        <v>17.224880382775119</v>
      </c>
      <c r="J6" s="311"/>
      <c r="P6" s="302"/>
      <c r="Q6" s="302"/>
    </row>
    <row r="7" spans="1:20" x14ac:dyDescent="0.25">
      <c r="A7" s="9" t="s">
        <v>100</v>
      </c>
      <c r="B7" s="169">
        <v>69</v>
      </c>
      <c r="C7" s="140">
        <v>69</v>
      </c>
      <c r="D7" s="140">
        <v>51</v>
      </c>
      <c r="E7" s="140">
        <v>0</v>
      </c>
      <c r="F7" s="142">
        <v>100</v>
      </c>
      <c r="G7" s="142">
        <v>73.91304347826086</v>
      </c>
      <c r="H7" s="142">
        <v>0</v>
      </c>
      <c r="J7" s="311"/>
      <c r="K7" s="301"/>
      <c r="L7" s="301"/>
      <c r="M7" s="301"/>
      <c r="N7" s="301"/>
      <c r="O7" s="302"/>
      <c r="P7" s="302"/>
      <c r="Q7" s="302"/>
    </row>
    <row r="8" spans="1:20" x14ac:dyDescent="0.25">
      <c r="A8" s="9" t="s">
        <v>104</v>
      </c>
      <c r="B8" s="169">
        <v>48</v>
      </c>
      <c r="C8" s="140">
        <v>48</v>
      </c>
      <c r="D8" s="140">
        <v>41</v>
      </c>
      <c r="E8" s="140">
        <v>0</v>
      </c>
      <c r="F8" s="142">
        <v>100</v>
      </c>
      <c r="G8" s="142">
        <v>85.416666666666657</v>
      </c>
      <c r="H8" s="142">
        <v>0</v>
      </c>
    </row>
    <row r="9" spans="1:20" x14ac:dyDescent="0.25">
      <c r="A9" s="9" t="s">
        <v>185</v>
      </c>
      <c r="B9" s="169">
        <v>1499</v>
      </c>
      <c r="C9" s="140">
        <v>931</v>
      </c>
      <c r="D9" s="140">
        <v>507</v>
      </c>
      <c r="E9" s="140">
        <v>0</v>
      </c>
      <c r="F9" s="142">
        <v>62.108072048032028</v>
      </c>
      <c r="G9" s="142">
        <v>33.822548365577049</v>
      </c>
      <c r="H9" s="142">
        <v>0</v>
      </c>
    </row>
    <row r="10" spans="1:20" ht="17.25" customHeight="1" thickBot="1" x14ac:dyDescent="0.3">
      <c r="A10" s="66" t="s">
        <v>160</v>
      </c>
      <c r="B10" s="312">
        <f>SUM(B4:B9)</f>
        <v>1955</v>
      </c>
      <c r="C10" s="312">
        <f>SUM(C4:C9)</f>
        <v>1370</v>
      </c>
      <c r="D10" s="312">
        <f>SUM(D4:D9)</f>
        <v>816</v>
      </c>
      <c r="E10" s="312">
        <f>SUM(E4:E9)</f>
        <v>90</v>
      </c>
      <c r="F10" s="313">
        <f>C10/B10*100</f>
        <v>70.076726342710998</v>
      </c>
      <c r="G10" s="313">
        <f>D10/B10*100</f>
        <v>41.739130434782609</v>
      </c>
      <c r="H10" s="313">
        <f>E10/B10*100</f>
        <v>4.6035805626598467</v>
      </c>
    </row>
    <row r="12" spans="1:20" ht="34.5" customHeight="1" x14ac:dyDescent="0.25"/>
    <row r="13" spans="1:20" ht="14.25" customHeight="1" x14ac:dyDescent="0.25"/>
    <row r="14" spans="1:20" ht="15" customHeight="1" x14ac:dyDescent="0.25">
      <c r="I14" s="31"/>
      <c r="J14" s="307"/>
      <c r="K14" s="299"/>
      <c r="L14" s="307"/>
      <c r="M14" s="307"/>
      <c r="N14" s="299"/>
      <c r="O14" s="299"/>
      <c r="P14" s="299"/>
      <c r="Q14" s="299"/>
      <c r="R14" s="300"/>
      <c r="S14" s="300"/>
      <c r="T14" s="300"/>
    </row>
    <row r="15" spans="1:20" x14ac:dyDescent="0.25">
      <c r="J15" s="308"/>
      <c r="K15" s="157"/>
      <c r="L15" s="308"/>
      <c r="M15" s="308"/>
      <c r="N15" s="157"/>
      <c r="O15" s="157"/>
      <c r="P15" s="157"/>
      <c r="Q15" s="157"/>
      <c r="R15" s="158"/>
      <c r="S15" s="158"/>
      <c r="T15" s="158"/>
    </row>
    <row r="16" spans="1:20" x14ac:dyDescent="0.25">
      <c r="I16" s="31"/>
      <c r="J16" s="308"/>
      <c r="K16" s="157"/>
      <c r="L16" s="308"/>
      <c r="M16" s="308"/>
      <c r="N16" s="157"/>
      <c r="O16" s="157"/>
      <c r="P16" s="157"/>
      <c r="Q16" s="157"/>
      <c r="R16" s="158"/>
      <c r="S16" s="158"/>
      <c r="T16" s="158"/>
    </row>
    <row r="17" spans="9:20" x14ac:dyDescent="0.25">
      <c r="J17" s="308"/>
      <c r="K17" s="157"/>
      <c r="L17" s="308"/>
      <c r="M17" s="308"/>
      <c r="N17" s="157"/>
      <c r="O17" s="157"/>
      <c r="P17" s="157"/>
      <c r="Q17" s="157"/>
      <c r="R17" s="158"/>
      <c r="S17" s="158"/>
      <c r="T17" s="158"/>
    </row>
    <row r="18" spans="9:20" x14ac:dyDescent="0.25">
      <c r="I18" s="31"/>
      <c r="J18" s="308"/>
      <c r="K18" s="157"/>
      <c r="L18" s="308"/>
      <c r="M18" s="308"/>
      <c r="N18" s="157"/>
      <c r="O18" s="157"/>
      <c r="P18" s="157"/>
      <c r="Q18" s="157"/>
      <c r="R18" s="158"/>
      <c r="S18" s="158"/>
      <c r="T18" s="158"/>
    </row>
    <row r="19" spans="9:20" x14ac:dyDescent="0.25">
      <c r="J19" s="308"/>
      <c r="K19" s="157"/>
      <c r="L19" s="308"/>
      <c r="M19" s="308"/>
      <c r="N19" s="157"/>
      <c r="O19" s="157"/>
      <c r="P19" s="157"/>
      <c r="Q19" s="157"/>
      <c r="R19" s="158"/>
      <c r="S19" s="158"/>
      <c r="T19" s="158"/>
    </row>
    <row r="20" spans="9:20" x14ac:dyDescent="0.25"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</row>
  </sheetData>
  <sortState ref="I14:T20">
    <sortCondition ref="I14:I20"/>
  </sortState>
  <mergeCells count="1">
    <mergeCell ref="A1:H1"/>
  </mergeCells>
  <pageMargins left="0.45" right="0.25" top="0.75" bottom="0.75" header="0.3" footer="0.3"/>
  <pageSetup paperSize="9" scale="9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3"/>
  <sheetViews>
    <sheetView topLeftCell="A4" zoomScaleNormal="100" workbookViewId="0">
      <selection activeCell="E11" sqref="E11"/>
    </sheetView>
  </sheetViews>
  <sheetFormatPr defaultColWidth="9.140625" defaultRowHeight="15" x14ac:dyDescent="0.25"/>
  <cols>
    <col min="1" max="1" width="18.140625" style="7" customWidth="1"/>
    <col min="2" max="2" width="14.140625" style="7" customWidth="1"/>
    <col min="3" max="3" width="15.140625" style="7" customWidth="1"/>
    <col min="4" max="4" width="13.7109375" style="7" customWidth="1"/>
    <col min="5" max="5" width="12.5703125" style="7" customWidth="1"/>
    <col min="6" max="6" width="10.85546875" style="7" customWidth="1"/>
    <col min="7" max="7" width="13.28515625" style="7" customWidth="1"/>
    <col min="8" max="8" width="14" style="7" customWidth="1"/>
    <col min="9" max="9" width="19.5703125" style="7" customWidth="1"/>
    <col min="10" max="10" width="15" style="7" customWidth="1"/>
    <col min="11" max="11" width="18.5703125" style="7" customWidth="1"/>
    <col min="12" max="13" width="9.140625" style="7"/>
    <col min="14" max="14" width="11" style="7" bestFit="1" customWidth="1"/>
    <col min="15" max="16384" width="9.140625" style="7"/>
  </cols>
  <sheetData>
    <row r="1" spans="1:14" ht="24.75" customHeight="1" thickBot="1" x14ac:dyDescent="0.3">
      <c r="A1" s="280" t="s">
        <v>368</v>
      </c>
      <c r="B1" s="280"/>
      <c r="C1" s="280"/>
      <c r="D1" s="280"/>
      <c r="E1" s="280"/>
      <c r="F1" s="280"/>
      <c r="G1" s="280"/>
      <c r="H1" s="280"/>
      <c r="I1" s="280"/>
      <c r="J1" s="15"/>
    </row>
    <row r="2" spans="1:14" ht="121.5" customHeight="1" thickBot="1" x14ac:dyDescent="0.3">
      <c r="A2" s="111" t="s">
        <v>365</v>
      </c>
      <c r="B2" s="222" t="s">
        <v>220</v>
      </c>
      <c r="C2" s="222" t="s">
        <v>219</v>
      </c>
      <c r="D2" s="89" t="s">
        <v>218</v>
      </c>
      <c r="E2" s="222" t="s">
        <v>217</v>
      </c>
      <c r="F2" s="222" t="s">
        <v>315</v>
      </c>
      <c r="G2" s="89" t="s">
        <v>216</v>
      </c>
      <c r="H2" s="222" t="s">
        <v>215</v>
      </c>
      <c r="I2" s="222" t="s">
        <v>314</v>
      </c>
      <c r="J2" s="89" t="s">
        <v>214</v>
      </c>
    </row>
    <row r="3" spans="1:14" ht="12.75" customHeight="1" thickTop="1" thickBot="1" x14ac:dyDescent="0.3">
      <c r="A3" s="110">
        <v>1</v>
      </c>
      <c r="B3" s="221">
        <v>2</v>
      </c>
      <c r="C3" s="221">
        <v>3</v>
      </c>
      <c r="D3" s="221">
        <v>4</v>
      </c>
      <c r="E3" s="221">
        <v>5</v>
      </c>
      <c r="F3" s="221">
        <v>6</v>
      </c>
      <c r="G3" s="221">
        <v>7</v>
      </c>
      <c r="H3" s="221">
        <v>8</v>
      </c>
      <c r="I3" s="221">
        <v>9</v>
      </c>
      <c r="J3" s="221">
        <v>10</v>
      </c>
      <c r="L3" s="77"/>
      <c r="M3" s="77"/>
      <c r="N3" s="78"/>
    </row>
    <row r="4" spans="1:14" ht="24.75" customHeight="1" thickTop="1" x14ac:dyDescent="0.25">
      <c r="A4" s="225" t="s">
        <v>236</v>
      </c>
      <c r="B4" s="229">
        <v>3867203</v>
      </c>
      <c r="C4" s="230">
        <v>4262190803</v>
      </c>
      <c r="D4" s="229">
        <v>0.09</v>
      </c>
      <c r="E4" s="229">
        <v>272</v>
      </c>
      <c r="F4" s="230">
        <v>5675585</v>
      </c>
      <c r="G4" s="231">
        <v>0</v>
      </c>
      <c r="H4" s="229">
        <v>113</v>
      </c>
      <c r="I4" s="230">
        <v>5675585</v>
      </c>
      <c r="J4" s="235">
        <v>0</v>
      </c>
    </row>
    <row r="5" spans="1:14" ht="21" customHeight="1" x14ac:dyDescent="0.25">
      <c r="A5" s="226" t="s">
        <v>366</v>
      </c>
      <c r="B5" s="226">
        <v>20776</v>
      </c>
      <c r="C5" s="227">
        <v>2598484</v>
      </c>
      <c r="D5" s="232">
        <v>0.8</v>
      </c>
      <c r="E5" s="226">
        <v>31</v>
      </c>
      <c r="F5" s="226">
        <v>20556</v>
      </c>
      <c r="G5" s="234">
        <v>0.15</v>
      </c>
      <c r="H5" s="227">
        <v>0</v>
      </c>
      <c r="I5" s="227">
        <v>20556</v>
      </c>
      <c r="J5" s="234">
        <v>0</v>
      </c>
    </row>
    <row r="6" spans="1:14" ht="30" customHeight="1" x14ac:dyDescent="0.25">
      <c r="A6" s="228" t="s">
        <v>367</v>
      </c>
      <c r="B6" s="228">
        <f>SUM(B4:B5)</f>
        <v>3887979</v>
      </c>
      <c r="C6" s="228">
        <f t="shared" ref="C6:J6" si="0">SUM(C4:C5)</f>
        <v>4264789287</v>
      </c>
      <c r="D6" s="228">
        <f t="shared" si="0"/>
        <v>0.89</v>
      </c>
      <c r="E6" s="228">
        <f t="shared" si="0"/>
        <v>303</v>
      </c>
      <c r="F6" s="228">
        <f t="shared" si="0"/>
        <v>5696141</v>
      </c>
      <c r="G6" s="228">
        <f t="shared" si="0"/>
        <v>0.15</v>
      </c>
      <c r="H6" s="228">
        <f t="shared" si="0"/>
        <v>113</v>
      </c>
      <c r="I6" s="228">
        <f t="shared" si="0"/>
        <v>5696141</v>
      </c>
      <c r="J6" s="228">
        <f t="shared" si="0"/>
        <v>0</v>
      </c>
    </row>
    <row r="7" spans="1:14" ht="56.25" customHeight="1" thickBot="1" x14ac:dyDescent="0.3">
      <c r="B7" s="240" t="s">
        <v>369</v>
      </c>
      <c r="C7" s="218"/>
      <c r="D7" s="218"/>
      <c r="E7" s="218"/>
      <c r="F7" s="218"/>
      <c r="G7" s="218"/>
      <c r="H7" s="218"/>
      <c r="I7" s="218"/>
      <c r="J7" s="218"/>
    </row>
    <row r="8" spans="1:14" ht="42.75" customHeight="1" x14ac:dyDescent="0.25">
      <c r="A8" s="283" t="s">
        <v>365</v>
      </c>
      <c r="B8" s="283" t="s">
        <v>213</v>
      </c>
      <c r="C8" s="285" t="s">
        <v>212</v>
      </c>
      <c r="D8" s="285"/>
      <c r="E8" s="285" t="s">
        <v>211</v>
      </c>
      <c r="F8" s="285"/>
      <c r="G8" s="285" t="s">
        <v>210</v>
      </c>
      <c r="H8" s="285"/>
      <c r="I8" s="285" t="s">
        <v>209</v>
      </c>
      <c r="J8" s="285"/>
      <c r="K8" s="281" t="s">
        <v>208</v>
      </c>
    </row>
    <row r="9" spans="1:14" ht="42.75" customHeight="1" thickBot="1" x14ac:dyDescent="0.3">
      <c r="A9" s="284"/>
      <c r="B9" s="284"/>
      <c r="C9" s="220" t="s">
        <v>206</v>
      </c>
      <c r="D9" s="219" t="s">
        <v>205</v>
      </c>
      <c r="E9" s="220" t="s">
        <v>206</v>
      </c>
      <c r="F9" s="219" t="s">
        <v>207</v>
      </c>
      <c r="G9" s="220" t="s">
        <v>206</v>
      </c>
      <c r="H9" s="219" t="s">
        <v>207</v>
      </c>
      <c r="I9" s="220" t="s">
        <v>206</v>
      </c>
      <c r="J9" s="219" t="s">
        <v>205</v>
      </c>
      <c r="K9" s="282"/>
    </row>
    <row r="10" spans="1:14" ht="15" customHeight="1" thickTop="1" thickBot="1" x14ac:dyDescent="0.3">
      <c r="A10" s="221">
        <v>1</v>
      </c>
      <c r="B10" s="221">
        <v>2</v>
      </c>
      <c r="C10" s="224">
        <v>3</v>
      </c>
      <c r="D10" s="221">
        <v>4</v>
      </c>
      <c r="E10" s="224">
        <v>5</v>
      </c>
      <c r="F10" s="221">
        <v>6</v>
      </c>
      <c r="G10" s="224">
        <v>7</v>
      </c>
      <c r="H10" s="221">
        <v>8</v>
      </c>
      <c r="I10" s="224">
        <v>9</v>
      </c>
      <c r="J10" s="221">
        <v>10</v>
      </c>
      <c r="K10" s="224">
        <v>11</v>
      </c>
    </row>
    <row r="11" spans="1:14" ht="31.5" customHeight="1" thickTop="1" x14ac:dyDescent="0.25">
      <c r="A11" s="225" t="s">
        <v>236</v>
      </c>
      <c r="B11" s="230">
        <v>335</v>
      </c>
      <c r="C11" s="229">
        <v>5675585</v>
      </c>
      <c r="D11" s="233">
        <v>16942.04</v>
      </c>
      <c r="E11" s="229">
        <v>275550</v>
      </c>
      <c r="F11" s="230">
        <v>823</v>
      </c>
      <c r="G11" s="229">
        <v>69614</v>
      </c>
      <c r="H11" s="230">
        <v>208.1</v>
      </c>
      <c r="I11" s="229">
        <v>582061</v>
      </c>
      <c r="J11" s="230">
        <v>1737.5</v>
      </c>
      <c r="K11" s="230">
        <v>342838</v>
      </c>
    </row>
    <row r="12" spans="1:14" ht="34.5" customHeight="1" x14ac:dyDescent="0.25">
      <c r="A12" s="226" t="s">
        <v>366</v>
      </c>
      <c r="B12" s="236">
        <v>3</v>
      </c>
      <c r="C12" s="236">
        <v>20556</v>
      </c>
      <c r="D12" s="237">
        <v>6852</v>
      </c>
      <c r="E12" s="236">
        <v>3800</v>
      </c>
      <c r="F12" s="237">
        <v>1267</v>
      </c>
      <c r="G12" s="236">
        <v>0</v>
      </c>
      <c r="H12" s="236">
        <v>0</v>
      </c>
      <c r="I12" s="236">
        <v>630</v>
      </c>
      <c r="J12" s="236">
        <v>210</v>
      </c>
      <c r="K12" s="238"/>
    </row>
    <row r="13" spans="1:14" ht="22.5" customHeight="1" x14ac:dyDescent="0.25">
      <c r="A13" s="228" t="s">
        <v>367</v>
      </c>
      <c r="B13" s="239">
        <f>SUM(B11:B12)</f>
        <v>338</v>
      </c>
      <c r="C13" s="239">
        <f t="shared" ref="C13:K13" si="1">SUM(C11:C12)</f>
        <v>5696141</v>
      </c>
      <c r="D13" s="239">
        <f t="shared" si="1"/>
        <v>23794.04</v>
      </c>
      <c r="E13" s="239">
        <f t="shared" si="1"/>
        <v>279350</v>
      </c>
      <c r="F13" s="239">
        <f t="shared" si="1"/>
        <v>2090</v>
      </c>
      <c r="G13" s="239">
        <f t="shared" si="1"/>
        <v>69614</v>
      </c>
      <c r="H13" s="239">
        <f t="shared" si="1"/>
        <v>208.1</v>
      </c>
      <c r="I13" s="239">
        <f t="shared" si="1"/>
        <v>582691</v>
      </c>
      <c r="J13" s="239">
        <f t="shared" si="1"/>
        <v>1947.5</v>
      </c>
      <c r="K13" s="239">
        <f t="shared" si="1"/>
        <v>342838</v>
      </c>
    </row>
  </sheetData>
  <mergeCells count="8">
    <mergeCell ref="A1:I1"/>
    <mergeCell ref="K8:K9"/>
    <mergeCell ref="A8:A9"/>
    <mergeCell ref="B8:B9"/>
    <mergeCell ref="C8:D8"/>
    <mergeCell ref="E8:F8"/>
    <mergeCell ref="G8:H8"/>
    <mergeCell ref="I8:J8"/>
  </mergeCells>
  <pageMargins left="0.7" right="0.7" top="0.75" bottom="0.75" header="0.3" footer="0.3"/>
  <pageSetup paperSize="9" scale="97" orientation="landscape" r:id="rId1"/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14"/>
  <sheetViews>
    <sheetView zoomScaleNormal="100" workbookViewId="0">
      <selection activeCell="S15" sqref="S15"/>
    </sheetView>
  </sheetViews>
  <sheetFormatPr defaultColWidth="9.140625" defaultRowHeight="15" x14ac:dyDescent="0.25"/>
  <cols>
    <col min="1" max="1" width="20.42578125" style="213" customWidth="1"/>
    <col min="2" max="2" width="8.7109375" style="213" customWidth="1"/>
    <col min="3" max="3" width="9.5703125" style="213" customWidth="1"/>
    <col min="4" max="4" width="9.85546875" style="213" customWidth="1"/>
    <col min="5" max="5" width="9.85546875" style="213" bestFit="1" customWidth="1"/>
    <col min="6" max="6" width="9.85546875" style="213" customWidth="1"/>
    <col min="7" max="7" width="12.140625" style="213" customWidth="1"/>
    <col min="8" max="8" width="11.140625" style="213" customWidth="1"/>
    <col min="9" max="9" width="10.85546875" style="213" customWidth="1"/>
    <col min="10" max="10" width="11.85546875" style="213" customWidth="1"/>
    <col min="11" max="11" width="10.28515625" style="213" customWidth="1"/>
    <col min="12" max="12" width="15.85546875" style="213" customWidth="1"/>
    <col min="13" max="13" width="9.140625" style="32"/>
    <col min="14" max="14" width="9.5703125" style="32" bestFit="1" customWidth="1"/>
    <col min="15" max="31" width="9.140625" style="32"/>
    <col min="32" max="32" width="11.5703125" style="32" customWidth="1"/>
    <col min="33" max="16384" width="9.140625" style="32"/>
  </cols>
  <sheetData>
    <row r="1" spans="1:13" s="32" customFormat="1" ht="24" customHeight="1" thickBot="1" x14ac:dyDescent="0.3">
      <c r="A1" s="314" t="s">
        <v>348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</row>
    <row r="2" spans="1:13" s="32" customFormat="1" ht="145.5" customHeight="1" thickBot="1" x14ac:dyDescent="0.3">
      <c r="A2" s="22" t="s">
        <v>161</v>
      </c>
      <c r="B2" s="22" t="s">
        <v>231</v>
      </c>
      <c r="C2" s="22" t="s">
        <v>230</v>
      </c>
      <c r="D2" s="22" t="s">
        <v>229</v>
      </c>
      <c r="E2" s="22" t="s">
        <v>228</v>
      </c>
      <c r="F2" s="22" t="s">
        <v>227</v>
      </c>
      <c r="G2" s="22" t="s">
        <v>226</v>
      </c>
      <c r="H2" s="23" t="s">
        <v>225</v>
      </c>
      <c r="I2" s="23" t="s">
        <v>224</v>
      </c>
      <c r="J2" s="23" t="s">
        <v>223</v>
      </c>
      <c r="K2" s="23" t="s">
        <v>222</v>
      </c>
      <c r="L2" s="23" t="s">
        <v>221</v>
      </c>
    </row>
    <row r="3" spans="1:13" s="32" customFormat="1" ht="12.75" customHeight="1" thickTop="1" x14ac:dyDescent="0.25">
      <c r="A3" s="63">
        <v>1</v>
      </c>
      <c r="B3" s="63">
        <v>2</v>
      </c>
      <c r="C3" s="63">
        <v>3</v>
      </c>
      <c r="D3" s="63">
        <v>4</v>
      </c>
      <c r="E3" s="63">
        <v>5</v>
      </c>
      <c r="F3" s="63">
        <v>6</v>
      </c>
      <c r="G3" s="63">
        <v>7</v>
      </c>
      <c r="H3" s="63">
        <v>8</v>
      </c>
      <c r="I3" s="63">
        <v>9</v>
      </c>
      <c r="J3" s="63">
        <v>10</v>
      </c>
      <c r="K3" s="63">
        <v>11</v>
      </c>
      <c r="L3" s="63">
        <v>12</v>
      </c>
    </row>
    <row r="4" spans="1:13" s="32" customFormat="1" x14ac:dyDescent="0.25">
      <c r="A4" s="315" t="s">
        <v>91</v>
      </c>
      <c r="B4" s="140">
        <v>4104</v>
      </c>
      <c r="C4" s="140">
        <v>3038</v>
      </c>
      <c r="D4" s="140">
        <v>2689</v>
      </c>
      <c r="E4" s="140">
        <v>26890</v>
      </c>
      <c r="F4" s="140">
        <v>3622</v>
      </c>
      <c r="G4" s="140">
        <v>3498</v>
      </c>
      <c r="H4" s="141">
        <v>10</v>
      </c>
      <c r="I4" s="141">
        <v>88.255360623781669</v>
      </c>
      <c r="J4" s="141">
        <v>96.576477084483713</v>
      </c>
      <c r="K4" s="140">
        <v>7</v>
      </c>
      <c r="L4" s="140">
        <v>22</v>
      </c>
    </row>
    <row r="5" spans="1:13" s="32" customFormat="1" x14ac:dyDescent="0.25">
      <c r="A5" s="315" t="s">
        <v>92</v>
      </c>
      <c r="B5" s="140">
        <v>33982</v>
      </c>
      <c r="C5" s="140">
        <v>20758</v>
      </c>
      <c r="D5" s="140">
        <v>12998</v>
      </c>
      <c r="E5" s="140">
        <v>37811</v>
      </c>
      <c r="F5" s="140">
        <v>19782</v>
      </c>
      <c r="G5" s="140">
        <v>19449</v>
      </c>
      <c r="H5" s="141">
        <v>2.9089859978458223</v>
      </c>
      <c r="I5" s="141">
        <v>58.213171679124244</v>
      </c>
      <c r="J5" s="141">
        <v>98.316651501364888</v>
      </c>
      <c r="K5" s="140">
        <v>40</v>
      </c>
      <c r="L5" s="140">
        <v>22</v>
      </c>
    </row>
    <row r="6" spans="1:13" s="32" customFormat="1" x14ac:dyDescent="0.25">
      <c r="A6" s="315" t="s">
        <v>93</v>
      </c>
      <c r="B6" s="140">
        <v>13564</v>
      </c>
      <c r="C6" s="140">
        <v>7159</v>
      </c>
      <c r="D6" s="140">
        <v>4153</v>
      </c>
      <c r="E6" s="140">
        <v>125046</v>
      </c>
      <c r="F6" s="140">
        <v>4518</v>
      </c>
      <c r="G6" s="140">
        <v>3389</v>
      </c>
      <c r="H6" s="141">
        <v>30.109800144473873</v>
      </c>
      <c r="I6" s="141">
        <v>33.308758478324982</v>
      </c>
      <c r="J6" s="141">
        <v>75.01106684373616</v>
      </c>
      <c r="K6" s="140">
        <v>40</v>
      </c>
      <c r="L6" s="140">
        <v>22</v>
      </c>
    </row>
    <row r="7" spans="1:13" s="32" customFormat="1" x14ac:dyDescent="0.25">
      <c r="A7" s="315" t="s">
        <v>94</v>
      </c>
      <c r="B7" s="140">
        <v>17567</v>
      </c>
      <c r="C7" s="140">
        <v>13737</v>
      </c>
      <c r="D7" s="140">
        <v>13100</v>
      </c>
      <c r="E7" s="140">
        <v>116979</v>
      </c>
      <c r="F7" s="140">
        <v>16524</v>
      </c>
      <c r="G7" s="140">
        <v>16120</v>
      </c>
      <c r="H7" s="141">
        <v>8.9296946564885502</v>
      </c>
      <c r="I7" s="141">
        <v>94.062731257471398</v>
      </c>
      <c r="J7" s="141">
        <v>97.555071411280565</v>
      </c>
      <c r="K7" s="140">
        <v>40</v>
      </c>
      <c r="L7" s="140">
        <v>22</v>
      </c>
    </row>
    <row r="8" spans="1:13" s="32" customFormat="1" x14ac:dyDescent="0.25">
      <c r="A8" s="316" t="s">
        <v>95</v>
      </c>
      <c r="B8" s="155">
        <v>26431</v>
      </c>
      <c r="C8" s="155">
        <v>17390</v>
      </c>
      <c r="D8" s="155">
        <v>17390</v>
      </c>
      <c r="E8" s="155">
        <v>0</v>
      </c>
      <c r="F8" s="155">
        <v>17390</v>
      </c>
      <c r="G8" s="155">
        <v>17390</v>
      </c>
      <c r="H8" s="156">
        <v>0</v>
      </c>
      <c r="I8" s="156">
        <v>65.793954069085544</v>
      </c>
      <c r="J8" s="156">
        <v>100</v>
      </c>
      <c r="K8" s="155">
        <v>35</v>
      </c>
      <c r="L8" s="155">
        <v>22</v>
      </c>
      <c r="M8" s="100"/>
    </row>
    <row r="9" spans="1:13" s="32" customFormat="1" x14ac:dyDescent="0.25">
      <c r="A9" s="315" t="s">
        <v>96</v>
      </c>
      <c r="B9" s="140">
        <v>23652</v>
      </c>
      <c r="C9" s="140">
        <v>19642</v>
      </c>
      <c r="D9" s="140">
        <v>15898</v>
      </c>
      <c r="E9" s="140">
        <v>25702</v>
      </c>
      <c r="F9" s="140">
        <v>21920</v>
      </c>
      <c r="G9" s="140">
        <v>20598</v>
      </c>
      <c r="H9" s="141">
        <v>1.6166813435652283</v>
      </c>
      <c r="I9" s="141">
        <v>92.677152037882621</v>
      </c>
      <c r="J9" s="141">
        <v>93.96897810218978</v>
      </c>
      <c r="K9" s="140">
        <v>40</v>
      </c>
      <c r="L9" s="140">
        <v>22</v>
      </c>
    </row>
    <row r="10" spans="1:13" s="32" customFormat="1" x14ac:dyDescent="0.25">
      <c r="A10" s="315" t="s">
        <v>97</v>
      </c>
      <c r="B10" s="140">
        <v>7753</v>
      </c>
      <c r="C10" s="140">
        <v>5484</v>
      </c>
      <c r="D10" s="140">
        <v>3638</v>
      </c>
      <c r="E10" s="140">
        <v>41922</v>
      </c>
      <c r="F10" s="140">
        <v>7148</v>
      </c>
      <c r="G10" s="140">
        <v>5879</v>
      </c>
      <c r="H10" s="141">
        <v>11.523364485981308</v>
      </c>
      <c r="I10" s="141">
        <v>92.196569070037398</v>
      </c>
      <c r="J10" s="141">
        <v>82.246782316731952</v>
      </c>
      <c r="K10" s="140">
        <v>40</v>
      </c>
      <c r="L10" s="140">
        <v>22</v>
      </c>
    </row>
    <row r="11" spans="1:13" s="32" customFormat="1" x14ac:dyDescent="0.25">
      <c r="A11" s="315" t="s">
        <v>98</v>
      </c>
      <c r="B11" s="179"/>
      <c r="C11" s="179"/>
      <c r="D11" s="179"/>
      <c r="E11" s="179"/>
      <c r="F11" s="179"/>
      <c r="G11" s="179"/>
      <c r="H11" s="180"/>
      <c r="I11" s="180"/>
      <c r="J11" s="180"/>
      <c r="K11" s="179"/>
      <c r="L11" s="179"/>
    </row>
    <row r="12" spans="1:13" s="32" customFormat="1" x14ac:dyDescent="0.25">
      <c r="A12" s="315" t="s">
        <v>99</v>
      </c>
      <c r="B12" s="140">
        <v>23344</v>
      </c>
      <c r="C12" s="140">
        <v>21075</v>
      </c>
      <c r="D12" s="140">
        <v>18695</v>
      </c>
      <c r="E12" s="140">
        <v>371578</v>
      </c>
      <c r="F12" s="140">
        <v>21475</v>
      </c>
      <c r="G12" s="140">
        <v>20790</v>
      </c>
      <c r="H12" s="181">
        <v>19.875795667290721</v>
      </c>
      <c r="I12" s="141">
        <v>91.993660041124059</v>
      </c>
      <c r="J12" s="181">
        <v>96.810244470314316</v>
      </c>
      <c r="K12" s="140">
        <v>38</v>
      </c>
      <c r="L12" s="140">
        <v>22</v>
      </c>
    </row>
    <row r="13" spans="1:13" s="32" customFormat="1" x14ac:dyDescent="0.25">
      <c r="A13" s="315" t="s">
        <v>100</v>
      </c>
      <c r="B13" s="140">
        <v>12340</v>
      </c>
      <c r="C13" s="140">
        <v>8745</v>
      </c>
      <c r="D13" s="140">
        <v>8160</v>
      </c>
      <c r="E13" s="140">
        <v>137880</v>
      </c>
      <c r="F13" s="140">
        <v>11825</v>
      </c>
      <c r="G13" s="140">
        <v>10727</v>
      </c>
      <c r="H13" s="182">
        <v>16.897058823529413</v>
      </c>
      <c r="I13" s="141">
        <v>95.826580226904383</v>
      </c>
      <c r="J13" s="182">
        <v>90.714587737843559</v>
      </c>
      <c r="K13" s="140">
        <v>40</v>
      </c>
      <c r="L13" s="140">
        <v>22</v>
      </c>
    </row>
    <row r="14" spans="1:13" s="32" customFormat="1" x14ac:dyDescent="0.25">
      <c r="A14" s="315" t="s">
        <v>101</v>
      </c>
      <c r="B14" s="140">
        <v>26191</v>
      </c>
      <c r="C14" s="140">
        <v>10026</v>
      </c>
      <c r="D14" s="140">
        <v>8992</v>
      </c>
      <c r="E14" s="140">
        <v>263865</v>
      </c>
      <c r="F14" s="140">
        <v>12482</v>
      </c>
      <c r="G14" s="140">
        <v>11125</v>
      </c>
      <c r="H14" s="141">
        <v>29.344417259786479</v>
      </c>
      <c r="I14" s="141">
        <v>47.657592302699406</v>
      </c>
      <c r="J14" s="141">
        <v>89.128344816535815</v>
      </c>
      <c r="K14" s="140">
        <v>40</v>
      </c>
      <c r="L14" s="140">
        <v>22</v>
      </c>
    </row>
    <row r="15" spans="1:13" s="32" customFormat="1" x14ac:dyDescent="0.25">
      <c r="A15" s="315" t="s">
        <v>102</v>
      </c>
      <c r="B15" s="140">
        <v>26300</v>
      </c>
      <c r="C15" s="140">
        <v>16406</v>
      </c>
      <c r="D15" s="140">
        <v>14828</v>
      </c>
      <c r="E15" s="140">
        <v>385528</v>
      </c>
      <c r="F15" s="140">
        <v>20119</v>
      </c>
      <c r="G15" s="140">
        <v>19819</v>
      </c>
      <c r="H15" s="141">
        <v>26</v>
      </c>
      <c r="I15" s="141">
        <v>76.49809885931559</v>
      </c>
      <c r="J15" s="141">
        <v>98.508872210348429</v>
      </c>
      <c r="K15" s="140">
        <v>40</v>
      </c>
      <c r="L15" s="140">
        <v>22</v>
      </c>
    </row>
    <row r="16" spans="1:13" s="32" customFormat="1" x14ac:dyDescent="0.25">
      <c r="A16" s="315" t="s">
        <v>103</v>
      </c>
      <c r="B16" s="140">
        <v>10561</v>
      </c>
      <c r="C16" s="140">
        <v>5200</v>
      </c>
      <c r="D16" s="140">
        <v>3520</v>
      </c>
      <c r="E16" s="140">
        <v>30000</v>
      </c>
      <c r="F16" s="140">
        <v>6800</v>
      </c>
      <c r="G16" s="140">
        <v>6600</v>
      </c>
      <c r="H16" s="141">
        <v>8.5227272727272734</v>
      </c>
      <c r="I16" s="141">
        <v>64.387842060410946</v>
      </c>
      <c r="J16" s="141">
        <v>97.058823529411768</v>
      </c>
      <c r="K16" s="140">
        <v>40</v>
      </c>
      <c r="L16" s="140">
        <v>22</v>
      </c>
    </row>
    <row r="17" spans="1:12" s="32" customFormat="1" x14ac:dyDescent="0.25">
      <c r="A17" s="315" t="s">
        <v>104</v>
      </c>
      <c r="B17" s="140">
        <v>3585</v>
      </c>
      <c r="C17" s="140">
        <v>2363</v>
      </c>
      <c r="D17" s="140">
        <v>2138</v>
      </c>
      <c r="E17" s="140">
        <v>19258</v>
      </c>
      <c r="F17" s="140">
        <v>3318</v>
      </c>
      <c r="G17" s="140">
        <v>3092</v>
      </c>
      <c r="H17" s="141">
        <v>9.0074836295603369</v>
      </c>
      <c r="I17" s="141">
        <v>92.552301255230134</v>
      </c>
      <c r="J17" s="141">
        <v>93.188667872212179</v>
      </c>
      <c r="K17" s="140">
        <v>7</v>
      </c>
      <c r="L17" s="140">
        <v>22</v>
      </c>
    </row>
    <row r="18" spans="1:12" s="32" customFormat="1" x14ac:dyDescent="0.25">
      <c r="A18" s="315" t="s">
        <v>158</v>
      </c>
      <c r="B18" s="140">
        <v>14511</v>
      </c>
      <c r="C18" s="140">
        <v>8901</v>
      </c>
      <c r="D18" s="140">
        <v>8451</v>
      </c>
      <c r="E18" s="140">
        <v>92961</v>
      </c>
      <c r="F18" s="140">
        <v>14061</v>
      </c>
      <c r="G18" s="140">
        <v>14061</v>
      </c>
      <c r="H18" s="141">
        <v>11</v>
      </c>
      <c r="I18" s="141">
        <v>96.898904279512095</v>
      </c>
      <c r="J18" s="141">
        <v>100</v>
      </c>
      <c r="K18" s="140">
        <v>40</v>
      </c>
      <c r="L18" s="183">
        <v>22</v>
      </c>
    </row>
    <row r="19" spans="1:12" s="32" customFormat="1" x14ac:dyDescent="0.25">
      <c r="A19" s="315" t="s">
        <v>106</v>
      </c>
      <c r="B19" s="140">
        <v>30451</v>
      </c>
      <c r="C19" s="140">
        <v>22923</v>
      </c>
      <c r="D19" s="140">
        <v>4346</v>
      </c>
      <c r="E19" s="140">
        <v>81392</v>
      </c>
      <c r="F19" s="140">
        <v>5233</v>
      </c>
      <c r="G19" s="140">
        <v>4323</v>
      </c>
      <c r="H19" s="141">
        <v>18.728025770823745</v>
      </c>
      <c r="I19" s="141">
        <v>17.184985714754852</v>
      </c>
      <c r="J19" s="141">
        <v>82.610357347601763</v>
      </c>
      <c r="K19" s="140">
        <v>37</v>
      </c>
      <c r="L19" s="140">
        <v>22</v>
      </c>
    </row>
    <row r="20" spans="1:12" s="32" customFormat="1" ht="15.75" thickBot="1" x14ac:dyDescent="0.3">
      <c r="A20" s="317" t="s">
        <v>232</v>
      </c>
      <c r="B20" s="305">
        <f t="shared" ref="B20:G20" si="0">SUM(B4:B19)</f>
        <v>274336</v>
      </c>
      <c r="C20" s="305">
        <f t="shared" si="0"/>
        <v>182847</v>
      </c>
      <c r="D20" s="305">
        <f t="shared" si="0"/>
        <v>138996</v>
      </c>
      <c r="E20" s="305">
        <f t="shared" si="0"/>
        <v>1756812</v>
      </c>
      <c r="F20" s="305">
        <f t="shared" si="0"/>
        <v>186217</v>
      </c>
      <c r="G20" s="305">
        <f t="shared" si="0"/>
        <v>176860</v>
      </c>
      <c r="H20" s="318">
        <f>E20/D20</f>
        <v>12.639298972632306</v>
      </c>
      <c r="I20" s="318">
        <f>F20/B20*100</f>
        <v>67.879170068820713</v>
      </c>
      <c r="J20" s="318">
        <f>G20/F20*100</f>
        <v>94.975217085443333</v>
      </c>
      <c r="K20" s="319">
        <f>SUM(K4:K19)/16</f>
        <v>32.75</v>
      </c>
      <c r="L20" s="318">
        <v>22</v>
      </c>
    </row>
    <row r="21" spans="1:12" s="32" customFormat="1" x14ac:dyDescent="0.25">
      <c r="A21" s="315" t="s">
        <v>24</v>
      </c>
      <c r="B21" s="140">
        <v>17062</v>
      </c>
      <c r="C21" s="140">
        <v>14636</v>
      </c>
      <c r="D21" s="140">
        <v>12143</v>
      </c>
      <c r="E21" s="140">
        <v>49320</v>
      </c>
      <c r="F21" s="140">
        <v>15645</v>
      </c>
      <c r="G21" s="140">
        <v>14326</v>
      </c>
      <c r="H21" s="182">
        <v>4.0615992753026431</v>
      </c>
      <c r="I21" s="141">
        <v>91.694994725120154</v>
      </c>
      <c r="J21" s="182">
        <v>91.569191434963244</v>
      </c>
      <c r="K21" s="140">
        <v>40</v>
      </c>
      <c r="L21" s="140">
        <v>22</v>
      </c>
    </row>
    <row r="22" spans="1:12" s="32" customFormat="1" x14ac:dyDescent="0.25">
      <c r="A22" s="315" t="s">
        <v>23</v>
      </c>
      <c r="B22" s="140">
        <v>9307</v>
      </c>
      <c r="C22" s="140">
        <v>2750</v>
      </c>
      <c r="D22" s="140">
        <v>2685</v>
      </c>
      <c r="E22" s="140">
        <v>33000</v>
      </c>
      <c r="F22" s="140">
        <v>9210</v>
      </c>
      <c r="G22" s="140">
        <v>8580</v>
      </c>
      <c r="H22" s="141">
        <v>12.29050279329609</v>
      </c>
      <c r="I22" s="141">
        <v>98.957773718706349</v>
      </c>
      <c r="J22" s="141">
        <v>93.159609120521168</v>
      </c>
      <c r="K22" s="140">
        <v>40</v>
      </c>
      <c r="L22" s="140">
        <v>22</v>
      </c>
    </row>
    <row r="23" spans="1:12" s="32" customFormat="1" x14ac:dyDescent="0.25">
      <c r="A23" s="315" t="s">
        <v>25</v>
      </c>
      <c r="B23" s="140">
        <v>1896</v>
      </c>
      <c r="C23" s="140">
        <v>1168</v>
      </c>
      <c r="D23" s="140">
        <v>1168</v>
      </c>
      <c r="E23" s="140">
        <v>0</v>
      </c>
      <c r="F23" s="140">
        <v>1896</v>
      </c>
      <c r="G23" s="140">
        <v>1896</v>
      </c>
      <c r="H23" s="141">
        <v>0</v>
      </c>
      <c r="I23" s="141">
        <v>100</v>
      </c>
      <c r="J23" s="141">
        <v>100</v>
      </c>
      <c r="K23" s="140">
        <v>40</v>
      </c>
      <c r="L23" s="140">
        <v>22</v>
      </c>
    </row>
    <row r="24" spans="1:12" s="32" customFormat="1" ht="15.75" thickBot="1" x14ac:dyDescent="0.3">
      <c r="A24" s="317" t="s">
        <v>26</v>
      </c>
      <c r="B24" s="320">
        <f t="shared" ref="B24:G24" si="1">SUM(B20:B23)</f>
        <v>302601</v>
      </c>
      <c r="C24" s="320">
        <f t="shared" si="1"/>
        <v>201401</v>
      </c>
      <c r="D24" s="320">
        <f t="shared" si="1"/>
        <v>154992</v>
      </c>
      <c r="E24" s="320">
        <f t="shared" si="1"/>
        <v>1839132</v>
      </c>
      <c r="F24" s="320">
        <f t="shared" si="1"/>
        <v>212968</v>
      </c>
      <c r="G24" s="320">
        <f t="shared" si="1"/>
        <v>201662</v>
      </c>
      <c r="H24" s="321">
        <f>E24/D24</f>
        <v>11.865980179622174</v>
      </c>
      <c r="I24" s="321">
        <f>F24/B24*100</f>
        <v>70.379146136331343</v>
      </c>
      <c r="J24" s="321">
        <f>G24/F24*100</f>
        <v>94.691221216332963</v>
      </c>
      <c r="K24" s="322">
        <f>(SUM(K4:K19)+K21+K22+K23)/19</f>
        <v>33.89473684210526</v>
      </c>
      <c r="L24" s="321">
        <v>22</v>
      </c>
    </row>
    <row r="25" spans="1:12" s="32" customFormat="1" x14ac:dyDescent="0.25">
      <c r="A25" s="213"/>
      <c r="B25" s="213"/>
      <c r="C25" s="213"/>
      <c r="D25" s="213"/>
      <c r="E25" s="213"/>
      <c r="F25" s="213"/>
      <c r="G25" s="213"/>
      <c r="H25" s="213"/>
      <c r="I25" s="213"/>
      <c r="J25" s="213"/>
      <c r="K25" s="323"/>
      <c r="L25" s="213"/>
    </row>
    <row r="26" spans="1:12" s="32" customFormat="1" ht="22.5" customHeight="1" thickBot="1" x14ac:dyDescent="0.3">
      <c r="A26" s="258" t="s">
        <v>345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</row>
    <row r="27" spans="1:12" s="32" customFormat="1" ht="145.5" customHeight="1" thickBot="1" x14ac:dyDescent="0.3">
      <c r="A27" s="22" t="s">
        <v>161</v>
      </c>
      <c r="B27" s="22" t="s">
        <v>231</v>
      </c>
      <c r="C27" s="22" t="s">
        <v>230</v>
      </c>
      <c r="D27" s="22" t="s">
        <v>229</v>
      </c>
      <c r="E27" s="22" t="s">
        <v>228</v>
      </c>
      <c r="F27" s="22" t="s">
        <v>227</v>
      </c>
      <c r="G27" s="22" t="s">
        <v>226</v>
      </c>
      <c r="H27" s="22" t="s">
        <v>225</v>
      </c>
      <c r="I27" s="22" t="s">
        <v>224</v>
      </c>
      <c r="J27" s="22" t="s">
        <v>223</v>
      </c>
      <c r="K27" s="22" t="s">
        <v>222</v>
      </c>
      <c r="L27" s="22" t="s">
        <v>221</v>
      </c>
    </row>
    <row r="28" spans="1:12" s="32" customFormat="1" ht="12.75" customHeight="1" thickTop="1" x14ac:dyDescent="0.25">
      <c r="A28" s="63">
        <v>1</v>
      </c>
      <c r="B28" s="63">
        <v>2</v>
      </c>
      <c r="C28" s="63">
        <v>3</v>
      </c>
      <c r="D28" s="63">
        <v>4</v>
      </c>
      <c r="E28" s="63">
        <v>5</v>
      </c>
      <c r="F28" s="63">
        <v>6</v>
      </c>
      <c r="G28" s="63">
        <v>7</v>
      </c>
      <c r="H28" s="63">
        <v>8</v>
      </c>
      <c r="I28" s="63">
        <v>9</v>
      </c>
      <c r="J28" s="63">
        <v>10</v>
      </c>
      <c r="K28" s="63">
        <v>11</v>
      </c>
      <c r="L28" s="63">
        <v>12</v>
      </c>
    </row>
    <row r="29" spans="1:12" s="32" customFormat="1" x14ac:dyDescent="0.25">
      <c r="A29" s="127" t="s">
        <v>91</v>
      </c>
      <c r="B29" s="140">
        <v>3646</v>
      </c>
      <c r="C29" s="140">
        <v>2398</v>
      </c>
      <c r="D29" s="140">
        <v>1850</v>
      </c>
      <c r="E29" s="140">
        <v>3700</v>
      </c>
      <c r="F29" s="140">
        <v>2595</v>
      </c>
      <c r="G29" s="140">
        <v>2345</v>
      </c>
      <c r="H29" s="141">
        <v>2</v>
      </c>
      <c r="I29" s="141">
        <v>71.173889193636867</v>
      </c>
      <c r="J29" s="141">
        <v>90.366088631984582</v>
      </c>
      <c r="K29" s="140">
        <v>14</v>
      </c>
      <c r="L29" s="140">
        <v>22</v>
      </c>
    </row>
    <row r="30" spans="1:12" s="32" customFormat="1" x14ac:dyDescent="0.25">
      <c r="A30" s="127" t="s">
        <v>92</v>
      </c>
      <c r="B30" s="140">
        <v>19496</v>
      </c>
      <c r="C30" s="140">
        <v>11857</v>
      </c>
      <c r="D30" s="140">
        <v>9424</v>
      </c>
      <c r="E30" s="140">
        <v>40954</v>
      </c>
      <c r="F30" s="140">
        <v>11890</v>
      </c>
      <c r="G30" s="140">
        <v>11766</v>
      </c>
      <c r="H30" s="141">
        <v>4.3457130730050935</v>
      </c>
      <c r="I30" s="141">
        <v>60.986869101354124</v>
      </c>
      <c r="J30" s="141">
        <v>98.957106812447435</v>
      </c>
      <c r="K30" s="140">
        <v>40</v>
      </c>
      <c r="L30" s="140">
        <v>22</v>
      </c>
    </row>
    <row r="31" spans="1:12" s="32" customFormat="1" x14ac:dyDescent="0.25">
      <c r="A31" s="127" t="s">
        <v>93</v>
      </c>
      <c r="B31" s="140">
        <v>12175</v>
      </c>
      <c r="C31" s="140">
        <v>5926</v>
      </c>
      <c r="D31" s="140">
        <v>5650</v>
      </c>
      <c r="E31" s="140">
        <v>132210</v>
      </c>
      <c r="F31" s="140">
        <v>7220</v>
      </c>
      <c r="G31" s="140">
        <v>3950</v>
      </c>
      <c r="H31" s="141">
        <v>23.4</v>
      </c>
      <c r="I31" s="141">
        <v>59.301848049281311</v>
      </c>
      <c r="J31" s="141">
        <v>54.709141274238227</v>
      </c>
      <c r="K31" s="140">
        <v>40</v>
      </c>
      <c r="L31" s="140">
        <v>22</v>
      </c>
    </row>
    <row r="32" spans="1:12" s="32" customFormat="1" x14ac:dyDescent="0.25">
      <c r="A32" s="127" t="s">
        <v>94</v>
      </c>
      <c r="B32" s="140">
        <v>5273</v>
      </c>
      <c r="C32" s="140">
        <v>4040</v>
      </c>
      <c r="D32" s="140">
        <v>3874</v>
      </c>
      <c r="E32" s="140">
        <v>69921</v>
      </c>
      <c r="F32" s="140">
        <v>4843</v>
      </c>
      <c r="G32" s="140">
        <v>4194</v>
      </c>
      <c r="H32" s="141">
        <v>18.048786783686111</v>
      </c>
      <c r="I32" s="141">
        <v>91.845249383652572</v>
      </c>
      <c r="J32" s="141">
        <v>86.599215362378686</v>
      </c>
      <c r="K32" s="140">
        <v>7</v>
      </c>
      <c r="L32" s="140">
        <v>22</v>
      </c>
    </row>
    <row r="33" spans="1:12" s="32" customFormat="1" x14ac:dyDescent="0.25">
      <c r="A33" s="324" t="s">
        <v>95</v>
      </c>
      <c r="B33" s="155">
        <v>26048</v>
      </c>
      <c r="C33" s="155">
        <v>20549</v>
      </c>
      <c r="D33" s="155">
        <v>20549</v>
      </c>
      <c r="E33" s="155">
        <v>0</v>
      </c>
      <c r="F33" s="155">
        <v>20549</v>
      </c>
      <c r="G33" s="155">
        <v>20549</v>
      </c>
      <c r="H33" s="156">
        <v>0</v>
      </c>
      <c r="I33" s="156">
        <v>78.888974201474198</v>
      </c>
      <c r="J33" s="156">
        <v>100</v>
      </c>
      <c r="K33" s="155">
        <v>35</v>
      </c>
      <c r="L33" s="155">
        <v>22</v>
      </c>
    </row>
    <row r="34" spans="1:12" s="32" customFormat="1" x14ac:dyDescent="0.25">
      <c r="A34" s="127" t="s">
        <v>96</v>
      </c>
      <c r="B34" s="140">
        <v>33638</v>
      </c>
      <c r="C34" s="140">
        <v>22215</v>
      </c>
      <c r="D34" s="140">
        <v>8178</v>
      </c>
      <c r="E34" s="140">
        <v>41453</v>
      </c>
      <c r="F34" s="140">
        <v>24510</v>
      </c>
      <c r="G34" s="140">
        <v>22845</v>
      </c>
      <c r="H34" s="141">
        <v>5.0688432379554902</v>
      </c>
      <c r="I34" s="141">
        <v>72.864022831321719</v>
      </c>
      <c r="J34" s="141">
        <v>93.20685434516524</v>
      </c>
      <c r="K34" s="140">
        <v>40</v>
      </c>
      <c r="L34" s="140">
        <v>22</v>
      </c>
    </row>
    <row r="35" spans="1:12" s="32" customFormat="1" x14ac:dyDescent="0.25">
      <c r="A35" s="127" t="s">
        <v>97</v>
      </c>
      <c r="B35" s="140">
        <v>7089</v>
      </c>
      <c r="C35" s="140">
        <v>5277</v>
      </c>
      <c r="D35" s="140">
        <v>4752</v>
      </c>
      <c r="E35" s="140">
        <v>53698</v>
      </c>
      <c r="F35" s="140">
        <v>7009</v>
      </c>
      <c r="G35" s="140">
        <v>6984</v>
      </c>
      <c r="H35" s="181">
        <v>11.300084175084175</v>
      </c>
      <c r="I35" s="141">
        <v>98.87149104246015</v>
      </c>
      <c r="J35" s="181">
        <v>99.643315736909685</v>
      </c>
      <c r="K35" s="140">
        <v>40</v>
      </c>
      <c r="L35" s="140">
        <v>22</v>
      </c>
    </row>
    <row r="36" spans="1:12" s="32" customFormat="1" x14ac:dyDescent="0.25">
      <c r="A36" s="325" t="s">
        <v>98</v>
      </c>
      <c r="B36" s="143"/>
      <c r="C36" s="143"/>
      <c r="D36" s="143"/>
      <c r="E36" s="143"/>
      <c r="F36" s="143"/>
      <c r="G36" s="143"/>
      <c r="H36" s="184"/>
      <c r="I36" s="144"/>
      <c r="J36" s="184"/>
      <c r="K36" s="143"/>
      <c r="L36" s="143"/>
    </row>
    <row r="37" spans="1:12" s="32" customFormat="1" x14ac:dyDescent="0.25">
      <c r="A37" s="127" t="s">
        <v>99</v>
      </c>
      <c r="B37" s="140">
        <v>20684</v>
      </c>
      <c r="C37" s="140">
        <v>16772</v>
      </c>
      <c r="D37" s="140">
        <v>12026</v>
      </c>
      <c r="E37" s="140">
        <v>346050</v>
      </c>
      <c r="F37" s="140">
        <v>14327</v>
      </c>
      <c r="G37" s="140">
        <v>14158</v>
      </c>
      <c r="H37" s="141">
        <v>28.775153833361053</v>
      </c>
      <c r="I37" s="141">
        <v>69.266099400502796</v>
      </c>
      <c r="J37" s="141">
        <v>98.820409017938161</v>
      </c>
      <c r="K37" s="140">
        <v>38</v>
      </c>
      <c r="L37" s="140">
        <v>22</v>
      </c>
    </row>
    <row r="38" spans="1:12" s="32" customFormat="1" x14ac:dyDescent="0.25">
      <c r="A38" s="127" t="s">
        <v>100</v>
      </c>
      <c r="B38" s="140">
        <v>5738</v>
      </c>
      <c r="C38" s="140">
        <v>3966</v>
      </c>
      <c r="D38" s="140">
        <v>3360</v>
      </c>
      <c r="E38" s="140">
        <v>96708</v>
      </c>
      <c r="F38" s="140">
        <v>5159</v>
      </c>
      <c r="G38" s="140">
        <v>4630</v>
      </c>
      <c r="H38" s="141">
        <v>28.782142857142858</v>
      </c>
      <c r="I38" s="141">
        <v>89.909376089229696</v>
      </c>
      <c r="J38" s="141">
        <v>89.746074820701679</v>
      </c>
      <c r="K38" s="140">
        <v>40</v>
      </c>
      <c r="L38" s="140">
        <v>22</v>
      </c>
    </row>
    <row r="39" spans="1:12" s="32" customFormat="1" x14ac:dyDescent="0.25">
      <c r="A39" s="127" t="s">
        <v>101</v>
      </c>
      <c r="B39" s="140">
        <v>21605</v>
      </c>
      <c r="C39" s="140">
        <v>14686</v>
      </c>
      <c r="D39" s="140">
        <v>10650</v>
      </c>
      <c r="E39" s="140">
        <v>247850</v>
      </c>
      <c r="F39" s="140">
        <v>13100</v>
      </c>
      <c r="G39" s="140">
        <v>13100</v>
      </c>
      <c r="H39" s="141">
        <v>23.272300469483568</v>
      </c>
      <c r="I39" s="141">
        <v>60.634112473964365</v>
      </c>
      <c r="J39" s="141">
        <v>100</v>
      </c>
      <c r="K39" s="140">
        <v>40</v>
      </c>
      <c r="L39" s="140">
        <v>22</v>
      </c>
    </row>
    <row r="40" spans="1:12" s="32" customFormat="1" x14ac:dyDescent="0.25">
      <c r="A40" s="127" t="s">
        <v>102</v>
      </c>
      <c r="B40" s="140">
        <v>15820</v>
      </c>
      <c r="C40" s="140">
        <v>14195</v>
      </c>
      <c r="D40" s="140">
        <v>10421</v>
      </c>
      <c r="E40" s="140">
        <v>291788</v>
      </c>
      <c r="F40" s="140">
        <v>12933</v>
      </c>
      <c r="G40" s="140">
        <v>12615</v>
      </c>
      <c r="H40" s="141">
        <v>28</v>
      </c>
      <c r="I40" s="141">
        <v>81.750948166877365</v>
      </c>
      <c r="J40" s="141">
        <v>97.54117374159128</v>
      </c>
      <c r="K40" s="140">
        <v>40</v>
      </c>
      <c r="L40" s="140">
        <v>22</v>
      </c>
    </row>
    <row r="41" spans="1:12" s="32" customFormat="1" x14ac:dyDescent="0.25">
      <c r="A41" s="127" t="s">
        <v>103</v>
      </c>
      <c r="B41" s="140">
        <v>20899</v>
      </c>
      <c r="C41" s="140">
        <v>16139</v>
      </c>
      <c r="D41" s="140">
        <v>9000</v>
      </c>
      <c r="E41" s="140">
        <v>22000</v>
      </c>
      <c r="F41" s="140">
        <v>14000</v>
      </c>
      <c r="G41" s="140">
        <v>13750</v>
      </c>
      <c r="H41" s="141">
        <v>2.4444444444444446</v>
      </c>
      <c r="I41" s="141">
        <v>66.988851141202929</v>
      </c>
      <c r="J41" s="141">
        <v>98.214285714285708</v>
      </c>
      <c r="K41" s="140">
        <v>40</v>
      </c>
      <c r="L41" s="140">
        <v>22</v>
      </c>
    </row>
    <row r="42" spans="1:12" s="32" customFormat="1" x14ac:dyDescent="0.25">
      <c r="A42" s="127" t="s">
        <v>104</v>
      </c>
      <c r="B42" s="140">
        <v>3383</v>
      </c>
      <c r="C42" s="140">
        <v>2030</v>
      </c>
      <c r="D42" s="140">
        <v>1958</v>
      </c>
      <c r="E42" s="140">
        <v>4621</v>
      </c>
      <c r="F42" s="140">
        <v>3002</v>
      </c>
      <c r="G42" s="140">
        <v>2940</v>
      </c>
      <c r="H42" s="141">
        <v>2.360061287027579</v>
      </c>
      <c r="I42" s="141">
        <v>88.737806680461134</v>
      </c>
      <c r="J42" s="141">
        <v>97.934710193204538</v>
      </c>
      <c r="K42" s="140">
        <v>7</v>
      </c>
      <c r="L42" s="140">
        <v>22</v>
      </c>
    </row>
    <row r="43" spans="1:12" s="32" customFormat="1" x14ac:dyDescent="0.25">
      <c r="A43" s="127" t="s">
        <v>158</v>
      </c>
      <c r="B43" s="140">
        <v>14951</v>
      </c>
      <c r="C43" s="140">
        <v>10059</v>
      </c>
      <c r="D43" s="140">
        <v>7202</v>
      </c>
      <c r="E43" s="140">
        <v>79222</v>
      </c>
      <c r="F43" s="140">
        <v>12094</v>
      </c>
      <c r="G43" s="140">
        <v>12094</v>
      </c>
      <c r="H43" s="185">
        <v>11</v>
      </c>
      <c r="I43" s="141">
        <v>80.890910307002869</v>
      </c>
      <c r="J43" s="141">
        <v>100</v>
      </c>
      <c r="K43" s="140">
        <v>40</v>
      </c>
      <c r="L43" s="140">
        <v>22</v>
      </c>
    </row>
    <row r="44" spans="1:12" s="32" customFormat="1" x14ac:dyDescent="0.25">
      <c r="A44" s="127" t="s">
        <v>106</v>
      </c>
      <c r="B44" s="140">
        <v>21577</v>
      </c>
      <c r="C44" s="140">
        <v>15994</v>
      </c>
      <c r="D44" s="140">
        <v>2457</v>
      </c>
      <c r="E44" s="140">
        <v>61755</v>
      </c>
      <c r="F44" s="140">
        <v>2938</v>
      </c>
      <c r="G44" s="140">
        <v>2882</v>
      </c>
      <c r="H44" s="141">
        <v>25.134310134310134</v>
      </c>
      <c r="I44" s="141">
        <v>13.616350743847615</v>
      </c>
      <c r="J44" s="141">
        <v>98.093941456773308</v>
      </c>
      <c r="K44" s="140">
        <v>37</v>
      </c>
      <c r="L44" s="140">
        <v>22</v>
      </c>
    </row>
    <row r="45" spans="1:12" s="32" customFormat="1" ht="15.75" thickBot="1" x14ac:dyDescent="0.3">
      <c r="A45" s="326" t="s">
        <v>232</v>
      </c>
      <c r="B45" s="305">
        <f t="shared" ref="B45:G45" si="2">SUM(B29:B44)</f>
        <v>232022</v>
      </c>
      <c r="C45" s="305">
        <f t="shared" si="2"/>
        <v>166103</v>
      </c>
      <c r="D45" s="305">
        <f t="shared" si="2"/>
        <v>111351</v>
      </c>
      <c r="E45" s="305">
        <f t="shared" si="2"/>
        <v>1491930</v>
      </c>
      <c r="F45" s="305">
        <f t="shared" si="2"/>
        <v>156169</v>
      </c>
      <c r="G45" s="305">
        <f t="shared" si="2"/>
        <v>148802</v>
      </c>
      <c r="H45" s="318">
        <f>E45/D45</f>
        <v>13.398442762076677</v>
      </c>
      <c r="I45" s="318">
        <f>F45/B45*100</f>
        <v>67.307841497788999</v>
      </c>
      <c r="J45" s="318">
        <f>G45/F45*100</f>
        <v>95.282674538480748</v>
      </c>
      <c r="K45" s="319">
        <f>SUM(K29:K44)/16</f>
        <v>31.125</v>
      </c>
      <c r="L45" s="318">
        <f>AVERAGE(L29:L44)</f>
        <v>22</v>
      </c>
    </row>
    <row r="46" spans="1:12" s="32" customFormat="1" x14ac:dyDescent="0.25">
      <c r="A46" s="127" t="s">
        <v>24</v>
      </c>
      <c r="B46" s="140">
        <v>9360</v>
      </c>
      <c r="C46" s="140">
        <v>5995</v>
      </c>
      <c r="D46" s="140">
        <v>4064</v>
      </c>
      <c r="E46" s="140">
        <v>15025</v>
      </c>
      <c r="F46" s="140">
        <v>5174</v>
      </c>
      <c r="G46" s="140">
        <v>4986</v>
      </c>
      <c r="H46" s="141">
        <v>3.6970964566929134</v>
      </c>
      <c r="I46" s="141">
        <v>55.277777777777779</v>
      </c>
      <c r="J46" s="141">
        <v>96.366447622729041</v>
      </c>
      <c r="K46" s="140">
        <v>40</v>
      </c>
      <c r="L46" s="140">
        <v>22</v>
      </c>
    </row>
    <row r="47" spans="1:12" s="32" customFormat="1" x14ac:dyDescent="0.25">
      <c r="A47" s="127" t="s">
        <v>23</v>
      </c>
      <c r="B47" s="140">
        <v>6852</v>
      </c>
      <c r="C47" s="140">
        <v>3852</v>
      </c>
      <c r="D47" s="140">
        <v>3786</v>
      </c>
      <c r="E47" s="140">
        <v>23112</v>
      </c>
      <c r="F47" s="140">
        <v>6645</v>
      </c>
      <c r="G47" s="140">
        <v>6120</v>
      </c>
      <c r="H47" s="182">
        <v>6.1045958795562596</v>
      </c>
      <c r="I47" s="141">
        <v>96.97898423817864</v>
      </c>
      <c r="J47" s="182">
        <v>92.099322799097067</v>
      </c>
      <c r="K47" s="140">
        <v>40</v>
      </c>
      <c r="L47" s="140">
        <v>22</v>
      </c>
    </row>
    <row r="48" spans="1:12" s="32" customFormat="1" x14ac:dyDescent="0.25">
      <c r="A48" s="127" t="s">
        <v>25</v>
      </c>
      <c r="B48" s="140">
        <v>4314</v>
      </c>
      <c r="C48" s="140">
        <v>3497</v>
      </c>
      <c r="D48" s="140">
        <v>3497</v>
      </c>
      <c r="E48" s="140">
        <v>0</v>
      </c>
      <c r="F48" s="140">
        <v>4314</v>
      </c>
      <c r="G48" s="140">
        <v>4314</v>
      </c>
      <c r="H48" s="141">
        <v>0</v>
      </c>
      <c r="I48" s="141">
        <v>100</v>
      </c>
      <c r="J48" s="141">
        <v>100</v>
      </c>
      <c r="K48" s="140">
        <v>40</v>
      </c>
      <c r="L48" s="140">
        <v>22</v>
      </c>
    </row>
    <row r="49" spans="1:13" s="32" customFormat="1" ht="15.75" thickBot="1" x14ac:dyDescent="0.3">
      <c r="A49" s="326" t="s">
        <v>26</v>
      </c>
      <c r="B49" s="320">
        <f t="shared" ref="B49:G49" si="3">SUM(B45:B48)</f>
        <v>252548</v>
      </c>
      <c r="C49" s="320">
        <f t="shared" si="3"/>
        <v>179447</v>
      </c>
      <c r="D49" s="320">
        <f t="shared" si="3"/>
        <v>122698</v>
      </c>
      <c r="E49" s="320">
        <f t="shared" si="3"/>
        <v>1530067</v>
      </c>
      <c r="F49" s="320">
        <f t="shared" si="3"/>
        <v>172302</v>
      </c>
      <c r="G49" s="320">
        <f t="shared" si="3"/>
        <v>164222</v>
      </c>
      <c r="H49" s="321">
        <f>E49/D49</f>
        <v>12.470186963112683</v>
      </c>
      <c r="I49" s="321">
        <f>F49/B49*100</f>
        <v>68.225446251801642</v>
      </c>
      <c r="J49" s="321">
        <f>G49/F49*100</f>
        <v>95.310559366693354</v>
      </c>
      <c r="K49" s="322">
        <f>(SUM(K29:K44)+K46+K47+K48)/19</f>
        <v>32.526315789473685</v>
      </c>
      <c r="L49" s="318">
        <f>AVERAGE(L46:L48)</f>
        <v>22</v>
      </c>
    </row>
    <row r="50" spans="1:13" s="32" customFormat="1" x14ac:dyDescent="0.25">
      <c r="A50" s="213"/>
      <c r="B50" s="213"/>
      <c r="C50" s="213"/>
      <c r="D50" s="213"/>
      <c r="E50" s="213"/>
      <c r="F50" s="213"/>
      <c r="G50" s="213"/>
      <c r="H50" s="213"/>
      <c r="I50" s="213"/>
      <c r="J50" s="213"/>
      <c r="K50" s="213"/>
      <c r="L50" s="213"/>
    </row>
    <row r="51" spans="1:13" s="32" customFormat="1" x14ac:dyDescent="0.25">
      <c r="A51" s="327"/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</row>
    <row r="52" spans="1:13" s="32" customFormat="1" ht="21.75" customHeight="1" thickBot="1" x14ac:dyDescent="0.3">
      <c r="A52" s="328" t="s">
        <v>346</v>
      </c>
      <c r="B52" s="329"/>
      <c r="C52" s="329"/>
      <c r="D52" s="329"/>
      <c r="E52" s="329"/>
      <c r="F52" s="329"/>
      <c r="G52" s="329"/>
      <c r="H52" s="329"/>
      <c r="I52" s="329"/>
      <c r="J52" s="329"/>
      <c r="K52" s="329"/>
      <c r="L52" s="330"/>
      <c r="M52" s="31"/>
    </row>
    <row r="53" spans="1:13" s="32" customFormat="1" ht="145.5" customHeight="1" thickBot="1" x14ac:dyDescent="0.3">
      <c r="A53" s="22" t="s">
        <v>161</v>
      </c>
      <c r="B53" s="22" t="s">
        <v>231</v>
      </c>
      <c r="C53" s="22" t="s">
        <v>230</v>
      </c>
      <c r="D53" s="22" t="s">
        <v>229</v>
      </c>
      <c r="E53" s="22" t="s">
        <v>228</v>
      </c>
      <c r="F53" s="22" t="s">
        <v>227</v>
      </c>
      <c r="G53" s="22" t="s">
        <v>226</v>
      </c>
      <c r="H53" s="22" t="s">
        <v>225</v>
      </c>
      <c r="I53" s="22" t="s">
        <v>224</v>
      </c>
      <c r="J53" s="22" t="s">
        <v>223</v>
      </c>
      <c r="K53" s="22" t="s">
        <v>222</v>
      </c>
      <c r="L53" s="22" t="s">
        <v>221</v>
      </c>
    </row>
    <row r="54" spans="1:13" s="32" customFormat="1" ht="12.75" customHeight="1" thickTop="1" x14ac:dyDescent="0.25">
      <c r="A54" s="63">
        <v>1</v>
      </c>
      <c r="B54" s="63">
        <v>2</v>
      </c>
      <c r="C54" s="63">
        <v>3</v>
      </c>
      <c r="D54" s="63">
        <v>4</v>
      </c>
      <c r="E54" s="63">
        <v>5</v>
      </c>
      <c r="F54" s="63">
        <v>6</v>
      </c>
      <c r="G54" s="63">
        <v>7</v>
      </c>
      <c r="H54" s="63">
        <v>8</v>
      </c>
      <c r="I54" s="63">
        <v>9</v>
      </c>
      <c r="J54" s="63">
        <v>10</v>
      </c>
      <c r="K54" s="63">
        <v>11</v>
      </c>
      <c r="L54" s="63">
        <v>12</v>
      </c>
    </row>
    <row r="55" spans="1:13" s="32" customFormat="1" x14ac:dyDescent="0.25">
      <c r="A55" s="325" t="s">
        <v>91</v>
      </c>
      <c r="B55" s="143"/>
      <c r="C55" s="143"/>
      <c r="D55" s="143"/>
      <c r="E55" s="143"/>
      <c r="F55" s="143"/>
      <c r="G55" s="143"/>
      <c r="H55" s="188"/>
      <c r="I55" s="188"/>
      <c r="J55" s="188"/>
      <c r="K55" s="143"/>
      <c r="L55" s="143"/>
    </row>
    <row r="56" spans="1:13" s="32" customFormat="1" x14ac:dyDescent="0.25">
      <c r="A56" s="127" t="s">
        <v>92</v>
      </c>
      <c r="B56" s="140">
        <v>21301</v>
      </c>
      <c r="C56" s="140">
        <v>14476</v>
      </c>
      <c r="D56" s="140">
        <v>6572</v>
      </c>
      <c r="E56" s="140">
        <v>18185</v>
      </c>
      <c r="F56" s="140">
        <v>10461</v>
      </c>
      <c r="G56" s="140">
        <v>10461</v>
      </c>
      <c r="H56" s="141">
        <v>2.7670419963481439</v>
      </c>
      <c r="I56" s="141">
        <v>49.110370405145297</v>
      </c>
      <c r="J56" s="141">
        <v>100</v>
      </c>
      <c r="K56" s="140">
        <v>40</v>
      </c>
      <c r="L56" s="140">
        <v>22</v>
      </c>
    </row>
    <row r="57" spans="1:13" s="32" customFormat="1" x14ac:dyDescent="0.25">
      <c r="A57" s="127" t="s">
        <v>93</v>
      </c>
      <c r="B57" s="140">
        <v>16410</v>
      </c>
      <c r="C57" s="140">
        <v>9493</v>
      </c>
      <c r="D57" s="140">
        <v>5205</v>
      </c>
      <c r="E57" s="140">
        <v>13012</v>
      </c>
      <c r="F57" s="140">
        <v>5330</v>
      </c>
      <c r="G57" s="140">
        <v>4555</v>
      </c>
      <c r="H57" s="141">
        <v>2.4999039385206534</v>
      </c>
      <c r="I57" s="141">
        <v>32.480195003046923</v>
      </c>
      <c r="J57" s="141">
        <v>85.459662288930588</v>
      </c>
      <c r="K57" s="140">
        <v>40</v>
      </c>
      <c r="L57" s="140"/>
    </row>
    <row r="58" spans="1:13" s="32" customFormat="1" x14ac:dyDescent="0.25">
      <c r="A58" s="127" t="s">
        <v>94</v>
      </c>
      <c r="B58" s="140">
        <v>7921</v>
      </c>
      <c r="C58" s="140">
        <v>3698</v>
      </c>
      <c r="D58" s="140">
        <v>3093</v>
      </c>
      <c r="E58" s="140">
        <v>28396</v>
      </c>
      <c r="F58" s="140">
        <v>4428</v>
      </c>
      <c r="G58" s="140">
        <v>4128</v>
      </c>
      <c r="H58" s="141">
        <v>9.1807306821855796</v>
      </c>
      <c r="I58" s="141">
        <v>55.902032571645002</v>
      </c>
      <c r="J58" s="141">
        <v>93.224932249322492</v>
      </c>
      <c r="K58" s="140">
        <v>7</v>
      </c>
      <c r="L58" s="140">
        <v>22</v>
      </c>
    </row>
    <row r="59" spans="1:13" s="32" customFormat="1" x14ac:dyDescent="0.25">
      <c r="A59" s="324" t="s">
        <v>95</v>
      </c>
      <c r="B59" s="155">
        <v>21569</v>
      </c>
      <c r="C59" s="155">
        <v>15694</v>
      </c>
      <c r="D59" s="155">
        <v>15694</v>
      </c>
      <c r="E59" s="155">
        <v>0</v>
      </c>
      <c r="F59" s="155">
        <v>15694</v>
      </c>
      <c r="G59" s="155">
        <v>15694</v>
      </c>
      <c r="H59" s="189">
        <v>0</v>
      </c>
      <c r="I59" s="156">
        <v>72.761834113774398</v>
      </c>
      <c r="J59" s="189">
        <v>100</v>
      </c>
      <c r="K59" s="155">
        <v>35</v>
      </c>
      <c r="L59" s="155">
        <v>22</v>
      </c>
    </row>
    <row r="60" spans="1:13" s="32" customFormat="1" x14ac:dyDescent="0.25">
      <c r="A60" s="127" t="s">
        <v>96</v>
      </c>
      <c r="B60" s="140">
        <v>6102</v>
      </c>
      <c r="C60" s="140">
        <v>3632</v>
      </c>
      <c r="D60" s="140">
        <v>0</v>
      </c>
      <c r="E60" s="140">
        <v>0</v>
      </c>
      <c r="F60" s="140">
        <v>0</v>
      </c>
      <c r="G60" s="140">
        <v>0</v>
      </c>
      <c r="H60" s="181"/>
      <c r="I60" s="141">
        <v>0</v>
      </c>
      <c r="J60" s="181"/>
      <c r="K60" s="140">
        <v>16</v>
      </c>
      <c r="L60" s="140"/>
    </row>
    <row r="61" spans="1:13" s="32" customFormat="1" x14ac:dyDescent="0.25">
      <c r="A61" s="127" t="s">
        <v>97</v>
      </c>
      <c r="B61" s="140">
        <v>13421</v>
      </c>
      <c r="C61" s="140">
        <v>9522</v>
      </c>
      <c r="D61" s="140">
        <v>8570</v>
      </c>
      <c r="E61" s="140">
        <v>94270</v>
      </c>
      <c r="F61" s="140">
        <v>12080</v>
      </c>
      <c r="G61" s="140">
        <v>11241</v>
      </c>
      <c r="H61" s="185">
        <v>11</v>
      </c>
      <c r="I61" s="141">
        <v>90.008196110572982</v>
      </c>
      <c r="J61" s="181">
        <v>93.054635761589395</v>
      </c>
      <c r="K61" s="140">
        <v>40</v>
      </c>
      <c r="L61" s="140">
        <v>22</v>
      </c>
    </row>
    <row r="62" spans="1:13" s="32" customFormat="1" x14ac:dyDescent="0.25">
      <c r="A62" s="325" t="s">
        <v>98</v>
      </c>
      <c r="B62" s="143"/>
      <c r="C62" s="143"/>
      <c r="D62" s="143"/>
      <c r="E62" s="143"/>
      <c r="F62" s="143"/>
      <c r="G62" s="143"/>
      <c r="H62" s="184"/>
      <c r="I62" s="144"/>
      <c r="J62" s="184"/>
      <c r="K62" s="143"/>
      <c r="L62" s="143"/>
    </row>
    <row r="63" spans="1:13" s="32" customFormat="1" x14ac:dyDescent="0.25">
      <c r="A63" s="127" t="s">
        <v>99</v>
      </c>
      <c r="B63" s="140">
        <v>30996</v>
      </c>
      <c r="C63" s="140">
        <v>30996</v>
      </c>
      <c r="D63" s="140">
        <v>17994</v>
      </c>
      <c r="E63" s="140">
        <v>40026</v>
      </c>
      <c r="F63" s="140">
        <v>19972</v>
      </c>
      <c r="G63" s="140">
        <v>19090</v>
      </c>
      <c r="H63" s="141">
        <v>2.2244081360453483</v>
      </c>
      <c r="I63" s="141">
        <v>64.434120531681501</v>
      </c>
      <c r="J63" s="141">
        <v>95.583817344281996</v>
      </c>
      <c r="K63" s="140">
        <v>38</v>
      </c>
      <c r="L63" s="140">
        <v>22</v>
      </c>
    </row>
    <row r="64" spans="1:13" s="32" customFormat="1" x14ac:dyDescent="0.25">
      <c r="A64" s="127" t="s">
        <v>100</v>
      </c>
      <c r="B64" s="140">
        <v>6908</v>
      </c>
      <c r="C64" s="140">
        <v>5759</v>
      </c>
      <c r="D64" s="140">
        <v>4180</v>
      </c>
      <c r="E64" s="140">
        <v>49440</v>
      </c>
      <c r="F64" s="140">
        <v>5159</v>
      </c>
      <c r="G64" s="140">
        <v>4630</v>
      </c>
      <c r="H64" s="141">
        <v>11.827751196172249</v>
      </c>
      <c r="I64" s="141">
        <v>74.681528662420376</v>
      </c>
      <c r="J64" s="141">
        <v>89.746074820701679</v>
      </c>
      <c r="K64" s="140">
        <v>40</v>
      </c>
      <c r="L64" s="140">
        <v>22</v>
      </c>
    </row>
    <row r="65" spans="1:13" s="32" customFormat="1" x14ac:dyDescent="0.25">
      <c r="A65" s="127" t="s">
        <v>101</v>
      </c>
      <c r="B65" s="140">
        <v>28905</v>
      </c>
      <c r="C65" s="140">
        <v>17142</v>
      </c>
      <c r="D65" s="140">
        <v>5320</v>
      </c>
      <c r="E65" s="140">
        <v>30430</v>
      </c>
      <c r="F65" s="140">
        <v>5320</v>
      </c>
      <c r="G65" s="140">
        <v>5200</v>
      </c>
      <c r="H65" s="141">
        <v>5.719924812030075</v>
      </c>
      <c r="I65" s="141">
        <v>18.405120221414979</v>
      </c>
      <c r="J65" s="141">
        <v>97.744360902255636</v>
      </c>
      <c r="K65" s="140">
        <v>40</v>
      </c>
      <c r="L65" s="140">
        <v>22</v>
      </c>
    </row>
    <row r="66" spans="1:13" s="32" customFormat="1" x14ac:dyDescent="0.25">
      <c r="A66" s="127" t="s">
        <v>102</v>
      </c>
      <c r="B66" s="140">
        <v>16783</v>
      </c>
      <c r="C66" s="140">
        <v>13653</v>
      </c>
      <c r="D66" s="140">
        <v>12993</v>
      </c>
      <c r="E66" s="140">
        <v>12993</v>
      </c>
      <c r="F66" s="140">
        <v>13481</v>
      </c>
      <c r="G66" s="140">
        <v>13422</v>
      </c>
      <c r="H66" s="141">
        <v>1</v>
      </c>
      <c r="I66" s="141">
        <v>80.325329202168859</v>
      </c>
      <c r="J66" s="141">
        <v>99.562347006898605</v>
      </c>
      <c r="K66" s="140">
        <v>40</v>
      </c>
      <c r="L66" s="140">
        <v>22</v>
      </c>
    </row>
    <row r="67" spans="1:13" s="32" customFormat="1" x14ac:dyDescent="0.25">
      <c r="A67" s="127" t="s">
        <v>103</v>
      </c>
      <c r="B67" s="140">
        <v>2846</v>
      </c>
      <c r="C67" s="140">
        <v>2638</v>
      </c>
      <c r="D67" s="140">
        <v>2189</v>
      </c>
      <c r="E67" s="140">
        <v>7000</v>
      </c>
      <c r="F67" s="140">
        <v>2250</v>
      </c>
      <c r="G67" s="140">
        <v>2212</v>
      </c>
      <c r="H67" s="141">
        <v>3.1978072179077204</v>
      </c>
      <c r="I67" s="141">
        <v>79.05832747716093</v>
      </c>
      <c r="J67" s="141">
        <v>98.311111111111117</v>
      </c>
      <c r="K67" s="140">
        <v>0</v>
      </c>
      <c r="L67" s="140">
        <v>22</v>
      </c>
    </row>
    <row r="68" spans="1:13" s="32" customFormat="1" x14ac:dyDescent="0.25">
      <c r="A68" s="325" t="s">
        <v>104</v>
      </c>
      <c r="B68" s="190"/>
      <c r="C68" s="190"/>
      <c r="D68" s="190"/>
      <c r="E68" s="190"/>
      <c r="F68" s="190"/>
      <c r="G68" s="190"/>
      <c r="H68" s="191"/>
      <c r="I68" s="192"/>
      <c r="J68" s="191"/>
      <c r="K68" s="190"/>
      <c r="L68" s="190"/>
    </row>
    <row r="69" spans="1:13" s="32" customFormat="1" x14ac:dyDescent="0.25">
      <c r="A69" s="127" t="s">
        <v>158</v>
      </c>
      <c r="B69" s="140">
        <v>17334</v>
      </c>
      <c r="C69" s="140">
        <v>11328</v>
      </c>
      <c r="D69" s="140">
        <v>10752</v>
      </c>
      <c r="E69" s="140">
        <v>10752</v>
      </c>
      <c r="F69" s="140">
        <v>10752</v>
      </c>
      <c r="G69" s="140">
        <v>10752</v>
      </c>
      <c r="H69" s="141">
        <v>1</v>
      </c>
      <c r="I69" s="141">
        <v>62.02838352371063</v>
      </c>
      <c r="J69" s="141">
        <v>100</v>
      </c>
      <c r="K69" s="140">
        <v>40</v>
      </c>
      <c r="L69" s="140">
        <v>22</v>
      </c>
    </row>
    <row r="70" spans="1:13" s="32" customFormat="1" x14ac:dyDescent="0.25">
      <c r="A70" s="127" t="s">
        <v>106</v>
      </c>
      <c r="B70" s="140">
        <v>36796</v>
      </c>
      <c r="C70" s="140">
        <v>22811</v>
      </c>
      <c r="D70" s="140">
        <v>15722</v>
      </c>
      <c r="E70" s="140">
        <v>22476</v>
      </c>
      <c r="F70" s="140">
        <v>23984</v>
      </c>
      <c r="G70" s="140">
        <v>20402</v>
      </c>
      <c r="H70" s="141">
        <v>1.4295891108001526</v>
      </c>
      <c r="I70" s="141">
        <v>65.180997934558107</v>
      </c>
      <c r="J70" s="141">
        <v>85.065043362241497</v>
      </c>
      <c r="K70" s="140">
        <v>37</v>
      </c>
      <c r="L70" s="140">
        <v>22</v>
      </c>
    </row>
    <row r="71" spans="1:13" s="32" customFormat="1" ht="15.75" thickBot="1" x14ac:dyDescent="0.3">
      <c r="A71" s="326" t="s">
        <v>107</v>
      </c>
      <c r="B71" s="305">
        <f t="shared" ref="B71:G71" si="4">SUM(B55:B70)</f>
        <v>227292</v>
      </c>
      <c r="C71" s="305">
        <f t="shared" si="4"/>
        <v>160842</v>
      </c>
      <c r="D71" s="305">
        <f t="shared" si="4"/>
        <v>108284</v>
      </c>
      <c r="E71" s="305">
        <f t="shared" si="4"/>
        <v>326980</v>
      </c>
      <c r="F71" s="305">
        <f t="shared" si="4"/>
        <v>128911</v>
      </c>
      <c r="G71" s="305">
        <f t="shared" si="4"/>
        <v>121787</v>
      </c>
      <c r="H71" s="318">
        <f>E71/D71</f>
        <v>3.0196520261534485</v>
      </c>
      <c r="I71" s="318">
        <f>F71/B71*100</f>
        <v>56.716030480615245</v>
      </c>
      <c r="J71" s="318">
        <f>G71/F71*100</f>
        <v>94.473706665839217</v>
      </c>
      <c r="K71" s="319">
        <f>SUM(K55:K70)/15</f>
        <v>27.533333333333335</v>
      </c>
      <c r="L71" s="318">
        <v>22</v>
      </c>
    </row>
    <row r="72" spans="1:13" s="32" customFormat="1" x14ac:dyDescent="0.25">
      <c r="A72" s="127" t="s">
        <v>24</v>
      </c>
      <c r="B72" s="140">
        <v>9924</v>
      </c>
      <c r="C72" s="140">
        <v>5510</v>
      </c>
      <c r="D72" s="140">
        <v>4221</v>
      </c>
      <c r="E72" s="140">
        <v>4014</v>
      </c>
      <c r="F72" s="140">
        <v>7969</v>
      </c>
      <c r="G72" s="140">
        <v>7969</v>
      </c>
      <c r="H72" s="141">
        <v>0.95095948827292109</v>
      </c>
      <c r="I72" s="141">
        <v>80.300282144296659</v>
      </c>
      <c r="J72" s="141">
        <v>100</v>
      </c>
      <c r="K72" s="140">
        <v>40</v>
      </c>
      <c r="L72" s="140">
        <v>22</v>
      </c>
    </row>
    <row r="73" spans="1:13" s="32" customFormat="1" x14ac:dyDescent="0.25">
      <c r="A73" s="127" t="s">
        <v>23</v>
      </c>
      <c r="B73" s="140">
        <v>194</v>
      </c>
      <c r="C73" s="140">
        <v>156</v>
      </c>
      <c r="D73" s="140">
        <v>132</v>
      </c>
      <c r="E73" s="140">
        <v>1404</v>
      </c>
      <c r="F73" s="140">
        <v>178</v>
      </c>
      <c r="G73" s="140">
        <v>145</v>
      </c>
      <c r="H73" s="182">
        <v>10.636363636363637</v>
      </c>
      <c r="I73" s="141">
        <v>91.75257731958763</v>
      </c>
      <c r="J73" s="182">
        <v>81.460674157303373</v>
      </c>
      <c r="K73" s="140">
        <v>0</v>
      </c>
      <c r="L73" s="140">
        <v>22</v>
      </c>
    </row>
    <row r="74" spans="1:13" s="32" customFormat="1" x14ac:dyDescent="0.25">
      <c r="A74" s="127" t="s">
        <v>25</v>
      </c>
      <c r="B74" s="140">
        <v>2347</v>
      </c>
      <c r="C74" s="140">
        <v>1337</v>
      </c>
      <c r="D74" s="140">
        <v>1337</v>
      </c>
      <c r="E74" s="140">
        <v>0</v>
      </c>
      <c r="F74" s="140">
        <v>2347</v>
      </c>
      <c r="G74" s="140">
        <v>2347</v>
      </c>
      <c r="H74" s="141">
        <v>0</v>
      </c>
      <c r="I74" s="141">
        <v>100</v>
      </c>
      <c r="J74" s="141">
        <v>100</v>
      </c>
      <c r="K74" s="140">
        <v>40</v>
      </c>
      <c r="L74" s="140">
        <v>22</v>
      </c>
    </row>
    <row r="75" spans="1:13" s="32" customFormat="1" ht="15.75" thickBot="1" x14ac:dyDescent="0.3">
      <c r="A75" s="317" t="s">
        <v>26</v>
      </c>
      <c r="B75" s="320">
        <f t="shared" ref="B75:G75" si="5">SUM(B71:B74)</f>
        <v>239757</v>
      </c>
      <c r="C75" s="320">
        <f t="shared" si="5"/>
        <v>167845</v>
      </c>
      <c r="D75" s="320">
        <f t="shared" si="5"/>
        <v>113974</v>
      </c>
      <c r="E75" s="320">
        <f t="shared" si="5"/>
        <v>332398</v>
      </c>
      <c r="F75" s="320">
        <f t="shared" si="5"/>
        <v>139405</v>
      </c>
      <c r="G75" s="320">
        <f t="shared" si="5"/>
        <v>132248</v>
      </c>
      <c r="H75" s="321">
        <f>E75/D75</f>
        <v>2.9164370821415408</v>
      </c>
      <c r="I75" s="321">
        <f>F75/B75*100</f>
        <v>58.144287758021662</v>
      </c>
      <c r="J75" s="321">
        <f>G75/F75*100</f>
        <v>94.866037803522104</v>
      </c>
      <c r="K75" s="322">
        <f>(SUM(K55:K70)+K72+K73+K74)/18</f>
        <v>27.388888888888889</v>
      </c>
      <c r="L75" s="321">
        <v>22</v>
      </c>
    </row>
    <row r="76" spans="1:13" s="32" customFormat="1" x14ac:dyDescent="0.25">
      <c r="A76" s="213"/>
      <c r="B76" s="213"/>
      <c r="C76" s="213"/>
      <c r="D76" s="213"/>
      <c r="E76" s="213"/>
      <c r="F76" s="213"/>
      <c r="G76" s="213"/>
      <c r="H76" s="213"/>
      <c r="I76" s="213"/>
      <c r="J76" s="213"/>
      <c r="K76" s="213"/>
      <c r="L76" s="331"/>
    </row>
    <row r="77" spans="1:13" s="32" customFormat="1" x14ac:dyDescent="0.25">
      <c r="A77" s="327"/>
      <c r="B77" s="327"/>
      <c r="C77" s="327"/>
      <c r="D77" s="327"/>
      <c r="E77" s="327"/>
      <c r="F77" s="327"/>
      <c r="G77" s="327"/>
      <c r="H77" s="327"/>
      <c r="I77" s="327"/>
      <c r="J77" s="327"/>
      <c r="K77" s="327"/>
      <c r="L77" s="327"/>
    </row>
    <row r="78" spans="1:13" s="32" customFormat="1" ht="48.75" customHeight="1" thickBot="1" x14ac:dyDescent="0.3">
      <c r="A78" s="332" t="s">
        <v>349</v>
      </c>
      <c r="B78" s="329"/>
      <c r="C78" s="329"/>
      <c r="D78" s="329"/>
      <c r="E78" s="329"/>
      <c r="F78" s="329"/>
      <c r="G78" s="329"/>
      <c r="H78" s="329"/>
      <c r="I78" s="329"/>
      <c r="J78" s="329"/>
      <c r="K78" s="329"/>
      <c r="L78" s="330"/>
    </row>
    <row r="79" spans="1:13" s="32" customFormat="1" ht="145.5" customHeight="1" thickBot="1" x14ac:dyDescent="0.3">
      <c r="A79" s="22" t="s">
        <v>161</v>
      </c>
      <c r="B79" s="22" t="s">
        <v>231</v>
      </c>
      <c r="C79" s="22" t="s">
        <v>230</v>
      </c>
      <c r="D79" s="22" t="s">
        <v>229</v>
      </c>
      <c r="E79" s="22" t="s">
        <v>228</v>
      </c>
      <c r="F79" s="22" t="s">
        <v>227</v>
      </c>
      <c r="G79" s="22" t="s">
        <v>226</v>
      </c>
      <c r="H79" s="22" t="s">
        <v>225</v>
      </c>
      <c r="I79" s="22" t="s">
        <v>224</v>
      </c>
      <c r="J79" s="22" t="s">
        <v>223</v>
      </c>
      <c r="K79" s="22" t="s">
        <v>222</v>
      </c>
      <c r="L79" s="22" t="s">
        <v>221</v>
      </c>
      <c r="M79" s="31"/>
    </row>
    <row r="80" spans="1:13" s="32" customFormat="1" ht="12.75" customHeight="1" thickTop="1" x14ac:dyDescent="0.25">
      <c r="A80" s="63">
        <v>1</v>
      </c>
      <c r="B80" s="63">
        <v>2</v>
      </c>
      <c r="C80" s="63">
        <v>3</v>
      </c>
      <c r="D80" s="63">
        <v>4</v>
      </c>
      <c r="E80" s="63">
        <v>5</v>
      </c>
      <c r="F80" s="63">
        <v>6</v>
      </c>
      <c r="G80" s="63">
        <v>7</v>
      </c>
      <c r="H80" s="63">
        <v>8</v>
      </c>
      <c r="I80" s="63">
        <v>9</v>
      </c>
      <c r="J80" s="63">
        <v>10</v>
      </c>
      <c r="K80" s="63">
        <v>11</v>
      </c>
      <c r="L80" s="63">
        <v>12</v>
      </c>
      <c r="M80" s="31"/>
    </row>
    <row r="81" spans="1:12" s="32" customFormat="1" x14ac:dyDescent="0.25">
      <c r="A81" s="315" t="s">
        <v>91</v>
      </c>
      <c r="B81" s="140">
        <v>2980</v>
      </c>
      <c r="C81" s="140">
        <v>2303</v>
      </c>
      <c r="D81" s="140">
        <v>902</v>
      </c>
      <c r="E81" s="140">
        <v>9020</v>
      </c>
      <c r="F81" s="140">
        <v>2418</v>
      </c>
      <c r="G81" s="140">
        <v>2168</v>
      </c>
      <c r="H81" s="141">
        <v>10</v>
      </c>
      <c r="I81" s="141">
        <v>81.140939597315437</v>
      </c>
      <c r="J81" s="141">
        <v>89.660876757650954</v>
      </c>
      <c r="K81" s="140">
        <v>14</v>
      </c>
      <c r="L81" s="140">
        <v>22</v>
      </c>
    </row>
    <row r="82" spans="1:12" s="32" customFormat="1" x14ac:dyDescent="0.25">
      <c r="A82" s="315" t="s">
        <v>92</v>
      </c>
      <c r="B82" s="140">
        <v>9573</v>
      </c>
      <c r="C82" s="140">
        <v>3800</v>
      </c>
      <c r="D82" s="140">
        <v>3436</v>
      </c>
      <c r="E82" s="140">
        <v>8637</v>
      </c>
      <c r="F82" s="140">
        <v>6552</v>
      </c>
      <c r="G82" s="140">
        <v>6302</v>
      </c>
      <c r="H82" s="141">
        <v>2.5136786961583235</v>
      </c>
      <c r="I82" s="141">
        <v>68.442494515825757</v>
      </c>
      <c r="J82" s="141">
        <v>96.184371184371187</v>
      </c>
      <c r="K82" s="140">
        <v>40</v>
      </c>
      <c r="L82" s="140">
        <v>22</v>
      </c>
    </row>
    <row r="83" spans="1:12" s="32" customFormat="1" x14ac:dyDescent="0.25">
      <c r="A83" s="315" t="s">
        <v>93</v>
      </c>
      <c r="B83" s="140">
        <v>6869</v>
      </c>
      <c r="C83" s="140">
        <v>5266</v>
      </c>
      <c r="D83" s="140">
        <v>2337</v>
      </c>
      <c r="E83" s="140">
        <v>63099</v>
      </c>
      <c r="F83" s="140">
        <v>2544</v>
      </c>
      <c r="G83" s="140">
        <v>2155</v>
      </c>
      <c r="H83" s="141">
        <v>27</v>
      </c>
      <c r="I83" s="141">
        <v>37.035958654826032</v>
      </c>
      <c r="J83" s="141">
        <v>84.709119496855351</v>
      </c>
      <c r="K83" s="140">
        <v>40</v>
      </c>
      <c r="L83" s="140"/>
    </row>
    <row r="84" spans="1:12" s="32" customFormat="1" x14ac:dyDescent="0.25">
      <c r="A84" s="333" t="s">
        <v>94</v>
      </c>
      <c r="B84" s="179"/>
      <c r="C84" s="179"/>
      <c r="D84" s="179"/>
      <c r="E84" s="179"/>
      <c r="F84" s="179"/>
      <c r="G84" s="179"/>
      <c r="H84" s="180"/>
      <c r="I84" s="180"/>
      <c r="J84" s="180"/>
      <c r="K84" s="179"/>
      <c r="L84" s="179"/>
    </row>
    <row r="85" spans="1:12" s="32" customFormat="1" x14ac:dyDescent="0.25">
      <c r="A85" s="315" t="s">
        <v>95</v>
      </c>
      <c r="B85" s="140">
        <v>8074</v>
      </c>
      <c r="C85" s="140">
        <v>5498</v>
      </c>
      <c r="D85" s="140">
        <v>5498</v>
      </c>
      <c r="E85" s="140">
        <v>0</v>
      </c>
      <c r="F85" s="140">
        <v>5498</v>
      </c>
      <c r="G85" s="140">
        <v>5498</v>
      </c>
      <c r="H85" s="141">
        <v>0</v>
      </c>
      <c r="I85" s="141">
        <v>68.095120138716865</v>
      </c>
      <c r="J85" s="141">
        <v>100</v>
      </c>
      <c r="K85" s="140">
        <v>35</v>
      </c>
      <c r="L85" s="140">
        <v>22</v>
      </c>
    </row>
    <row r="86" spans="1:12" s="32" customFormat="1" x14ac:dyDescent="0.25">
      <c r="A86" s="315" t="s">
        <v>96</v>
      </c>
      <c r="B86" s="140">
        <v>6369</v>
      </c>
      <c r="C86" s="140">
        <v>3308</v>
      </c>
      <c r="D86" s="140">
        <v>3100</v>
      </c>
      <c r="E86" s="140">
        <v>15500</v>
      </c>
      <c r="F86" s="140">
        <v>5100</v>
      </c>
      <c r="G86" s="140">
        <v>5100</v>
      </c>
      <c r="H86" s="186">
        <v>5</v>
      </c>
      <c r="I86" s="141">
        <v>80.075365049458313</v>
      </c>
      <c r="J86" s="186">
        <v>100</v>
      </c>
      <c r="K86" s="140">
        <v>40</v>
      </c>
      <c r="L86" s="140">
        <v>22</v>
      </c>
    </row>
    <row r="87" spans="1:12" s="32" customFormat="1" x14ac:dyDescent="0.25">
      <c r="A87" s="315" t="s">
        <v>97</v>
      </c>
      <c r="B87" s="140">
        <v>12599</v>
      </c>
      <c r="C87" s="140">
        <v>3979</v>
      </c>
      <c r="D87" s="140">
        <v>2016</v>
      </c>
      <c r="E87" s="140">
        <v>13922</v>
      </c>
      <c r="F87" s="140">
        <v>8334</v>
      </c>
      <c r="G87" s="140">
        <v>8334</v>
      </c>
      <c r="H87" s="141">
        <v>6.9057539682539684</v>
      </c>
      <c r="I87" s="141">
        <v>66.148106992618466</v>
      </c>
      <c r="J87" s="141">
        <v>100</v>
      </c>
      <c r="K87" s="140">
        <v>40</v>
      </c>
      <c r="L87" s="140">
        <v>22</v>
      </c>
    </row>
    <row r="88" spans="1:12" s="32" customFormat="1" x14ac:dyDescent="0.25">
      <c r="A88" s="333" t="s">
        <v>98</v>
      </c>
      <c r="B88" s="143"/>
      <c r="C88" s="143"/>
      <c r="D88" s="143"/>
      <c r="E88" s="143"/>
      <c r="F88" s="143"/>
      <c r="G88" s="143"/>
      <c r="H88" s="187"/>
      <c r="I88" s="144"/>
      <c r="J88" s="187"/>
      <c r="K88" s="143"/>
      <c r="L88" s="143"/>
    </row>
    <row r="89" spans="1:12" s="32" customFormat="1" x14ac:dyDescent="0.25">
      <c r="A89" s="315" t="s">
        <v>99</v>
      </c>
      <c r="B89" s="140">
        <v>10881</v>
      </c>
      <c r="C89" s="140">
        <v>9518</v>
      </c>
      <c r="D89" s="140">
        <v>7165</v>
      </c>
      <c r="E89" s="140">
        <v>107040</v>
      </c>
      <c r="F89" s="140">
        <v>8029</v>
      </c>
      <c r="G89" s="140">
        <v>7949</v>
      </c>
      <c r="H89" s="141">
        <v>14.939288206559665</v>
      </c>
      <c r="I89" s="141">
        <v>73.789173789173788</v>
      </c>
      <c r="J89" s="141">
        <v>99.003611906837719</v>
      </c>
      <c r="K89" s="140">
        <v>38</v>
      </c>
      <c r="L89" s="140">
        <v>22</v>
      </c>
    </row>
    <row r="90" spans="1:12" s="32" customFormat="1" x14ac:dyDescent="0.25">
      <c r="A90" s="315" t="s">
        <v>100</v>
      </c>
      <c r="B90" s="140">
        <v>5004</v>
      </c>
      <c r="C90" s="140">
        <v>2041</v>
      </c>
      <c r="D90" s="140">
        <v>1986</v>
      </c>
      <c r="E90" s="140">
        <v>49909</v>
      </c>
      <c r="F90" s="140">
        <v>4903</v>
      </c>
      <c r="G90" s="140">
        <v>4540</v>
      </c>
      <c r="H90" s="141">
        <v>25.130412890231622</v>
      </c>
      <c r="I90" s="141">
        <v>97.981614708233408</v>
      </c>
      <c r="J90" s="141">
        <v>92.596369569651245</v>
      </c>
      <c r="K90" s="140">
        <v>40</v>
      </c>
      <c r="L90" s="140">
        <v>22</v>
      </c>
    </row>
    <row r="91" spans="1:12" s="32" customFormat="1" x14ac:dyDescent="0.25">
      <c r="A91" s="315" t="s">
        <v>101</v>
      </c>
      <c r="B91" s="140">
        <v>6127</v>
      </c>
      <c r="C91" s="140">
        <v>2943</v>
      </c>
      <c r="D91" s="140">
        <v>2126</v>
      </c>
      <c r="E91" s="140">
        <v>70470</v>
      </c>
      <c r="F91" s="140">
        <v>4996</v>
      </c>
      <c r="G91" s="140">
        <v>2216</v>
      </c>
      <c r="H91" s="141">
        <v>33.146754468485419</v>
      </c>
      <c r="I91" s="141">
        <v>81.540721397094828</v>
      </c>
      <c r="J91" s="141">
        <v>44.35548438751001</v>
      </c>
      <c r="K91" s="140">
        <v>40</v>
      </c>
      <c r="L91" s="140">
        <v>22</v>
      </c>
    </row>
    <row r="92" spans="1:12" s="32" customFormat="1" x14ac:dyDescent="0.25">
      <c r="A92" s="315" t="s">
        <v>102</v>
      </c>
      <c r="B92" s="140">
        <v>5110</v>
      </c>
      <c r="C92" s="140">
        <v>4016</v>
      </c>
      <c r="D92" s="140">
        <v>3897</v>
      </c>
      <c r="E92" s="140">
        <v>38970</v>
      </c>
      <c r="F92" s="140">
        <v>4815</v>
      </c>
      <c r="G92" s="140">
        <v>4798</v>
      </c>
      <c r="H92" s="141">
        <v>10</v>
      </c>
      <c r="I92" s="141">
        <v>94.227005870841481</v>
      </c>
      <c r="J92" s="141">
        <v>99.646936656282449</v>
      </c>
      <c r="K92" s="140">
        <v>40</v>
      </c>
      <c r="L92" s="140">
        <v>22</v>
      </c>
    </row>
    <row r="93" spans="1:12" s="32" customFormat="1" x14ac:dyDescent="0.25">
      <c r="A93" s="315" t="s">
        <v>103</v>
      </c>
      <c r="B93" s="140">
        <v>1480</v>
      </c>
      <c r="C93" s="140">
        <v>617</v>
      </c>
      <c r="D93" s="140">
        <v>550</v>
      </c>
      <c r="E93" s="140">
        <v>1250</v>
      </c>
      <c r="F93" s="140">
        <v>1300</v>
      </c>
      <c r="G93" s="140">
        <v>1279</v>
      </c>
      <c r="H93" s="141">
        <v>2.2727272727272729</v>
      </c>
      <c r="I93" s="141">
        <v>87.837837837837839</v>
      </c>
      <c r="J93" s="141">
        <v>98.384615384615387</v>
      </c>
      <c r="K93" s="140">
        <v>0</v>
      </c>
      <c r="L93" s="140">
        <v>22</v>
      </c>
    </row>
    <row r="94" spans="1:12" s="32" customFormat="1" x14ac:dyDescent="0.25">
      <c r="A94" s="315" t="s">
        <v>104</v>
      </c>
      <c r="B94" s="140">
        <v>2177</v>
      </c>
      <c r="C94" s="140">
        <v>1695</v>
      </c>
      <c r="D94" s="140">
        <v>1524</v>
      </c>
      <c r="E94" s="140">
        <v>3575</v>
      </c>
      <c r="F94" s="140">
        <v>1982</v>
      </c>
      <c r="G94" s="140">
        <v>1979</v>
      </c>
      <c r="H94" s="141">
        <v>2.3458005249343832</v>
      </c>
      <c r="I94" s="141">
        <v>91.042719338539285</v>
      </c>
      <c r="J94" s="141">
        <v>99.848637739656908</v>
      </c>
      <c r="K94" s="140">
        <v>7</v>
      </c>
      <c r="L94" s="140">
        <v>22</v>
      </c>
    </row>
    <row r="95" spans="1:12" s="32" customFormat="1" x14ac:dyDescent="0.25">
      <c r="A95" s="315" t="s">
        <v>158</v>
      </c>
      <c r="B95" s="140">
        <v>2522</v>
      </c>
      <c r="C95" s="140">
        <v>1560</v>
      </c>
      <c r="D95" s="140">
        <v>1490</v>
      </c>
      <c r="E95" s="140">
        <v>20860</v>
      </c>
      <c r="F95" s="140">
        <v>2452</v>
      </c>
      <c r="G95" s="140">
        <v>2452</v>
      </c>
      <c r="H95" s="141">
        <v>14</v>
      </c>
      <c r="I95" s="141">
        <v>97.224425059476602</v>
      </c>
      <c r="J95" s="141">
        <v>100</v>
      </c>
      <c r="K95" s="140">
        <v>40</v>
      </c>
      <c r="L95" s="140">
        <v>22</v>
      </c>
    </row>
    <row r="96" spans="1:12" s="32" customFormat="1" x14ac:dyDescent="0.25">
      <c r="A96" s="315" t="s">
        <v>106</v>
      </c>
      <c r="B96" s="140">
        <v>3310</v>
      </c>
      <c r="C96" s="140">
        <v>2239</v>
      </c>
      <c r="D96" s="140">
        <v>177</v>
      </c>
      <c r="E96" s="140">
        <v>4796</v>
      </c>
      <c r="F96" s="140">
        <v>233</v>
      </c>
      <c r="G96" s="140">
        <v>221</v>
      </c>
      <c r="H96" s="141">
        <v>27.096045197740114</v>
      </c>
      <c r="I96" s="141">
        <v>7.0392749244712993</v>
      </c>
      <c r="J96" s="141">
        <v>94.849785407725321</v>
      </c>
      <c r="K96" s="140">
        <v>37</v>
      </c>
      <c r="L96" s="140">
        <v>22</v>
      </c>
    </row>
    <row r="97" spans="1:13" s="32" customFormat="1" ht="15.75" thickBot="1" x14ac:dyDescent="0.3">
      <c r="A97" s="317" t="s">
        <v>232</v>
      </c>
      <c r="B97" s="305">
        <f t="shared" ref="B97:G97" si="6">SUM(B81:B96)</f>
        <v>83075</v>
      </c>
      <c r="C97" s="305">
        <f t="shared" si="6"/>
        <v>48783</v>
      </c>
      <c r="D97" s="305">
        <f t="shared" si="6"/>
        <v>36204</v>
      </c>
      <c r="E97" s="305">
        <f t="shared" si="6"/>
        <v>407048</v>
      </c>
      <c r="F97" s="305">
        <f t="shared" si="6"/>
        <v>59156</v>
      </c>
      <c r="G97" s="305">
        <f t="shared" si="6"/>
        <v>54991</v>
      </c>
      <c r="H97" s="321">
        <f>E97/D97</f>
        <v>11.24317754944205</v>
      </c>
      <c r="I97" s="321">
        <f>F97/B97*100</f>
        <v>71.207944628347875</v>
      </c>
      <c r="J97" s="321">
        <f>G97/F97*100</f>
        <v>92.959294069916837</v>
      </c>
      <c r="K97" s="319">
        <f>AVERAGE(K81:K96)</f>
        <v>32.214285714285715</v>
      </c>
      <c r="L97" s="319">
        <f>AVERAGE(L81:L96)</f>
        <v>22</v>
      </c>
    </row>
    <row r="98" spans="1:13" s="32" customFormat="1" x14ac:dyDescent="0.25">
      <c r="A98" s="315" t="s">
        <v>24</v>
      </c>
      <c r="B98" s="140">
        <v>3655</v>
      </c>
      <c r="C98" s="140">
        <v>1188</v>
      </c>
      <c r="D98" s="140">
        <v>1188</v>
      </c>
      <c r="E98" s="140">
        <v>7691</v>
      </c>
      <c r="F98" s="140">
        <v>3655</v>
      </c>
      <c r="G98" s="140">
        <v>3655</v>
      </c>
      <c r="H98" s="141">
        <v>6.4739057239057241</v>
      </c>
      <c r="I98" s="141">
        <v>100</v>
      </c>
      <c r="J98" s="141">
        <v>100</v>
      </c>
      <c r="K98" s="140">
        <v>40</v>
      </c>
      <c r="L98" s="140">
        <v>22</v>
      </c>
    </row>
    <row r="99" spans="1:13" s="32" customFormat="1" x14ac:dyDescent="0.25">
      <c r="A99" s="315" t="s">
        <v>23</v>
      </c>
      <c r="B99" s="140">
        <v>1939</v>
      </c>
      <c r="C99" s="140">
        <v>677</v>
      </c>
      <c r="D99" s="140">
        <v>642</v>
      </c>
      <c r="E99" s="140">
        <v>2031</v>
      </c>
      <c r="F99" s="140">
        <v>1804</v>
      </c>
      <c r="G99" s="140">
        <v>1764</v>
      </c>
      <c r="H99" s="182">
        <v>3.1635514018691588</v>
      </c>
      <c r="I99" s="141">
        <v>93.037648272305304</v>
      </c>
      <c r="J99" s="182">
        <v>97.782705099778269</v>
      </c>
      <c r="K99" s="140">
        <v>0</v>
      </c>
      <c r="L99" s="140">
        <v>22</v>
      </c>
    </row>
    <row r="100" spans="1:13" s="32" customFormat="1" x14ac:dyDescent="0.25">
      <c r="A100" s="315" t="s">
        <v>25</v>
      </c>
      <c r="B100" s="140">
        <v>3635</v>
      </c>
      <c r="C100" s="140">
        <v>1399</v>
      </c>
      <c r="D100" s="140">
        <v>1399</v>
      </c>
      <c r="E100" s="140">
        <v>0</v>
      </c>
      <c r="F100" s="140">
        <v>3635</v>
      </c>
      <c r="G100" s="140">
        <v>3635</v>
      </c>
      <c r="H100" s="182">
        <v>0</v>
      </c>
      <c r="I100" s="141">
        <v>100</v>
      </c>
      <c r="J100" s="182">
        <v>100</v>
      </c>
      <c r="K100" s="140">
        <v>40</v>
      </c>
      <c r="L100" s="140">
        <v>22</v>
      </c>
    </row>
    <row r="101" spans="1:13" s="32" customFormat="1" ht="15.75" thickBot="1" x14ac:dyDescent="0.3">
      <c r="A101" s="317" t="s">
        <v>26</v>
      </c>
      <c r="B101" s="320">
        <f t="shared" ref="B101:G101" si="7">SUM(B97:B100)</f>
        <v>92304</v>
      </c>
      <c r="C101" s="320">
        <f t="shared" si="7"/>
        <v>52047</v>
      </c>
      <c r="D101" s="320">
        <f t="shared" si="7"/>
        <v>39433</v>
      </c>
      <c r="E101" s="320">
        <f t="shared" si="7"/>
        <v>416770</v>
      </c>
      <c r="F101" s="320">
        <f t="shared" si="7"/>
        <v>68250</v>
      </c>
      <c r="G101" s="320">
        <f t="shared" si="7"/>
        <v>64045</v>
      </c>
      <c r="H101" s="321">
        <f>E101/D101</f>
        <v>10.569066517891107</v>
      </c>
      <c r="I101" s="321">
        <f>F101/B101*100</f>
        <v>73.940457618304734</v>
      </c>
      <c r="J101" s="321">
        <f>G101/F101*100</f>
        <v>93.838827838827839</v>
      </c>
      <c r="K101" s="319">
        <f>AVERAGE(K97:K100)</f>
        <v>28.053571428571431</v>
      </c>
      <c r="L101" s="319">
        <f>AVERAGE(L97:L100)</f>
        <v>22</v>
      </c>
    </row>
    <row r="103" spans="1:13" s="32" customFormat="1" x14ac:dyDescent="0.25">
      <c r="A103" s="327"/>
      <c r="B103" s="327"/>
      <c r="C103" s="327"/>
      <c r="D103" s="327"/>
      <c r="E103" s="327"/>
      <c r="F103" s="327"/>
      <c r="G103" s="327"/>
      <c r="H103" s="327"/>
      <c r="I103" s="327"/>
      <c r="J103" s="327"/>
      <c r="K103" s="327"/>
      <c r="L103" s="327"/>
    </row>
    <row r="104" spans="1:13" s="32" customFormat="1" ht="21" customHeight="1" thickBot="1" x14ac:dyDescent="0.3">
      <c r="A104" s="328" t="s">
        <v>347</v>
      </c>
      <c r="B104" s="329"/>
      <c r="C104" s="329"/>
      <c r="D104" s="329"/>
      <c r="E104" s="329"/>
      <c r="F104" s="329"/>
      <c r="G104" s="329"/>
      <c r="H104" s="329"/>
      <c r="I104" s="329"/>
      <c r="J104" s="329"/>
      <c r="K104" s="329"/>
      <c r="L104" s="330"/>
    </row>
    <row r="105" spans="1:13" s="32" customFormat="1" ht="145.5" customHeight="1" thickBot="1" x14ac:dyDescent="0.3">
      <c r="A105" s="22" t="s">
        <v>161</v>
      </c>
      <c r="B105" s="22" t="s">
        <v>231</v>
      </c>
      <c r="C105" s="22" t="s">
        <v>230</v>
      </c>
      <c r="D105" s="22" t="s">
        <v>229</v>
      </c>
      <c r="E105" s="22" t="s">
        <v>228</v>
      </c>
      <c r="F105" s="22" t="s">
        <v>227</v>
      </c>
      <c r="G105" s="22" t="s">
        <v>226</v>
      </c>
      <c r="H105" s="22" t="s">
        <v>225</v>
      </c>
      <c r="I105" s="22" t="s">
        <v>224</v>
      </c>
      <c r="J105" s="22" t="s">
        <v>223</v>
      </c>
      <c r="K105" s="22" t="s">
        <v>222</v>
      </c>
      <c r="L105" s="22" t="s">
        <v>221</v>
      </c>
    </row>
    <row r="106" spans="1:13" s="32" customFormat="1" ht="12.75" customHeight="1" thickTop="1" x14ac:dyDescent="0.25">
      <c r="A106" s="63">
        <v>1</v>
      </c>
      <c r="B106" s="63">
        <v>2</v>
      </c>
      <c r="C106" s="63">
        <v>3</v>
      </c>
      <c r="D106" s="63">
        <v>4</v>
      </c>
      <c r="E106" s="63">
        <v>5</v>
      </c>
      <c r="F106" s="63">
        <v>6</v>
      </c>
      <c r="G106" s="63">
        <v>7</v>
      </c>
      <c r="H106" s="63">
        <v>8</v>
      </c>
      <c r="I106" s="63">
        <v>9</v>
      </c>
      <c r="J106" s="63">
        <v>10</v>
      </c>
      <c r="K106" s="63">
        <v>11</v>
      </c>
      <c r="L106" s="63">
        <v>12</v>
      </c>
    </row>
    <row r="107" spans="1:13" s="32" customFormat="1" x14ac:dyDescent="0.25">
      <c r="A107" s="315" t="s">
        <v>97</v>
      </c>
      <c r="B107" s="140">
        <v>4725</v>
      </c>
      <c r="C107" s="140">
        <v>3365</v>
      </c>
      <c r="D107" s="140">
        <v>3031</v>
      </c>
      <c r="E107" s="140">
        <v>33341</v>
      </c>
      <c r="F107" s="140">
        <v>4321</v>
      </c>
      <c r="G107" s="140">
        <v>4321</v>
      </c>
      <c r="H107" s="181">
        <v>11</v>
      </c>
      <c r="I107" s="141">
        <v>91.449735449735442</v>
      </c>
      <c r="J107" s="181">
        <v>100</v>
      </c>
      <c r="K107" s="140">
        <v>0</v>
      </c>
      <c r="L107" s="140">
        <v>22</v>
      </c>
      <c r="M107" s="334"/>
    </row>
    <row r="108" spans="1:13" s="32" customFormat="1" x14ac:dyDescent="0.25">
      <c r="A108" s="315" t="s">
        <v>24</v>
      </c>
      <c r="B108" s="140">
        <v>2698</v>
      </c>
      <c r="C108" s="140">
        <v>1823</v>
      </c>
      <c r="D108" s="140">
        <v>1466</v>
      </c>
      <c r="E108" s="140">
        <v>9213</v>
      </c>
      <c r="F108" s="140">
        <v>1975</v>
      </c>
      <c r="G108" s="140">
        <v>1906</v>
      </c>
      <c r="H108" s="141">
        <v>6.2844474761255116</v>
      </c>
      <c r="I108" s="141">
        <v>73.20237212750186</v>
      </c>
      <c r="J108" s="141">
        <v>96.506329113924053</v>
      </c>
      <c r="K108" s="140">
        <v>13</v>
      </c>
      <c r="L108" s="166"/>
      <c r="M108" s="334"/>
    </row>
    <row r="109" spans="1:13" s="32" customFormat="1" ht="15.75" thickBot="1" x14ac:dyDescent="0.3">
      <c r="A109" s="317" t="s">
        <v>26</v>
      </c>
      <c r="B109" s="320">
        <f t="shared" ref="B109:G109" si="8">SUM(B107:B108)</f>
        <v>7423</v>
      </c>
      <c r="C109" s="320">
        <f t="shared" si="8"/>
        <v>5188</v>
      </c>
      <c r="D109" s="320">
        <f t="shared" si="8"/>
        <v>4497</v>
      </c>
      <c r="E109" s="320">
        <f t="shared" si="8"/>
        <v>42554</v>
      </c>
      <c r="F109" s="320">
        <f t="shared" si="8"/>
        <v>6296</v>
      </c>
      <c r="G109" s="320">
        <f t="shared" si="8"/>
        <v>6227</v>
      </c>
      <c r="H109" s="321">
        <f>E109/D109</f>
        <v>9.4627529464087168</v>
      </c>
      <c r="I109" s="321">
        <f>F109/B109*100</f>
        <v>84.817459248282361</v>
      </c>
      <c r="J109" s="321">
        <f>G109/F109*100</f>
        <v>98.904066073697578</v>
      </c>
      <c r="K109" s="335">
        <v>13</v>
      </c>
      <c r="L109" s="336">
        <v>22</v>
      </c>
    </row>
    <row r="112" spans="1:13" s="32" customFormat="1" x14ac:dyDescent="0.25">
      <c r="A112" s="213"/>
      <c r="B112" s="337"/>
      <c r="C112" s="337"/>
      <c r="D112" s="337"/>
      <c r="E112" s="337"/>
      <c r="F112" s="337"/>
      <c r="G112" s="338"/>
      <c r="H112" s="339"/>
      <c r="I112" s="339"/>
      <c r="J112" s="339"/>
      <c r="K112" s="213"/>
      <c r="L112" s="213"/>
    </row>
    <row r="114" spans="1:12" s="32" customFormat="1" x14ac:dyDescent="0.25">
      <c r="A114" s="213"/>
      <c r="B114" s="337"/>
      <c r="C114" s="337"/>
      <c r="D114" s="337"/>
      <c r="E114" s="337"/>
      <c r="F114" s="337"/>
      <c r="G114" s="338"/>
      <c r="H114" s="339"/>
      <c r="I114" s="339"/>
      <c r="J114" s="339"/>
      <c r="K114" s="213"/>
      <c r="L114" s="213"/>
    </row>
  </sheetData>
  <mergeCells count="5">
    <mergeCell ref="A1:L1"/>
    <mergeCell ref="A26:L26"/>
    <mergeCell ref="A52:L52"/>
    <mergeCell ref="A78:L78"/>
    <mergeCell ref="A104:L104"/>
  </mergeCells>
  <conditionalFormatting sqref="B15:G19 I15:L19 H15 H17:H19 B21:L23">
    <cfRule type="cellIs" dxfId="4" priority="5" stopIfTrue="1" operator="equal">
      <formula>8</formula>
    </cfRule>
  </conditionalFormatting>
  <conditionalFormatting sqref="B93:G93 I93:L93 B94:L96 B98:L100 B107:L108 B81:L83 B85:L92">
    <cfRule type="cellIs" dxfId="3" priority="4" stopIfTrue="1" operator="equal">
      <formula>9</formula>
    </cfRule>
  </conditionalFormatting>
  <conditionalFormatting sqref="B93:G93 I93:L93 B94:L96 B98:L100 B81:L83 B85:L92">
    <cfRule type="cellIs" dxfId="2" priority="3" stopIfTrue="1" operator="equal">
      <formula>12</formula>
    </cfRule>
  </conditionalFormatting>
  <conditionalFormatting sqref="B46:L48 B29:L42 B44:L44 B43:G43 I43:L43">
    <cfRule type="cellIs" dxfId="1" priority="2" stopIfTrue="1" operator="equal">
      <formula>10</formula>
    </cfRule>
  </conditionalFormatting>
  <conditionalFormatting sqref="B72:L74 B55:L60 B46:L48 B29:L42 B44:L44 B43:G43 I43:L43 B62:L70 B61:G61 I61:L61">
    <cfRule type="cellIs" dxfId="0" priority="1" stopIfTrue="1" operator="equal">
      <formula>11</formula>
    </cfRule>
  </conditionalFormatting>
  <pageMargins left="0.45" right="0.45" top="0.75" bottom="0.5" header="0.3" footer="0.3"/>
  <pageSetup paperSize="9" scale="96" orientation="landscape" r:id="rId1"/>
  <rowBreaks count="4" manualBreakCount="4">
    <brk id="25" max="16383" man="1"/>
    <brk id="51" max="16383" man="1"/>
    <brk id="77" max="16383" man="1"/>
    <brk id="103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52"/>
  <sheetViews>
    <sheetView topLeftCell="A16" zoomScaleNormal="100" workbookViewId="0">
      <selection activeCell="I25" sqref="I25"/>
    </sheetView>
  </sheetViews>
  <sheetFormatPr defaultColWidth="9.140625" defaultRowHeight="15" x14ac:dyDescent="0.25"/>
  <cols>
    <col min="1" max="1" width="33.5703125" style="7" customWidth="1"/>
    <col min="2" max="2" width="15.140625" style="7" customWidth="1"/>
    <col min="3" max="3" width="19.85546875" style="7" customWidth="1"/>
    <col min="4" max="4" width="13.5703125" style="7" customWidth="1"/>
    <col min="5" max="5" width="19.140625" style="7" customWidth="1"/>
    <col min="6" max="6" width="16.28515625" style="7" customWidth="1"/>
    <col min="7" max="7" width="11.42578125" style="7" customWidth="1"/>
    <col min="8" max="11" width="9.140625" style="7"/>
    <col min="12" max="12" width="11" style="7" customWidth="1"/>
    <col min="13" max="16384" width="9.140625" style="7"/>
  </cols>
  <sheetData>
    <row r="1" spans="1:7" ht="28.5" customHeight="1" thickBot="1" x14ac:dyDescent="0.3">
      <c r="A1" s="278" t="s">
        <v>372</v>
      </c>
      <c r="B1" s="278"/>
      <c r="C1" s="278"/>
      <c r="D1" s="278"/>
      <c r="E1" s="278"/>
      <c r="F1" s="278"/>
    </row>
    <row r="2" spans="1:7" ht="109.5" customHeight="1" thickBot="1" x14ac:dyDescent="0.3">
      <c r="A2" s="41" t="s">
        <v>0</v>
      </c>
      <c r="B2" s="42" t="s">
        <v>251</v>
      </c>
      <c r="C2" s="42" t="s">
        <v>250</v>
      </c>
      <c r="D2" s="43" t="s">
        <v>249</v>
      </c>
      <c r="E2" s="43" t="s">
        <v>248</v>
      </c>
      <c r="F2" s="44" t="s">
        <v>317</v>
      </c>
    </row>
    <row r="3" spans="1:7" ht="12" customHeight="1" thickTop="1" x14ac:dyDescent="0.25">
      <c r="A3" s="17">
        <v>1</v>
      </c>
      <c r="B3" s="17">
        <v>2</v>
      </c>
      <c r="C3" s="17">
        <v>3</v>
      </c>
      <c r="D3" s="70">
        <v>4</v>
      </c>
      <c r="E3" s="70">
        <v>5</v>
      </c>
      <c r="F3" s="70">
        <v>6</v>
      </c>
    </row>
    <row r="4" spans="1:7" x14ac:dyDescent="0.25">
      <c r="A4" s="1" t="s">
        <v>91</v>
      </c>
      <c r="B4" s="243" t="s">
        <v>374</v>
      </c>
      <c r="C4" s="243" t="s">
        <v>374</v>
      </c>
      <c r="D4" s="83">
        <v>5</v>
      </c>
      <c r="E4" s="83">
        <v>1</v>
      </c>
      <c r="F4" s="93">
        <v>9.6153846153846159E-2</v>
      </c>
      <c r="G4" s="14"/>
    </row>
    <row r="5" spans="1:7" x14ac:dyDescent="0.25">
      <c r="A5" s="1" t="s">
        <v>92</v>
      </c>
      <c r="B5" s="243" t="s">
        <v>374</v>
      </c>
      <c r="C5" s="243" t="s">
        <v>374</v>
      </c>
      <c r="D5" s="83">
        <v>24</v>
      </c>
      <c r="E5" s="83">
        <v>2</v>
      </c>
      <c r="F5" s="93">
        <v>0.23076923076923078</v>
      </c>
    </row>
    <row r="6" spans="1:7" x14ac:dyDescent="0.25">
      <c r="A6" s="1" t="s">
        <v>93</v>
      </c>
      <c r="B6" s="243" t="s">
        <v>374</v>
      </c>
      <c r="C6" s="243" t="s">
        <v>374</v>
      </c>
      <c r="D6" s="128"/>
      <c r="E6" s="108"/>
      <c r="F6" s="129"/>
    </row>
    <row r="7" spans="1:7" x14ac:dyDescent="0.25">
      <c r="A7" s="1" t="s">
        <v>94</v>
      </c>
      <c r="B7" s="243" t="s">
        <v>374</v>
      </c>
      <c r="C7" s="243" t="s">
        <v>374</v>
      </c>
      <c r="D7" s="157">
        <v>36</v>
      </c>
      <c r="E7" s="157">
        <v>4</v>
      </c>
      <c r="F7" s="158">
        <v>0.17307692307692307</v>
      </c>
    </row>
    <row r="8" spans="1:7" x14ac:dyDescent="0.25">
      <c r="A8" s="1" t="s">
        <v>95</v>
      </c>
      <c r="B8" s="243" t="s">
        <v>374</v>
      </c>
      <c r="C8" s="243" t="s">
        <v>374</v>
      </c>
      <c r="D8" s="176">
        <v>1</v>
      </c>
      <c r="E8" s="177">
        <v>1</v>
      </c>
      <c r="F8" s="158">
        <v>1.9230769230769232E-2</v>
      </c>
    </row>
    <row r="9" spans="1:7" x14ac:dyDescent="0.25">
      <c r="A9" s="1" t="s">
        <v>96</v>
      </c>
      <c r="B9" s="243" t="s">
        <v>374</v>
      </c>
      <c r="C9" s="243" t="s">
        <v>374</v>
      </c>
      <c r="D9" s="157">
        <v>1</v>
      </c>
      <c r="E9" s="157">
        <v>1</v>
      </c>
      <c r="F9" s="158">
        <v>1.9230769230769232E-2</v>
      </c>
    </row>
    <row r="10" spans="1:7" x14ac:dyDescent="0.25">
      <c r="A10" s="1" t="s">
        <v>97</v>
      </c>
      <c r="B10" s="243" t="s">
        <v>374</v>
      </c>
      <c r="C10" s="243" t="s">
        <v>374</v>
      </c>
      <c r="D10" s="157">
        <v>1</v>
      </c>
      <c r="E10" s="157">
        <v>1</v>
      </c>
      <c r="F10" s="158">
        <v>1.9230769230769232E-2</v>
      </c>
    </row>
    <row r="11" spans="1:7" x14ac:dyDescent="0.25">
      <c r="A11" s="1" t="s">
        <v>98</v>
      </c>
      <c r="B11" s="243" t="s">
        <v>374</v>
      </c>
      <c r="C11" s="243" t="s">
        <v>374</v>
      </c>
      <c r="D11" s="157">
        <v>2</v>
      </c>
      <c r="E11" s="157">
        <v>2</v>
      </c>
      <c r="F11" s="158">
        <v>1.9230769230769232E-2</v>
      </c>
    </row>
    <row r="12" spans="1:7" x14ac:dyDescent="0.25">
      <c r="A12" s="1" t="s">
        <v>99</v>
      </c>
      <c r="B12" s="243" t="s">
        <v>374</v>
      </c>
      <c r="C12" s="243" t="s">
        <v>374</v>
      </c>
      <c r="D12" s="157">
        <v>65</v>
      </c>
      <c r="E12" s="157">
        <v>12</v>
      </c>
      <c r="F12" s="158">
        <v>0.10416666666666667</v>
      </c>
    </row>
    <row r="13" spans="1:7" x14ac:dyDescent="0.25">
      <c r="A13" s="1" t="s">
        <v>100</v>
      </c>
      <c r="B13" s="243" t="s">
        <v>374</v>
      </c>
      <c r="C13" s="243" t="s">
        <v>374</v>
      </c>
      <c r="D13" s="157">
        <v>1</v>
      </c>
      <c r="E13" s="157">
        <v>1</v>
      </c>
      <c r="F13" s="158">
        <v>1.9230769230769232E-2</v>
      </c>
    </row>
    <row r="14" spans="1:7" x14ac:dyDescent="0.25">
      <c r="A14" s="1" t="s">
        <v>101</v>
      </c>
      <c r="B14" s="243" t="s">
        <v>374</v>
      </c>
      <c r="C14" s="243" t="s">
        <v>374</v>
      </c>
      <c r="D14" s="157">
        <v>1</v>
      </c>
      <c r="E14" s="157">
        <v>2</v>
      </c>
      <c r="F14" s="158">
        <v>9.6153846153846159E-3</v>
      </c>
    </row>
    <row r="15" spans="1:7" x14ac:dyDescent="0.25">
      <c r="A15" s="1" t="s">
        <v>102</v>
      </c>
      <c r="B15" s="243" t="s">
        <v>374</v>
      </c>
      <c r="C15" s="243" t="s">
        <v>374</v>
      </c>
      <c r="D15" s="157">
        <v>42</v>
      </c>
      <c r="E15" s="157">
        <v>4</v>
      </c>
      <c r="F15" s="158">
        <v>0.20192307692307693</v>
      </c>
    </row>
    <row r="16" spans="1:7" x14ac:dyDescent="0.25">
      <c r="A16" s="1" t="s">
        <v>103</v>
      </c>
      <c r="B16" s="243" t="s">
        <v>374</v>
      </c>
      <c r="C16" s="243" t="s">
        <v>374</v>
      </c>
      <c r="D16" s="157">
        <v>12</v>
      </c>
      <c r="E16" s="157">
        <v>1</v>
      </c>
      <c r="F16" s="158">
        <v>0.23076923076923078</v>
      </c>
    </row>
    <row r="17" spans="1:7" x14ac:dyDescent="0.25">
      <c r="A17" s="1" t="s">
        <v>104</v>
      </c>
      <c r="B17" s="243" t="s">
        <v>374</v>
      </c>
      <c r="C17" s="243" t="s">
        <v>374</v>
      </c>
      <c r="D17" s="157">
        <v>1</v>
      </c>
      <c r="E17" s="157">
        <v>1</v>
      </c>
      <c r="F17" s="158">
        <v>1.9230769230769232E-2</v>
      </c>
    </row>
    <row r="18" spans="1:7" x14ac:dyDescent="0.25">
      <c r="A18" s="1" t="s">
        <v>158</v>
      </c>
      <c r="B18" s="243" t="s">
        <v>374</v>
      </c>
      <c r="C18" s="243" t="s">
        <v>374</v>
      </c>
      <c r="D18" s="157">
        <v>12</v>
      </c>
      <c r="E18" s="157">
        <v>1</v>
      </c>
      <c r="F18" s="158">
        <v>0.23076923076923078</v>
      </c>
    </row>
    <row r="19" spans="1:7" ht="15.75" thickBot="1" x14ac:dyDescent="0.3">
      <c r="A19" s="2" t="s">
        <v>106</v>
      </c>
      <c r="B19" s="244" t="s">
        <v>374</v>
      </c>
      <c r="C19" s="245" t="s">
        <v>374</v>
      </c>
      <c r="D19" s="157">
        <v>12</v>
      </c>
      <c r="E19" s="157">
        <v>1</v>
      </c>
      <c r="F19" s="158">
        <v>0.23076923076923078</v>
      </c>
    </row>
    <row r="20" spans="1:7" ht="15.75" thickBot="1" x14ac:dyDescent="0.3">
      <c r="A20" s="246" t="s">
        <v>236</v>
      </c>
      <c r="B20" s="178"/>
      <c r="C20" s="178"/>
      <c r="D20" s="130"/>
      <c r="E20" s="130"/>
      <c r="F20" s="131"/>
    </row>
    <row r="21" spans="1:7" x14ac:dyDescent="0.25">
      <c r="A21" s="1" t="s">
        <v>23</v>
      </c>
      <c r="B21" s="243" t="s">
        <v>374</v>
      </c>
      <c r="C21" s="243" t="s">
        <v>374</v>
      </c>
      <c r="D21" s="83">
        <v>2</v>
      </c>
      <c r="E21" s="83">
        <v>1</v>
      </c>
      <c r="F21" s="94">
        <v>3.8461538461538464E-2</v>
      </c>
    </row>
    <row r="22" spans="1:7" x14ac:dyDescent="0.25">
      <c r="A22" s="24" t="s">
        <v>24</v>
      </c>
      <c r="B22" s="243" t="s">
        <v>374</v>
      </c>
      <c r="C22" s="243" t="s">
        <v>374</v>
      </c>
      <c r="D22" s="83">
        <v>256</v>
      </c>
      <c r="E22" s="83">
        <v>14</v>
      </c>
      <c r="F22" s="93">
        <v>0.35164835164835162</v>
      </c>
    </row>
    <row r="23" spans="1:7" x14ac:dyDescent="0.25">
      <c r="A23" s="1" t="s">
        <v>25</v>
      </c>
      <c r="B23" s="243" t="s">
        <v>374</v>
      </c>
      <c r="C23" s="243" t="s">
        <v>374</v>
      </c>
      <c r="D23" s="83">
        <v>4</v>
      </c>
      <c r="E23" s="83">
        <v>3</v>
      </c>
      <c r="F23" s="93">
        <v>2.564102564102564E-2</v>
      </c>
    </row>
    <row r="24" spans="1:7" x14ac:dyDescent="0.25">
      <c r="A24" s="1" t="s">
        <v>235</v>
      </c>
      <c r="B24" s="243" t="s">
        <v>374</v>
      </c>
      <c r="C24" s="243" t="s">
        <v>374</v>
      </c>
      <c r="D24" s="241">
        <v>0</v>
      </c>
      <c r="E24" s="241">
        <v>0</v>
      </c>
      <c r="F24" s="242"/>
    </row>
    <row r="25" spans="1:7" x14ac:dyDescent="0.25">
      <c r="A25" s="1" t="s">
        <v>247</v>
      </c>
      <c r="B25" s="243" t="s">
        <v>374</v>
      </c>
      <c r="C25" s="243" t="s">
        <v>374</v>
      </c>
      <c r="D25" s="247">
        <v>206</v>
      </c>
      <c r="E25" s="247">
        <v>3</v>
      </c>
      <c r="F25" s="248">
        <v>1.3205128205128207</v>
      </c>
    </row>
    <row r="26" spans="1:7" x14ac:dyDescent="0.25">
      <c r="A26" s="1" t="s">
        <v>185</v>
      </c>
      <c r="B26" s="243" t="s">
        <v>374</v>
      </c>
      <c r="C26" s="243" t="s">
        <v>374</v>
      </c>
      <c r="D26" s="249"/>
      <c r="E26" s="249"/>
      <c r="F26" s="249"/>
    </row>
    <row r="27" spans="1:7" ht="15.75" thickBot="1" x14ac:dyDescent="0.3">
      <c r="A27" s="2" t="s">
        <v>246</v>
      </c>
      <c r="B27" s="244" t="s">
        <v>374</v>
      </c>
      <c r="C27" s="244" t="s">
        <v>374</v>
      </c>
      <c r="D27" s="250"/>
      <c r="E27" s="250"/>
      <c r="F27" s="250"/>
    </row>
    <row r="29" spans="1:7" x14ac:dyDescent="0.25">
      <c r="A29" s="14"/>
      <c r="B29" s="14"/>
      <c r="C29" s="14"/>
      <c r="D29" s="14"/>
      <c r="E29" s="14"/>
      <c r="F29" s="14"/>
      <c r="G29" s="14"/>
    </row>
    <row r="30" spans="1:7" ht="30" customHeight="1" thickBot="1" x14ac:dyDescent="0.3">
      <c r="A30" s="276" t="s">
        <v>373</v>
      </c>
      <c r="B30" s="276"/>
      <c r="C30" s="276"/>
      <c r="D30" s="276"/>
      <c r="E30" s="276"/>
      <c r="F30" s="276"/>
      <c r="G30" s="276"/>
    </row>
    <row r="31" spans="1:7" ht="156.75" customHeight="1" thickBot="1" x14ac:dyDescent="0.3">
      <c r="A31" s="37" t="s">
        <v>0</v>
      </c>
      <c r="B31" s="45" t="s">
        <v>318</v>
      </c>
      <c r="C31" s="46" t="s">
        <v>319</v>
      </c>
      <c r="D31" s="46" t="s">
        <v>320</v>
      </c>
      <c r="E31" s="46" t="s">
        <v>321</v>
      </c>
      <c r="F31" s="46" t="s">
        <v>322</v>
      </c>
      <c r="G31" s="47" t="s">
        <v>323</v>
      </c>
    </row>
    <row r="32" spans="1:7" ht="11.25" customHeight="1" thickTop="1" thickBot="1" x14ac:dyDescent="0.3">
      <c r="A32" s="110">
        <v>1</v>
      </c>
      <c r="B32" s="110">
        <v>2</v>
      </c>
      <c r="C32" s="110">
        <v>3</v>
      </c>
      <c r="D32" s="6">
        <v>4</v>
      </c>
      <c r="E32" s="6">
        <v>5</v>
      </c>
      <c r="F32" s="6">
        <v>6</v>
      </c>
      <c r="G32" s="48">
        <v>7</v>
      </c>
    </row>
    <row r="33" spans="1:13" ht="40.5" customHeight="1" thickTop="1" thickBot="1" x14ac:dyDescent="0.3">
      <c r="A33" s="49" t="s">
        <v>236</v>
      </c>
      <c r="B33" s="97">
        <v>12</v>
      </c>
      <c r="C33" s="97">
        <v>15132</v>
      </c>
      <c r="D33" s="97">
        <v>5675585</v>
      </c>
      <c r="E33" s="98">
        <v>0.26661568807444519</v>
      </c>
      <c r="F33" s="97">
        <v>54</v>
      </c>
      <c r="G33" s="97">
        <v>14</v>
      </c>
      <c r="K33" s="77"/>
      <c r="L33" s="77"/>
      <c r="M33" s="78"/>
    </row>
    <row r="34" spans="1:13" x14ac:dyDescent="0.25">
      <c r="A34" s="5"/>
      <c r="B34" s="5"/>
    </row>
    <row r="35" spans="1:13" x14ac:dyDescent="0.25">
      <c r="A35" s="5"/>
      <c r="B35" s="5"/>
    </row>
    <row r="36" spans="1:13" x14ac:dyDescent="0.25">
      <c r="A36" s="5"/>
      <c r="B36" s="5"/>
    </row>
    <row r="37" spans="1:13" x14ac:dyDescent="0.25">
      <c r="A37" s="5"/>
      <c r="B37" s="5"/>
    </row>
    <row r="38" spans="1:13" x14ac:dyDescent="0.25">
      <c r="A38" s="5"/>
      <c r="B38" s="5"/>
    </row>
    <row r="39" spans="1:13" x14ac:dyDescent="0.25">
      <c r="A39" s="5"/>
      <c r="B39" s="5"/>
    </row>
    <row r="40" spans="1:13" x14ac:dyDescent="0.25">
      <c r="A40" s="5"/>
      <c r="B40" s="5"/>
    </row>
    <row r="41" spans="1:13" x14ac:dyDescent="0.25">
      <c r="A41" s="21"/>
      <c r="B41" s="21"/>
    </row>
    <row r="42" spans="1:13" x14ac:dyDescent="0.25">
      <c r="A42" s="5"/>
      <c r="B42" s="5"/>
    </row>
    <row r="43" spans="1:13" x14ac:dyDescent="0.25">
      <c r="A43" s="5"/>
      <c r="B43" s="5"/>
    </row>
    <row r="44" spans="1:13" x14ac:dyDescent="0.25">
      <c r="A44" s="21"/>
      <c r="B44" s="21"/>
    </row>
    <row r="45" spans="1:13" x14ac:dyDescent="0.25">
      <c r="A45" s="5"/>
      <c r="B45" s="5"/>
    </row>
    <row r="46" spans="1:13" x14ac:dyDescent="0.25">
      <c r="A46" s="5"/>
      <c r="B46" s="5"/>
    </row>
    <row r="47" spans="1:13" x14ac:dyDescent="0.25">
      <c r="A47" s="21"/>
      <c r="B47" s="21"/>
    </row>
    <row r="48" spans="1:13" x14ac:dyDescent="0.25">
      <c r="A48" s="21"/>
      <c r="B48" s="21"/>
    </row>
    <row r="49" spans="1:2" x14ac:dyDescent="0.25">
      <c r="A49" s="5"/>
      <c r="B49" s="5"/>
    </row>
    <row r="50" spans="1:2" x14ac:dyDescent="0.25">
      <c r="A50" s="5"/>
      <c r="B50" s="5"/>
    </row>
    <row r="51" spans="1:2" x14ac:dyDescent="0.25">
      <c r="A51" s="5"/>
      <c r="B51" s="5"/>
    </row>
    <row r="52" spans="1:2" x14ac:dyDescent="0.25">
      <c r="A52" s="5"/>
      <c r="B52" s="5"/>
    </row>
  </sheetData>
  <mergeCells count="2">
    <mergeCell ref="A1:F1"/>
    <mergeCell ref="A30:G30"/>
  </mergeCells>
  <pageMargins left="0.7" right="0.7" top="0.75" bottom="0.75" header="0.3" footer="0.3"/>
  <pageSetup paperSize="9" scale="95" orientation="landscape" r:id="rId1"/>
  <rowBreaks count="1" manualBreakCount="1">
    <brk id="28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9"/>
  <sheetViews>
    <sheetView zoomScaleNormal="100" workbookViewId="0">
      <selection activeCell="M15" sqref="M15"/>
    </sheetView>
  </sheetViews>
  <sheetFormatPr defaultColWidth="8.85546875" defaultRowHeight="15" x14ac:dyDescent="0.25"/>
  <cols>
    <col min="1" max="1" width="24.7109375" style="32" bestFit="1" customWidth="1"/>
    <col min="2" max="2" width="12.7109375" style="32" customWidth="1"/>
    <col min="3" max="10" width="12.5703125" style="32" customWidth="1"/>
    <col min="11" max="16384" width="8.85546875" style="32"/>
  </cols>
  <sheetData>
    <row r="1" spans="1:10" ht="21" customHeight="1" thickBot="1" x14ac:dyDescent="0.3">
      <c r="A1" s="340" t="s">
        <v>377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64.5" thickBot="1" x14ac:dyDescent="0.3">
      <c r="A2" s="22" t="s">
        <v>0</v>
      </c>
      <c r="B2" s="22" t="s">
        <v>245</v>
      </c>
      <c r="C2" s="22" t="s">
        <v>244</v>
      </c>
      <c r="D2" s="22" t="s">
        <v>243</v>
      </c>
      <c r="E2" s="22" t="s">
        <v>242</v>
      </c>
      <c r="F2" s="22" t="s">
        <v>241</v>
      </c>
      <c r="G2" s="22" t="s">
        <v>240</v>
      </c>
      <c r="H2" s="22" t="s">
        <v>239</v>
      </c>
      <c r="I2" s="22" t="s">
        <v>238</v>
      </c>
      <c r="J2" s="22" t="s">
        <v>237</v>
      </c>
    </row>
    <row r="3" spans="1:10" ht="12.75" customHeight="1" thickTop="1" thickBot="1" x14ac:dyDescent="0.3">
      <c r="A3" s="341">
        <v>1</v>
      </c>
      <c r="B3" s="341">
        <v>2</v>
      </c>
      <c r="C3" s="341">
        <v>3</v>
      </c>
      <c r="D3" s="341">
        <v>4</v>
      </c>
      <c r="E3" s="341">
        <v>5</v>
      </c>
      <c r="F3" s="341">
        <v>6</v>
      </c>
      <c r="G3" s="341">
        <v>7</v>
      </c>
      <c r="H3" s="341">
        <v>8</v>
      </c>
      <c r="I3" s="341">
        <v>9</v>
      </c>
      <c r="J3" s="341">
        <v>10</v>
      </c>
    </row>
    <row r="4" spans="1:10" ht="15.75" thickTop="1" x14ac:dyDescent="0.25">
      <c r="A4" s="315" t="s">
        <v>6</v>
      </c>
      <c r="B4" s="127">
        <v>0</v>
      </c>
      <c r="C4" s="127">
        <v>0</v>
      </c>
      <c r="D4" s="127">
        <v>0</v>
      </c>
      <c r="E4" s="127">
        <v>0</v>
      </c>
      <c r="F4" s="127">
        <v>0</v>
      </c>
      <c r="G4" s="127">
        <v>0</v>
      </c>
      <c r="H4" s="127">
        <v>0</v>
      </c>
      <c r="I4" s="127">
        <v>0</v>
      </c>
      <c r="J4" s="127">
        <f t="shared" ref="J4" si="0">SUM(B4:I4)</f>
        <v>0</v>
      </c>
    </row>
    <row r="5" spans="1:10" x14ac:dyDescent="0.25">
      <c r="A5" s="315" t="s">
        <v>7</v>
      </c>
      <c r="B5" s="127">
        <v>15</v>
      </c>
      <c r="C5" s="127">
        <v>22</v>
      </c>
      <c r="D5" s="127">
        <v>0</v>
      </c>
      <c r="E5" s="127">
        <v>32</v>
      </c>
      <c r="F5" s="127">
        <v>2</v>
      </c>
      <c r="G5" s="127">
        <v>1</v>
      </c>
      <c r="H5" s="127">
        <v>0</v>
      </c>
      <c r="I5" s="127">
        <v>5</v>
      </c>
      <c r="J5" s="127">
        <f>SUM(B5:I5)</f>
        <v>77</v>
      </c>
    </row>
    <row r="6" spans="1:10" x14ac:dyDescent="0.25">
      <c r="A6" s="315" t="s">
        <v>8</v>
      </c>
      <c r="B6" s="127"/>
      <c r="C6" s="127"/>
      <c r="D6" s="127"/>
      <c r="E6" s="127"/>
      <c r="F6" s="127"/>
      <c r="G6" s="127"/>
      <c r="H6" s="127"/>
      <c r="I6" s="127"/>
      <c r="J6" s="127">
        <f t="shared" ref="J6:J27" si="1">SUM(B6:I6)</f>
        <v>0</v>
      </c>
    </row>
    <row r="7" spans="1:10" x14ac:dyDescent="0.25">
      <c r="A7" s="315" t="s">
        <v>9</v>
      </c>
      <c r="B7" s="127"/>
      <c r="C7" s="127">
        <v>9</v>
      </c>
      <c r="D7" s="127"/>
      <c r="E7" s="127">
        <v>1</v>
      </c>
      <c r="F7" s="127">
        <v>3</v>
      </c>
      <c r="G7" s="127"/>
      <c r="H7" s="127">
        <v>1</v>
      </c>
      <c r="I7" s="127"/>
      <c r="J7" s="127">
        <f t="shared" si="1"/>
        <v>14</v>
      </c>
    </row>
    <row r="8" spans="1:10" x14ac:dyDescent="0.25">
      <c r="A8" s="315" t="s">
        <v>10</v>
      </c>
      <c r="B8" s="127"/>
      <c r="C8" s="127">
        <v>2</v>
      </c>
      <c r="D8" s="127"/>
      <c r="E8" s="127"/>
      <c r="F8" s="127">
        <v>2</v>
      </c>
      <c r="G8" s="127"/>
      <c r="H8" s="127"/>
      <c r="I8" s="127"/>
      <c r="J8" s="127">
        <f t="shared" si="1"/>
        <v>4</v>
      </c>
    </row>
    <row r="9" spans="1:10" x14ac:dyDescent="0.25">
      <c r="A9" s="315" t="s">
        <v>11</v>
      </c>
      <c r="B9" s="127"/>
      <c r="C9" s="127"/>
      <c r="D9" s="127"/>
      <c r="E9" s="127"/>
      <c r="F9" s="127"/>
      <c r="G9" s="127"/>
      <c r="H9" s="127"/>
      <c r="I9" s="127"/>
      <c r="J9" s="127">
        <f t="shared" si="1"/>
        <v>0</v>
      </c>
    </row>
    <row r="10" spans="1:10" x14ac:dyDescent="0.25">
      <c r="A10" s="315" t="s">
        <v>12</v>
      </c>
      <c r="B10" s="127"/>
      <c r="C10" s="127"/>
      <c r="D10" s="127"/>
      <c r="E10" s="127">
        <v>1</v>
      </c>
      <c r="F10" s="127"/>
      <c r="G10" s="127"/>
      <c r="H10" s="127"/>
      <c r="I10" s="127"/>
      <c r="J10" s="127">
        <f t="shared" si="1"/>
        <v>1</v>
      </c>
    </row>
    <row r="11" spans="1:10" x14ac:dyDescent="0.25">
      <c r="A11" s="315" t="s">
        <v>13</v>
      </c>
      <c r="B11" s="127"/>
      <c r="C11" s="127">
        <v>5</v>
      </c>
      <c r="D11" s="127"/>
      <c r="E11" s="127"/>
      <c r="F11" s="127"/>
      <c r="G11" s="127"/>
      <c r="H11" s="127"/>
      <c r="I11" s="127"/>
      <c r="J11" s="127">
        <f t="shared" si="1"/>
        <v>5</v>
      </c>
    </row>
    <row r="12" spans="1:10" x14ac:dyDescent="0.25">
      <c r="A12" s="315" t="s">
        <v>14</v>
      </c>
      <c r="B12" s="127"/>
      <c r="C12" s="127"/>
      <c r="D12" s="127"/>
      <c r="E12" s="127"/>
      <c r="F12" s="127"/>
      <c r="G12" s="127"/>
      <c r="H12" s="127"/>
      <c r="I12" s="127"/>
      <c r="J12" s="127">
        <f t="shared" si="1"/>
        <v>0</v>
      </c>
    </row>
    <row r="13" spans="1:10" x14ac:dyDescent="0.25">
      <c r="A13" s="315" t="s">
        <v>15</v>
      </c>
      <c r="B13" s="127">
        <v>4</v>
      </c>
      <c r="C13" s="127"/>
      <c r="D13" s="127"/>
      <c r="E13" s="127">
        <v>3</v>
      </c>
      <c r="F13" s="127"/>
      <c r="G13" s="127"/>
      <c r="H13" s="127">
        <v>2</v>
      </c>
      <c r="I13" s="127">
        <v>3</v>
      </c>
      <c r="J13" s="127">
        <f t="shared" si="1"/>
        <v>12</v>
      </c>
    </row>
    <row r="14" spans="1:10" x14ac:dyDescent="0.25">
      <c r="A14" s="315" t="s">
        <v>16</v>
      </c>
      <c r="B14" s="127"/>
      <c r="C14" s="127"/>
      <c r="D14" s="127"/>
      <c r="E14" s="127"/>
      <c r="F14" s="127">
        <v>1</v>
      </c>
      <c r="G14" s="127"/>
      <c r="H14" s="127"/>
      <c r="I14" s="127"/>
      <c r="J14" s="127">
        <f t="shared" si="1"/>
        <v>1</v>
      </c>
    </row>
    <row r="15" spans="1:10" x14ac:dyDescent="0.25">
      <c r="A15" s="315" t="s">
        <v>17</v>
      </c>
      <c r="B15" s="127"/>
      <c r="C15" s="127"/>
      <c r="D15" s="127"/>
      <c r="E15" s="127"/>
      <c r="F15" s="127"/>
      <c r="G15" s="127">
        <v>183</v>
      </c>
      <c r="H15" s="127"/>
      <c r="I15" s="127"/>
      <c r="J15" s="127">
        <f t="shared" si="1"/>
        <v>183</v>
      </c>
    </row>
    <row r="16" spans="1:10" x14ac:dyDescent="0.25">
      <c r="A16" s="315" t="s">
        <v>18</v>
      </c>
      <c r="B16" s="127"/>
      <c r="C16" s="127"/>
      <c r="D16" s="127"/>
      <c r="E16" s="127"/>
      <c r="F16" s="127"/>
      <c r="G16" s="127"/>
      <c r="H16" s="127"/>
      <c r="I16" s="127"/>
      <c r="J16" s="127">
        <f t="shared" si="1"/>
        <v>0</v>
      </c>
    </row>
    <row r="17" spans="1:10" x14ac:dyDescent="0.25">
      <c r="A17" s="315" t="s">
        <v>19</v>
      </c>
      <c r="B17" s="127"/>
      <c r="C17" s="127"/>
      <c r="D17" s="127"/>
      <c r="E17" s="127"/>
      <c r="F17" s="127"/>
      <c r="G17" s="127"/>
      <c r="H17" s="127"/>
      <c r="I17" s="127"/>
      <c r="J17" s="127">
        <f t="shared" si="1"/>
        <v>0</v>
      </c>
    </row>
    <row r="18" spans="1:10" x14ac:dyDescent="0.25">
      <c r="A18" s="315" t="s">
        <v>20</v>
      </c>
      <c r="B18" s="127"/>
      <c r="C18" s="127">
        <v>1</v>
      </c>
      <c r="D18" s="127"/>
      <c r="E18" s="127"/>
      <c r="F18" s="127"/>
      <c r="G18" s="127"/>
      <c r="H18" s="127"/>
      <c r="I18" s="127"/>
      <c r="J18" s="127">
        <f t="shared" si="1"/>
        <v>1</v>
      </c>
    </row>
    <row r="19" spans="1:10" x14ac:dyDescent="0.25">
      <c r="A19" s="315" t="s">
        <v>21</v>
      </c>
      <c r="B19" s="127">
        <v>2</v>
      </c>
      <c r="C19" s="127"/>
      <c r="D19" s="127"/>
      <c r="E19" s="127"/>
      <c r="F19" s="127"/>
      <c r="G19" s="127"/>
      <c r="H19" s="127"/>
      <c r="I19" s="127"/>
      <c r="J19" s="127">
        <f t="shared" si="1"/>
        <v>2</v>
      </c>
    </row>
    <row r="20" spans="1:10" x14ac:dyDescent="0.25">
      <c r="A20" s="315" t="s">
        <v>236</v>
      </c>
      <c r="B20" s="127"/>
      <c r="C20" s="127">
        <v>3</v>
      </c>
      <c r="D20" s="127"/>
      <c r="E20" s="127"/>
      <c r="F20" s="127"/>
      <c r="G20" s="127"/>
      <c r="H20" s="127"/>
      <c r="I20" s="127"/>
      <c r="J20" s="127">
        <f t="shared" si="1"/>
        <v>3</v>
      </c>
    </row>
    <row r="21" spans="1:10" x14ac:dyDescent="0.25">
      <c r="A21" s="315" t="s">
        <v>25</v>
      </c>
      <c r="B21" s="127">
        <v>2</v>
      </c>
      <c r="C21" s="127"/>
      <c r="D21" s="127"/>
      <c r="E21" s="127">
        <v>2</v>
      </c>
      <c r="F21" s="127"/>
      <c r="G21" s="127"/>
      <c r="H21" s="127">
        <v>3</v>
      </c>
      <c r="I21" s="127"/>
      <c r="J21" s="127">
        <f t="shared" si="1"/>
        <v>7</v>
      </c>
    </row>
    <row r="22" spans="1:10" x14ac:dyDescent="0.25">
      <c r="A22" s="315" t="s">
        <v>23</v>
      </c>
      <c r="B22" s="127"/>
      <c r="C22" s="127"/>
      <c r="D22" s="127"/>
      <c r="E22" s="127"/>
      <c r="F22" s="127"/>
      <c r="G22" s="127"/>
      <c r="H22" s="127"/>
      <c r="I22" s="127"/>
      <c r="J22" s="127">
        <f t="shared" si="1"/>
        <v>0</v>
      </c>
    </row>
    <row r="23" spans="1:10" x14ac:dyDescent="0.25">
      <c r="A23" s="315" t="s">
        <v>185</v>
      </c>
      <c r="B23" s="127">
        <v>6</v>
      </c>
      <c r="C23" s="127">
        <v>11</v>
      </c>
      <c r="D23" s="127"/>
      <c r="E23" s="127">
        <v>7</v>
      </c>
      <c r="F23" s="127">
        <v>4</v>
      </c>
      <c r="G23" s="127"/>
      <c r="H23" s="127"/>
      <c r="I23" s="127">
        <v>4</v>
      </c>
      <c r="J23" s="127">
        <f t="shared" si="1"/>
        <v>32</v>
      </c>
    </row>
    <row r="24" spans="1:10" x14ac:dyDescent="0.25">
      <c r="A24" s="315" t="s">
        <v>235</v>
      </c>
      <c r="B24" s="127"/>
      <c r="C24" s="127"/>
      <c r="D24" s="127"/>
      <c r="E24" s="127"/>
      <c r="F24" s="127"/>
      <c r="G24" s="127"/>
      <c r="H24" s="127"/>
      <c r="I24" s="127"/>
      <c r="J24" s="127">
        <f t="shared" si="1"/>
        <v>0</v>
      </c>
    </row>
    <row r="25" spans="1:10" x14ac:dyDescent="0.25">
      <c r="A25" s="315" t="s">
        <v>234</v>
      </c>
      <c r="B25" s="127"/>
      <c r="C25" s="127"/>
      <c r="D25" s="127"/>
      <c r="E25" s="127"/>
      <c r="F25" s="127"/>
      <c r="G25" s="127"/>
      <c r="H25" s="127"/>
      <c r="I25" s="127">
        <v>1</v>
      </c>
      <c r="J25" s="127">
        <f t="shared" si="1"/>
        <v>1</v>
      </c>
    </row>
    <row r="26" spans="1:10" ht="27" customHeight="1" x14ac:dyDescent="0.25">
      <c r="A26" s="307" t="s">
        <v>233</v>
      </c>
      <c r="B26" s="183">
        <v>1</v>
      </c>
      <c r="C26" s="183"/>
      <c r="D26" s="183"/>
      <c r="E26" s="183">
        <v>1</v>
      </c>
      <c r="F26" s="183"/>
      <c r="G26" s="183"/>
      <c r="H26" s="183"/>
      <c r="I26" s="183"/>
      <c r="J26" s="127">
        <f t="shared" si="1"/>
        <v>2</v>
      </c>
    </row>
    <row r="27" spans="1:10" ht="15.75" thickBot="1" x14ac:dyDescent="0.3">
      <c r="A27" s="307" t="s">
        <v>24</v>
      </c>
      <c r="B27" s="183"/>
      <c r="C27" s="183">
        <v>5</v>
      </c>
      <c r="D27" s="183"/>
      <c r="E27" s="183"/>
      <c r="F27" s="183">
        <v>2</v>
      </c>
      <c r="G27" s="183"/>
      <c r="H27" s="183"/>
      <c r="I27" s="183"/>
      <c r="J27" s="127">
        <f t="shared" si="1"/>
        <v>7</v>
      </c>
    </row>
    <row r="28" spans="1:10" ht="21" customHeight="1" thickBot="1" x14ac:dyDescent="0.3">
      <c r="A28" s="342" t="s">
        <v>160</v>
      </c>
      <c r="B28" s="295">
        <f>SUM(B4:B27)</f>
        <v>30</v>
      </c>
      <c r="C28" s="295">
        <f t="shared" ref="C28:I28" si="2">SUM(C4:C27)</f>
        <v>58</v>
      </c>
      <c r="D28" s="295">
        <f t="shared" si="2"/>
        <v>0</v>
      </c>
      <c r="E28" s="295">
        <f t="shared" si="2"/>
        <v>47</v>
      </c>
      <c r="F28" s="295">
        <f t="shared" si="2"/>
        <v>14</v>
      </c>
      <c r="G28" s="295">
        <f t="shared" si="2"/>
        <v>184</v>
      </c>
      <c r="H28" s="295">
        <f t="shared" si="2"/>
        <v>6</v>
      </c>
      <c r="I28" s="295">
        <f t="shared" si="2"/>
        <v>13</v>
      </c>
      <c r="J28" s="295">
        <f>SUM(J4:J27)</f>
        <v>352</v>
      </c>
    </row>
    <row r="29" spans="1:10" x14ac:dyDescent="0.25">
      <c r="B29" s="343"/>
      <c r="C29" s="343"/>
      <c r="D29" s="343"/>
      <c r="E29" s="343"/>
      <c r="F29" s="343"/>
      <c r="G29" s="343"/>
      <c r="H29" s="343"/>
      <c r="I29" s="343"/>
    </row>
  </sheetData>
  <mergeCells count="1">
    <mergeCell ref="A1:J1"/>
  </mergeCells>
  <pageMargins left="0.7" right="0.7" top="0.75" bottom="0.75" header="0.3" footer="0.3"/>
  <pageSetup paperSize="9"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Z219"/>
  <sheetViews>
    <sheetView topLeftCell="A87" zoomScale="90" zoomScaleNormal="90" workbookViewId="0">
      <selection activeCell="A102" sqref="A102:E102"/>
    </sheetView>
  </sheetViews>
  <sheetFormatPr defaultColWidth="9.140625" defaultRowHeight="14.25" x14ac:dyDescent="0.2"/>
  <cols>
    <col min="1" max="1" width="29" style="351" customWidth="1"/>
    <col min="2" max="2" width="23.140625" style="351" customWidth="1"/>
    <col min="3" max="3" width="24.5703125" style="351" customWidth="1"/>
    <col min="4" max="4" width="23.7109375" style="351" customWidth="1"/>
    <col min="5" max="5" width="23" style="351" customWidth="1"/>
    <col min="6" max="6" width="19.28515625" style="351" customWidth="1"/>
    <col min="7" max="7" width="23.5703125" style="351" customWidth="1"/>
    <col min="8" max="8" width="12.42578125" style="351" customWidth="1"/>
    <col min="9" max="9" width="12.7109375" style="351" customWidth="1"/>
    <col min="10" max="10" width="12.28515625" style="351" customWidth="1"/>
    <col min="11" max="11" width="12.85546875" style="351" customWidth="1"/>
    <col min="12" max="12" width="12.7109375" style="351" customWidth="1"/>
    <col min="13" max="13" width="12.85546875" style="351" customWidth="1"/>
    <col min="14" max="14" width="13.42578125" style="351" customWidth="1"/>
    <col min="15" max="15" width="13.5703125" style="351" customWidth="1"/>
    <col min="16" max="17" width="8.7109375" style="213" customWidth="1"/>
    <col min="18" max="20" width="4.5703125" style="213" customWidth="1"/>
    <col min="21" max="21" width="8.7109375" style="35" customWidth="1"/>
    <col min="22" max="24" width="4.5703125" style="35" customWidth="1"/>
    <col min="25" max="25" width="9.140625" style="35" customWidth="1"/>
    <col min="26" max="39" width="7.7109375" style="35" customWidth="1"/>
    <col min="40" max="52" width="9.140625" style="35"/>
    <col min="53" max="16384" width="9.140625" style="213"/>
  </cols>
  <sheetData>
    <row r="1" spans="1:41" ht="25.5" customHeight="1" thickBot="1" x14ac:dyDescent="0.25">
      <c r="A1" s="314" t="s">
        <v>378</v>
      </c>
      <c r="B1" s="314"/>
      <c r="C1" s="314"/>
      <c r="D1" s="314"/>
      <c r="E1" s="314"/>
      <c r="F1" s="314"/>
      <c r="G1" s="314"/>
      <c r="H1" s="258"/>
      <c r="I1" s="258"/>
      <c r="J1" s="258"/>
      <c r="K1" s="258"/>
      <c r="L1" s="258"/>
      <c r="M1" s="258"/>
      <c r="N1" s="258"/>
      <c r="O1" s="258"/>
    </row>
    <row r="2" spans="1:41" ht="113.25" customHeight="1" thickBot="1" x14ac:dyDescent="0.3">
      <c r="A2" s="22" t="s">
        <v>0</v>
      </c>
      <c r="B2" s="22" t="s">
        <v>258</v>
      </c>
      <c r="C2" s="22" t="s">
        <v>385</v>
      </c>
      <c r="D2" s="22" t="s">
        <v>386</v>
      </c>
      <c r="E2" s="22" t="s">
        <v>387</v>
      </c>
      <c r="F2" s="22" t="s">
        <v>325</v>
      </c>
      <c r="G2" s="344" t="s">
        <v>324</v>
      </c>
      <c r="H2" s="345"/>
      <c r="I2" s="345"/>
      <c r="J2" s="345"/>
      <c r="K2" s="345"/>
      <c r="L2" s="346"/>
      <c r="M2" s="346"/>
      <c r="N2" s="346"/>
      <c r="O2" s="327"/>
    </row>
    <row r="3" spans="1:41" ht="14.25" customHeight="1" thickTop="1" thickBot="1" x14ac:dyDescent="0.3">
      <c r="A3" s="347">
        <v>1</v>
      </c>
      <c r="B3" s="348">
        <v>2</v>
      </c>
      <c r="C3" s="348">
        <v>3</v>
      </c>
      <c r="D3" s="348">
        <v>4</v>
      </c>
      <c r="E3" s="348">
        <v>5</v>
      </c>
      <c r="F3" s="349">
        <v>6</v>
      </c>
      <c r="G3" s="349">
        <v>7</v>
      </c>
      <c r="H3" s="345"/>
      <c r="I3" s="345"/>
      <c r="J3" s="345"/>
      <c r="K3" s="345"/>
      <c r="L3" s="350"/>
      <c r="M3" s="350"/>
      <c r="O3" s="213"/>
    </row>
    <row r="4" spans="1:41" ht="17.25" customHeight="1" thickTop="1" x14ac:dyDescent="0.25">
      <c r="A4" s="24" t="s">
        <v>91</v>
      </c>
      <c r="B4" s="352" t="s">
        <v>375</v>
      </c>
      <c r="C4" s="352" t="s">
        <v>375</v>
      </c>
      <c r="D4" s="352" t="s">
        <v>375</v>
      </c>
      <c r="E4" s="352" t="s">
        <v>375</v>
      </c>
      <c r="F4" s="352" t="s">
        <v>375</v>
      </c>
      <c r="G4" s="352">
        <v>4</v>
      </c>
      <c r="H4" s="345"/>
      <c r="I4" s="345"/>
      <c r="J4" s="345"/>
      <c r="K4" s="345"/>
      <c r="L4" s="350"/>
      <c r="M4" s="183"/>
      <c r="O4" s="157"/>
      <c r="Q4" s="308"/>
      <c r="R4" s="157"/>
      <c r="S4" s="157"/>
      <c r="T4" s="157"/>
      <c r="U4" s="84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6.5" customHeight="1" x14ac:dyDescent="0.25">
      <c r="A5" s="24" t="s">
        <v>92</v>
      </c>
      <c r="B5" s="352" t="s">
        <v>375</v>
      </c>
      <c r="C5" s="352" t="s">
        <v>375</v>
      </c>
      <c r="D5" s="352" t="s">
        <v>375</v>
      </c>
      <c r="E5" s="352" t="s">
        <v>375</v>
      </c>
      <c r="F5" s="352" t="s">
        <v>375</v>
      </c>
      <c r="G5" s="352">
        <v>12</v>
      </c>
      <c r="H5" s="345"/>
      <c r="I5" s="345"/>
      <c r="J5" s="345"/>
      <c r="K5" s="345"/>
      <c r="L5" s="350"/>
      <c r="M5" s="183"/>
      <c r="O5" s="157"/>
      <c r="Q5" s="308"/>
      <c r="R5" s="157"/>
      <c r="S5" s="157"/>
      <c r="T5" s="157"/>
      <c r="U5" s="84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" customHeight="1" x14ac:dyDescent="0.25">
      <c r="A6" s="24" t="s">
        <v>93</v>
      </c>
      <c r="B6" s="352" t="s">
        <v>375</v>
      </c>
      <c r="C6" s="352" t="s">
        <v>375</v>
      </c>
      <c r="D6" s="352" t="s">
        <v>375</v>
      </c>
      <c r="E6" s="352" t="s">
        <v>375</v>
      </c>
      <c r="F6" s="352" t="s">
        <v>375</v>
      </c>
      <c r="G6" s="352">
        <v>3</v>
      </c>
      <c r="H6" s="345"/>
      <c r="I6" s="345"/>
      <c r="J6" s="345"/>
      <c r="K6" s="345"/>
      <c r="L6" s="350"/>
      <c r="M6" s="183"/>
      <c r="O6" s="157"/>
      <c r="Q6" s="308"/>
      <c r="R6" s="157"/>
      <c r="S6" s="157"/>
      <c r="T6" s="157"/>
      <c r="U6" s="84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6.5" customHeight="1" x14ac:dyDescent="0.25">
      <c r="A7" s="24" t="s">
        <v>94</v>
      </c>
      <c r="B7" s="352" t="s">
        <v>375</v>
      </c>
      <c r="C7" s="352" t="s">
        <v>375</v>
      </c>
      <c r="D7" s="352" t="s">
        <v>375</v>
      </c>
      <c r="E7" s="352" t="s">
        <v>375</v>
      </c>
      <c r="F7" s="352" t="s">
        <v>375</v>
      </c>
      <c r="G7" s="352">
        <v>6</v>
      </c>
      <c r="H7" s="345"/>
      <c r="I7" s="345"/>
      <c r="J7" s="345"/>
      <c r="K7" s="345"/>
      <c r="L7" s="350"/>
      <c r="M7" s="183"/>
      <c r="O7" s="157"/>
      <c r="Q7" s="308"/>
      <c r="R7" s="157"/>
      <c r="S7" s="157"/>
      <c r="T7" s="157"/>
      <c r="U7" s="84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customHeight="1" x14ac:dyDescent="0.25">
      <c r="A8" s="24" t="s">
        <v>95</v>
      </c>
      <c r="B8" s="353" t="s">
        <v>375</v>
      </c>
      <c r="C8" s="353" t="s">
        <v>375</v>
      </c>
      <c r="D8" s="353" t="s">
        <v>375</v>
      </c>
      <c r="E8" s="353" t="s">
        <v>375</v>
      </c>
      <c r="F8" s="353" t="s">
        <v>375</v>
      </c>
      <c r="G8" s="353">
        <v>4</v>
      </c>
      <c r="H8" s="159"/>
      <c r="I8" s="159"/>
      <c r="J8" s="159"/>
      <c r="K8" s="159"/>
      <c r="L8" s="132"/>
      <c r="M8" s="149"/>
      <c r="O8" s="157"/>
      <c r="Q8" s="308"/>
      <c r="R8" s="157"/>
      <c r="S8" s="157"/>
      <c r="T8" s="157"/>
      <c r="U8" s="84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customHeight="1" x14ac:dyDescent="0.25">
      <c r="A9" s="24" t="s">
        <v>96</v>
      </c>
      <c r="B9" s="353" t="s">
        <v>375</v>
      </c>
      <c r="C9" s="353" t="s">
        <v>375</v>
      </c>
      <c r="D9" s="353" t="s">
        <v>375</v>
      </c>
      <c r="E9" s="353" t="s">
        <v>375</v>
      </c>
      <c r="F9" s="353" t="s">
        <v>375</v>
      </c>
      <c r="G9" s="353">
        <v>7</v>
      </c>
      <c r="H9" s="159"/>
      <c r="I9" s="159"/>
      <c r="J9" s="159"/>
      <c r="K9" s="159"/>
      <c r="L9" s="132"/>
      <c r="M9" s="140"/>
      <c r="O9" s="157"/>
      <c r="Q9" s="308"/>
      <c r="R9" s="157"/>
      <c r="S9" s="157"/>
      <c r="T9" s="157"/>
      <c r="U9" s="84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" customHeight="1" x14ac:dyDescent="0.25">
      <c r="A10" s="24" t="s">
        <v>97</v>
      </c>
      <c r="B10" s="353" t="s">
        <v>375</v>
      </c>
      <c r="C10" s="353" t="s">
        <v>375</v>
      </c>
      <c r="D10" s="353" t="s">
        <v>375</v>
      </c>
      <c r="E10" s="353" t="s">
        <v>375</v>
      </c>
      <c r="F10" s="353" t="s">
        <v>375</v>
      </c>
      <c r="G10" s="353">
        <v>6</v>
      </c>
      <c r="H10" s="159"/>
      <c r="I10" s="159"/>
      <c r="J10" s="159"/>
      <c r="K10" s="159"/>
      <c r="L10" s="132"/>
      <c r="M10" s="140"/>
      <c r="O10" s="157"/>
      <c r="Q10" s="308"/>
      <c r="R10" s="157"/>
      <c r="S10" s="157"/>
      <c r="T10" s="157"/>
      <c r="U10" s="84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6.5" customHeight="1" x14ac:dyDescent="0.25">
      <c r="A11" s="24" t="s">
        <v>98</v>
      </c>
      <c r="B11" s="353" t="s">
        <v>375</v>
      </c>
      <c r="C11" s="353" t="s">
        <v>375</v>
      </c>
      <c r="D11" s="353" t="s">
        <v>375</v>
      </c>
      <c r="E11" s="353" t="s">
        <v>375</v>
      </c>
      <c r="F11" s="353" t="s">
        <v>375</v>
      </c>
      <c r="G11" s="353">
        <v>3</v>
      </c>
      <c r="H11" s="159"/>
      <c r="I11" s="159"/>
      <c r="J11" s="159"/>
      <c r="K11" s="159"/>
      <c r="L11" s="132"/>
      <c r="M11" s="140"/>
      <c r="O11" s="157"/>
      <c r="Q11" s="308"/>
      <c r="R11" s="157"/>
      <c r="S11" s="157"/>
      <c r="T11" s="157"/>
      <c r="U11" s="84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7.25" customHeight="1" x14ac:dyDescent="0.25">
      <c r="A12" s="24" t="s">
        <v>99</v>
      </c>
      <c r="B12" s="353" t="s">
        <v>375</v>
      </c>
      <c r="C12" s="353" t="s">
        <v>375</v>
      </c>
      <c r="D12" s="353" t="s">
        <v>375</v>
      </c>
      <c r="E12" s="353" t="s">
        <v>375</v>
      </c>
      <c r="F12" s="353" t="s">
        <v>375</v>
      </c>
      <c r="G12" s="353">
        <v>5</v>
      </c>
      <c r="H12" s="159"/>
      <c r="I12" s="159"/>
      <c r="J12" s="159"/>
      <c r="K12" s="159"/>
      <c r="L12" s="132"/>
      <c r="M12" s="140"/>
      <c r="O12" s="157"/>
      <c r="Q12" s="308"/>
      <c r="R12" s="157"/>
      <c r="S12" s="157"/>
      <c r="T12" s="157"/>
      <c r="U12" s="84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3.5" customHeight="1" x14ac:dyDescent="0.25">
      <c r="A13" s="24" t="s">
        <v>100</v>
      </c>
      <c r="B13" s="353" t="s">
        <v>375</v>
      </c>
      <c r="C13" s="353" t="s">
        <v>375</v>
      </c>
      <c r="D13" s="353" t="s">
        <v>375</v>
      </c>
      <c r="E13" s="353" t="s">
        <v>375</v>
      </c>
      <c r="F13" s="353" t="s">
        <v>375</v>
      </c>
      <c r="G13" s="353">
        <v>4</v>
      </c>
      <c r="H13" s="159"/>
      <c r="I13" s="159"/>
      <c r="J13" s="159"/>
      <c r="K13" s="159"/>
      <c r="L13" s="132"/>
      <c r="M13" s="140"/>
      <c r="O13" s="157"/>
      <c r="Q13" s="308"/>
      <c r="R13" s="157"/>
      <c r="S13" s="157"/>
      <c r="T13" s="157"/>
      <c r="U13" s="84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13.5" customHeight="1" x14ac:dyDescent="0.25">
      <c r="A14" s="24" t="s">
        <v>101</v>
      </c>
      <c r="B14" s="353" t="s">
        <v>375</v>
      </c>
      <c r="C14" s="353" t="s">
        <v>375</v>
      </c>
      <c r="D14" s="353" t="s">
        <v>375</v>
      </c>
      <c r="E14" s="353" t="s">
        <v>375</v>
      </c>
      <c r="F14" s="353" t="s">
        <v>375</v>
      </c>
      <c r="G14" s="353">
        <v>12</v>
      </c>
      <c r="H14" s="159"/>
      <c r="I14" s="159"/>
      <c r="J14" s="159"/>
      <c r="K14" s="159"/>
      <c r="L14" s="132"/>
      <c r="M14" s="354"/>
      <c r="O14" s="157"/>
      <c r="Q14" s="308"/>
      <c r="R14" s="157"/>
      <c r="S14" s="157"/>
      <c r="T14" s="157"/>
      <c r="U14" s="84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16.5" customHeight="1" x14ac:dyDescent="0.25">
      <c r="A15" s="24" t="s">
        <v>102</v>
      </c>
      <c r="B15" s="353" t="s">
        <v>375</v>
      </c>
      <c r="C15" s="353" t="s">
        <v>375</v>
      </c>
      <c r="D15" s="353" t="s">
        <v>375</v>
      </c>
      <c r="E15" s="353" t="s">
        <v>375</v>
      </c>
      <c r="F15" s="353" t="s">
        <v>375</v>
      </c>
      <c r="G15" s="353">
        <v>3</v>
      </c>
      <c r="H15" s="159"/>
      <c r="I15" s="159"/>
      <c r="J15" s="159"/>
      <c r="K15" s="159"/>
      <c r="L15" s="132"/>
      <c r="M15" s="140"/>
      <c r="O15" s="157"/>
      <c r="Q15" s="308"/>
      <c r="R15" s="157"/>
      <c r="S15" s="157"/>
      <c r="T15" s="157"/>
      <c r="U15" s="84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17.25" customHeight="1" x14ac:dyDescent="0.25">
      <c r="A16" s="24" t="s">
        <v>103</v>
      </c>
      <c r="B16" s="353" t="s">
        <v>375</v>
      </c>
      <c r="C16" s="353" t="s">
        <v>375</v>
      </c>
      <c r="D16" s="353" t="s">
        <v>375</v>
      </c>
      <c r="E16" s="353" t="s">
        <v>375</v>
      </c>
      <c r="F16" s="353" t="s">
        <v>375</v>
      </c>
      <c r="G16" s="353">
        <v>8</v>
      </c>
      <c r="H16" s="159"/>
      <c r="I16" s="159"/>
      <c r="J16" s="159"/>
      <c r="K16" s="159"/>
      <c r="L16" s="132"/>
      <c r="M16" s="140"/>
      <c r="N16" s="159"/>
      <c r="O16" s="159"/>
      <c r="P16" s="159"/>
      <c r="Q16" s="159"/>
      <c r="R16" s="159"/>
      <c r="S16" s="159"/>
      <c r="T16" s="159"/>
      <c r="U16"/>
      <c r="V16"/>
      <c r="W16"/>
      <c r="X16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52" ht="14.25" customHeight="1" x14ac:dyDescent="0.25">
      <c r="A17" s="24" t="s">
        <v>104</v>
      </c>
      <c r="B17" s="353" t="s">
        <v>375</v>
      </c>
      <c r="C17" s="353" t="s">
        <v>375</v>
      </c>
      <c r="D17" s="353" t="s">
        <v>375</v>
      </c>
      <c r="E17" s="353" t="s">
        <v>375</v>
      </c>
      <c r="F17" s="353" t="s">
        <v>375</v>
      </c>
      <c r="G17" s="353">
        <v>5</v>
      </c>
      <c r="H17" s="159"/>
      <c r="I17" s="159"/>
      <c r="J17" s="159"/>
      <c r="K17" s="159"/>
      <c r="L17" s="132"/>
      <c r="M17" s="140"/>
      <c r="N17" s="159"/>
      <c r="O17" s="159"/>
      <c r="P17" s="159"/>
      <c r="Q17" s="159"/>
      <c r="R17" s="159"/>
      <c r="S17" s="159"/>
      <c r="T17" s="159"/>
      <c r="U17"/>
      <c r="V17"/>
      <c r="W17"/>
      <c r="X17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52" ht="15.75" customHeight="1" x14ac:dyDescent="0.25">
      <c r="A18" s="24" t="s">
        <v>158</v>
      </c>
      <c r="B18" s="353" t="s">
        <v>375</v>
      </c>
      <c r="C18" s="353" t="s">
        <v>375</v>
      </c>
      <c r="D18" s="353" t="s">
        <v>375</v>
      </c>
      <c r="E18" s="353" t="s">
        <v>375</v>
      </c>
      <c r="F18" s="353" t="s">
        <v>375</v>
      </c>
      <c r="G18" s="353">
        <v>8</v>
      </c>
      <c r="H18" s="159"/>
      <c r="I18" s="159"/>
      <c r="J18" s="159"/>
      <c r="K18" s="159"/>
      <c r="L18" s="132"/>
      <c r="M18" s="140"/>
      <c r="N18" s="159"/>
      <c r="O18" s="159"/>
      <c r="P18" s="159"/>
      <c r="Q18" s="159"/>
      <c r="R18" s="159"/>
      <c r="S18" s="159"/>
      <c r="T18" s="159"/>
      <c r="U18"/>
      <c r="V18"/>
      <c r="W18"/>
      <c r="X18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52" ht="18.75" customHeight="1" x14ac:dyDescent="0.25">
      <c r="A19" s="24" t="s">
        <v>106</v>
      </c>
      <c r="B19" s="353" t="s">
        <v>375</v>
      </c>
      <c r="C19" s="353" t="s">
        <v>375</v>
      </c>
      <c r="D19" s="353" t="s">
        <v>375</v>
      </c>
      <c r="E19" s="353" t="s">
        <v>375</v>
      </c>
      <c r="F19" s="353" t="s">
        <v>375</v>
      </c>
      <c r="G19" s="353">
        <v>4</v>
      </c>
      <c r="H19" s="159"/>
      <c r="I19" s="159"/>
      <c r="J19" s="159"/>
      <c r="K19" s="159"/>
      <c r="L19" s="132"/>
      <c r="M19" s="140"/>
      <c r="N19" s="159"/>
      <c r="O19" s="159"/>
      <c r="P19" s="159"/>
      <c r="Q19" s="159"/>
      <c r="R19" s="159"/>
      <c r="S19" s="159"/>
      <c r="T19" s="159"/>
      <c r="U19"/>
      <c r="V19"/>
      <c r="W19"/>
      <c r="X19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52" ht="15" x14ac:dyDescent="0.25">
      <c r="A20" s="24" t="s">
        <v>236</v>
      </c>
      <c r="B20" s="353" t="s">
        <v>375</v>
      </c>
      <c r="C20" s="353" t="s">
        <v>375</v>
      </c>
      <c r="D20" s="353" t="s">
        <v>375</v>
      </c>
      <c r="E20" s="353" t="s">
        <v>375</v>
      </c>
      <c r="F20" s="353" t="s">
        <v>375</v>
      </c>
      <c r="G20" s="353">
        <v>2</v>
      </c>
      <c r="H20" s="159"/>
      <c r="I20" s="159"/>
      <c r="J20" s="159"/>
      <c r="K20" s="159"/>
      <c r="L20" s="132"/>
      <c r="M20" s="355"/>
      <c r="N20" s="159"/>
      <c r="O20" s="159"/>
      <c r="P20" s="159"/>
      <c r="Q20" s="159"/>
      <c r="R20" s="159"/>
      <c r="S20" s="159"/>
      <c r="T20" s="159"/>
      <c r="U20"/>
      <c r="V20"/>
      <c r="W20"/>
      <c r="X20"/>
    </row>
    <row r="21" spans="1:52" ht="13.5" customHeight="1" x14ac:dyDescent="0.25">
      <c r="A21" s="24" t="s">
        <v>185</v>
      </c>
      <c r="B21" s="353" t="s">
        <v>375</v>
      </c>
      <c r="C21" s="353" t="s">
        <v>375</v>
      </c>
      <c r="D21" s="353" t="s">
        <v>375</v>
      </c>
      <c r="E21" s="353" t="s">
        <v>375</v>
      </c>
      <c r="F21" s="353" t="s">
        <v>375</v>
      </c>
      <c r="G21" s="353">
        <v>5</v>
      </c>
      <c r="H21" s="159"/>
      <c r="I21" s="159"/>
      <c r="J21" s="159"/>
      <c r="K21" s="159"/>
      <c r="L21" s="132"/>
      <c r="M21" s="355"/>
      <c r="N21" s="159"/>
      <c r="O21" s="159"/>
      <c r="P21" s="159"/>
      <c r="Q21" s="159"/>
      <c r="R21" s="159"/>
      <c r="S21" s="159"/>
      <c r="T21" s="159"/>
      <c r="U21"/>
      <c r="V21"/>
      <c r="W21"/>
      <c r="X21"/>
    </row>
    <row r="22" spans="1:52" ht="15" x14ac:dyDescent="0.25">
      <c r="A22" s="24" t="s">
        <v>23</v>
      </c>
      <c r="B22" s="353" t="s">
        <v>376</v>
      </c>
      <c r="C22" s="353" t="s">
        <v>375</v>
      </c>
      <c r="D22" s="353" t="s">
        <v>375</v>
      </c>
      <c r="E22" s="353" t="s">
        <v>375</v>
      </c>
      <c r="F22" s="353" t="s">
        <v>376</v>
      </c>
      <c r="G22" s="353">
        <v>3</v>
      </c>
      <c r="H22" s="159"/>
      <c r="I22" s="159"/>
      <c r="J22" s="159"/>
      <c r="K22" s="159"/>
      <c r="L22" s="132"/>
      <c r="M22" s="355"/>
      <c r="N22" s="159"/>
      <c r="O22" s="159"/>
      <c r="P22" s="159"/>
      <c r="Q22" s="159"/>
      <c r="R22" s="159"/>
      <c r="S22" s="159"/>
      <c r="T22" s="159"/>
      <c r="U22"/>
      <c r="V22"/>
      <c r="W22"/>
      <c r="X22"/>
    </row>
    <row r="23" spans="1:52" ht="15" x14ac:dyDescent="0.25">
      <c r="A23" s="24" t="s">
        <v>24</v>
      </c>
      <c r="B23" s="353" t="s">
        <v>376</v>
      </c>
      <c r="C23" s="353" t="s">
        <v>375</v>
      </c>
      <c r="D23" s="353" t="s">
        <v>375</v>
      </c>
      <c r="E23" s="353" t="s">
        <v>375</v>
      </c>
      <c r="F23" s="353" t="s">
        <v>376</v>
      </c>
      <c r="G23" s="353">
        <v>10</v>
      </c>
      <c r="H23" s="159"/>
      <c r="K23" s="159"/>
      <c r="L23" s="159"/>
      <c r="M23" s="159"/>
      <c r="N23" s="159"/>
      <c r="O23" s="159"/>
      <c r="P23" s="159"/>
    </row>
    <row r="24" spans="1:52" ht="15" x14ac:dyDescent="0.25">
      <c r="A24" s="24" t="s">
        <v>25</v>
      </c>
      <c r="B24" s="353" t="s">
        <v>375</v>
      </c>
      <c r="C24" s="353" t="s">
        <v>375</v>
      </c>
      <c r="D24" s="353" t="s">
        <v>375</v>
      </c>
      <c r="E24" s="353" t="s">
        <v>375</v>
      </c>
      <c r="F24" s="353" t="s">
        <v>375</v>
      </c>
      <c r="G24" s="353">
        <v>4</v>
      </c>
      <c r="H24" s="159"/>
      <c r="K24" s="159"/>
      <c r="L24" s="159"/>
      <c r="M24" s="159"/>
      <c r="N24" s="159"/>
      <c r="O24" s="159"/>
      <c r="P24" s="159"/>
    </row>
    <row r="25" spans="1:52" ht="24" customHeight="1" x14ac:dyDescent="0.25">
      <c r="A25" s="24" t="s">
        <v>246</v>
      </c>
      <c r="B25" s="353" t="s">
        <v>375</v>
      </c>
      <c r="C25" s="353" t="s">
        <v>375</v>
      </c>
      <c r="D25" s="353" t="s">
        <v>375</v>
      </c>
      <c r="E25" s="353" t="s">
        <v>375</v>
      </c>
      <c r="F25" s="353" t="s">
        <v>375</v>
      </c>
      <c r="G25" s="353">
        <v>4</v>
      </c>
      <c r="H25" s="159"/>
      <c r="K25" s="159"/>
      <c r="L25" s="159"/>
      <c r="M25" s="159"/>
      <c r="N25" s="159"/>
      <c r="O25" s="159"/>
      <c r="P25" s="159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6"/>
      <c r="AT25" s="86"/>
      <c r="AU25" s="88"/>
      <c r="AV25" s="88"/>
      <c r="AW25" s="88"/>
      <c r="AX25" s="88"/>
      <c r="AY25" s="88"/>
      <c r="AZ25" s="88"/>
    </row>
    <row r="26" spans="1:52" ht="26.25" customHeight="1" x14ac:dyDescent="0.25">
      <c r="A26" s="24" t="s">
        <v>247</v>
      </c>
      <c r="B26" s="353" t="s">
        <v>375</v>
      </c>
      <c r="C26" s="353" t="s">
        <v>375</v>
      </c>
      <c r="D26" s="353" t="s">
        <v>375</v>
      </c>
      <c r="E26" s="353" t="s">
        <v>375</v>
      </c>
      <c r="F26" s="353" t="s">
        <v>375</v>
      </c>
      <c r="G26" s="353">
        <v>5</v>
      </c>
      <c r="H26" s="159"/>
      <c r="K26" s="159"/>
      <c r="L26" s="159"/>
      <c r="M26" s="159"/>
      <c r="N26" s="159"/>
      <c r="O26" s="159"/>
      <c r="P26" s="159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4"/>
      <c r="AT26" s="84"/>
      <c r="AU26" s="83"/>
      <c r="AV26" s="83"/>
      <c r="AW26" s="83"/>
      <c r="AX26" s="83"/>
      <c r="AY26" s="83"/>
      <c r="AZ26" s="83"/>
    </row>
    <row r="27" spans="1:52" ht="16.5" customHeight="1" thickBot="1" x14ac:dyDescent="0.3">
      <c r="A27" s="356" t="s">
        <v>235</v>
      </c>
      <c r="B27" s="357" t="s">
        <v>375</v>
      </c>
      <c r="C27" s="357" t="s">
        <v>375</v>
      </c>
      <c r="D27" s="357" t="s">
        <v>375</v>
      </c>
      <c r="E27" s="357" t="s">
        <v>375</v>
      </c>
      <c r="F27" s="357" t="s">
        <v>375</v>
      </c>
      <c r="G27" s="357">
        <v>7</v>
      </c>
      <c r="H27" s="159"/>
      <c r="I27" s="159"/>
      <c r="J27" s="159"/>
      <c r="K27" s="159"/>
      <c r="L27" s="350"/>
      <c r="M27" s="358"/>
      <c r="N27" s="359"/>
      <c r="O27" s="359"/>
      <c r="Q27" s="308"/>
      <c r="R27" s="157"/>
      <c r="S27" s="308"/>
      <c r="T27" s="308"/>
      <c r="U27" s="84"/>
      <c r="V27" s="83"/>
      <c r="W27" s="84"/>
      <c r="X27" s="84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4"/>
      <c r="AT27" s="84"/>
      <c r="AU27" s="83"/>
      <c r="AV27" s="83"/>
      <c r="AW27" s="83"/>
      <c r="AX27" s="83"/>
      <c r="AY27" s="83"/>
      <c r="AZ27" s="83"/>
    </row>
    <row r="28" spans="1:52" ht="16.5" customHeight="1" x14ac:dyDescent="0.25">
      <c r="A28" s="408" t="s">
        <v>419</v>
      </c>
      <c r="B28" s="408"/>
      <c r="C28" s="352"/>
      <c r="D28" s="352"/>
      <c r="E28" s="352"/>
      <c r="F28" s="352"/>
      <c r="G28" s="353"/>
      <c r="H28" s="159"/>
      <c r="I28" s="159"/>
      <c r="J28" s="159"/>
      <c r="K28" s="159"/>
      <c r="L28" s="350"/>
      <c r="M28" s="358"/>
      <c r="N28" s="346"/>
      <c r="O28" s="346"/>
      <c r="Q28" s="308"/>
      <c r="R28" s="157"/>
      <c r="S28" s="308"/>
      <c r="T28" s="308"/>
      <c r="U28" s="84"/>
      <c r="V28" s="83"/>
      <c r="W28" s="84"/>
      <c r="X28" s="84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4"/>
      <c r="AT28" s="84"/>
      <c r="AU28" s="83"/>
      <c r="AV28" s="83"/>
      <c r="AW28" s="83"/>
      <c r="AX28" s="83"/>
      <c r="AY28" s="83"/>
      <c r="AZ28" s="83"/>
    </row>
    <row r="29" spans="1:52" ht="30.75" customHeight="1" x14ac:dyDescent="0.25">
      <c r="A29" s="24" t="s">
        <v>415</v>
      </c>
      <c r="B29" s="353" t="s">
        <v>375</v>
      </c>
      <c r="C29" s="409" t="s">
        <v>375</v>
      </c>
      <c r="D29" s="409" t="s">
        <v>375</v>
      </c>
      <c r="E29" s="409" t="s">
        <v>375</v>
      </c>
      <c r="F29" s="409" t="s">
        <v>375</v>
      </c>
      <c r="G29" s="409">
        <v>2</v>
      </c>
      <c r="H29" s="159"/>
      <c r="I29" s="159"/>
      <c r="J29" s="159"/>
      <c r="K29" s="159"/>
      <c r="L29" s="350"/>
      <c r="M29" s="358"/>
      <c r="N29" s="346"/>
      <c r="O29" s="346"/>
      <c r="Q29" s="308"/>
      <c r="R29" s="157"/>
      <c r="S29" s="308"/>
      <c r="T29" s="308"/>
      <c r="U29" s="84"/>
      <c r="V29" s="83"/>
      <c r="W29" s="84"/>
      <c r="X29" s="84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4"/>
      <c r="AT29" s="84"/>
      <c r="AU29" s="83"/>
      <c r="AV29" s="83"/>
      <c r="AW29" s="83"/>
      <c r="AX29" s="83"/>
      <c r="AY29" s="83"/>
      <c r="AZ29" s="83"/>
    </row>
    <row r="30" spans="1:52" ht="26.25" customHeight="1" x14ac:dyDescent="0.25">
      <c r="A30" s="24" t="s">
        <v>416</v>
      </c>
      <c r="B30" s="353" t="s">
        <v>375</v>
      </c>
      <c r="C30" s="353" t="s">
        <v>375</v>
      </c>
      <c r="D30" s="353" t="s">
        <v>375</v>
      </c>
      <c r="E30" s="353" t="s">
        <v>375</v>
      </c>
      <c r="F30" s="353" t="s">
        <v>375</v>
      </c>
      <c r="G30" s="353">
        <v>12</v>
      </c>
      <c r="H30" s="159"/>
      <c r="I30" s="159"/>
      <c r="J30" s="159"/>
      <c r="K30" s="159"/>
      <c r="L30" s="350"/>
      <c r="M30" s="358"/>
      <c r="N30" s="346"/>
      <c r="O30" s="346"/>
      <c r="Q30" s="308"/>
      <c r="R30" s="157"/>
      <c r="S30" s="308"/>
      <c r="T30" s="308"/>
      <c r="U30" s="84"/>
      <c r="V30" s="83"/>
      <c r="W30" s="84"/>
      <c r="X30" s="84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4"/>
      <c r="AT30" s="84"/>
      <c r="AU30" s="83"/>
      <c r="AV30" s="83"/>
      <c r="AW30" s="83"/>
      <c r="AX30" s="83"/>
      <c r="AY30" s="83"/>
      <c r="AZ30" s="83"/>
    </row>
    <row r="31" spans="1:52" ht="31.5" customHeight="1" x14ac:dyDescent="0.25">
      <c r="A31" s="24" t="s">
        <v>417</v>
      </c>
      <c r="B31" s="353" t="s">
        <v>375</v>
      </c>
      <c r="C31" s="353" t="s">
        <v>375</v>
      </c>
      <c r="D31" s="353" t="s">
        <v>375</v>
      </c>
      <c r="E31" s="353" t="s">
        <v>375</v>
      </c>
      <c r="F31" s="353" t="s">
        <v>375</v>
      </c>
      <c r="G31" s="353">
        <v>4</v>
      </c>
      <c r="H31" s="159"/>
      <c r="I31" s="159"/>
      <c r="J31" s="159"/>
      <c r="K31" s="159"/>
      <c r="L31" s="350"/>
      <c r="M31" s="358"/>
      <c r="N31" s="346"/>
      <c r="O31" s="346"/>
      <c r="Q31" s="308"/>
      <c r="R31" s="157"/>
      <c r="S31" s="308"/>
      <c r="T31" s="308"/>
      <c r="U31" s="84"/>
      <c r="V31" s="83"/>
      <c r="W31" s="84"/>
      <c r="X31" s="84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4"/>
      <c r="AT31" s="84"/>
      <c r="AU31" s="83"/>
      <c r="AV31" s="83"/>
      <c r="AW31" s="83"/>
      <c r="AX31" s="83"/>
      <c r="AY31" s="83"/>
      <c r="AZ31" s="83"/>
    </row>
    <row r="32" spans="1:52" ht="32.25" customHeight="1" thickBot="1" x14ac:dyDescent="0.3">
      <c r="A32" s="407" t="s">
        <v>421</v>
      </c>
      <c r="B32" s="357" t="s">
        <v>375</v>
      </c>
      <c r="C32" s="357" t="s">
        <v>375</v>
      </c>
      <c r="D32" s="357" t="s">
        <v>375</v>
      </c>
      <c r="E32" s="357" t="s">
        <v>375</v>
      </c>
      <c r="F32" s="357" t="s">
        <v>375</v>
      </c>
      <c r="G32" s="357">
        <v>3</v>
      </c>
      <c r="H32" s="159"/>
      <c r="I32" s="159"/>
      <c r="J32" s="159"/>
      <c r="K32" s="159"/>
      <c r="L32" s="350"/>
      <c r="M32" s="358"/>
      <c r="N32" s="346"/>
      <c r="O32" s="346"/>
      <c r="Q32" s="308"/>
      <c r="R32" s="157"/>
      <c r="S32" s="308"/>
      <c r="T32" s="308"/>
      <c r="U32" s="84"/>
      <c r="V32" s="83"/>
      <c r="W32" s="84"/>
      <c r="X32" s="84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4"/>
      <c r="AT32" s="84"/>
      <c r="AU32" s="83"/>
      <c r="AV32" s="83"/>
      <c r="AW32" s="83"/>
      <c r="AX32" s="83"/>
      <c r="AY32" s="83"/>
      <c r="AZ32" s="83"/>
    </row>
    <row r="33" spans="1:52" ht="25.5" customHeight="1" x14ac:dyDescent="0.2">
      <c r="A33" s="24"/>
      <c r="B33" s="24"/>
      <c r="C33" s="24"/>
      <c r="D33" s="360"/>
      <c r="E33" s="360"/>
      <c r="F33" s="360"/>
      <c r="G33" s="360"/>
      <c r="H33" s="360"/>
      <c r="I33" s="360"/>
      <c r="J33" s="360"/>
      <c r="K33" s="360"/>
      <c r="L33" s="360"/>
      <c r="M33" s="360"/>
      <c r="N33" s="360"/>
      <c r="O33" s="360"/>
      <c r="Q33" s="308"/>
      <c r="R33" s="157"/>
      <c r="S33" s="308"/>
      <c r="T33" s="308"/>
      <c r="U33" s="84"/>
      <c r="V33" s="83"/>
      <c r="W33" s="84"/>
      <c r="X33" s="84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4"/>
      <c r="AT33" s="84"/>
      <c r="AU33" s="83"/>
      <c r="AV33" s="83"/>
      <c r="AW33" s="83"/>
      <c r="AX33" s="83"/>
      <c r="AY33" s="83"/>
      <c r="AZ33" s="83"/>
    </row>
    <row r="34" spans="1:52" ht="27" customHeight="1" thickBot="1" x14ac:dyDescent="0.3">
      <c r="A34" s="361" t="s">
        <v>379</v>
      </c>
      <c r="B34" s="361"/>
      <c r="C34" s="361"/>
      <c r="D34" s="361"/>
      <c r="E34" s="361"/>
      <c r="F34" s="159"/>
      <c r="G34" s="159"/>
      <c r="H34" s="159"/>
      <c r="I34" s="159"/>
      <c r="J34" s="159"/>
      <c r="K34" s="159"/>
      <c r="L34" s="159"/>
      <c r="M34" s="159"/>
      <c r="N34" s="32"/>
      <c r="O34" s="32"/>
      <c r="Q34" s="308"/>
      <c r="R34" s="157"/>
      <c r="S34" s="308"/>
      <c r="T34" s="308"/>
      <c r="U34" s="84"/>
      <c r="V34" s="83"/>
      <c r="W34" s="84"/>
      <c r="X34" s="84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4"/>
      <c r="AT34" s="84"/>
      <c r="AU34" s="83"/>
      <c r="AV34" s="83"/>
      <c r="AW34" s="83"/>
      <c r="AX34" s="83"/>
      <c r="AY34" s="83"/>
      <c r="AZ34" s="83"/>
    </row>
    <row r="35" spans="1:52" ht="116.25" customHeight="1" thickBot="1" x14ac:dyDescent="0.3">
      <c r="A35" s="22" t="s">
        <v>0</v>
      </c>
      <c r="B35" s="362" t="s">
        <v>382</v>
      </c>
      <c r="C35" s="362" t="s">
        <v>383</v>
      </c>
      <c r="D35" s="362" t="s">
        <v>384</v>
      </c>
      <c r="E35" s="22" t="s">
        <v>326</v>
      </c>
      <c r="F35" s="159"/>
      <c r="G35" s="159"/>
      <c r="H35" s="159"/>
      <c r="I35" s="159"/>
      <c r="J35" s="159"/>
      <c r="K35" s="159"/>
      <c r="L35" s="159"/>
      <c r="M35" s="212"/>
      <c r="N35" s="32"/>
      <c r="O35" s="32"/>
      <c r="Q35" s="363"/>
      <c r="R35" s="157"/>
      <c r="S35" s="308"/>
      <c r="T35" s="308"/>
      <c r="U35" s="85"/>
      <c r="V35" s="83"/>
      <c r="W35" s="84"/>
      <c r="X35" s="84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4"/>
      <c r="AT35" s="84"/>
      <c r="AU35" s="83"/>
      <c r="AV35" s="83"/>
      <c r="AW35" s="83"/>
      <c r="AX35" s="83"/>
      <c r="AY35" s="83"/>
      <c r="AZ35" s="83"/>
    </row>
    <row r="36" spans="1:52" ht="12" customHeight="1" thickTop="1" thickBot="1" x14ac:dyDescent="0.3">
      <c r="A36" s="91">
        <v>1</v>
      </c>
      <c r="B36" s="348">
        <v>2</v>
      </c>
      <c r="C36" s="348">
        <v>3</v>
      </c>
      <c r="D36" s="348">
        <v>4</v>
      </c>
      <c r="E36" s="364">
        <v>5</v>
      </c>
      <c r="F36" s="159"/>
      <c r="G36" s="159"/>
      <c r="H36" s="159"/>
      <c r="I36" s="159"/>
      <c r="J36" s="159"/>
      <c r="K36" s="159"/>
      <c r="L36" s="159"/>
      <c r="M36" s="350"/>
      <c r="N36" s="32"/>
      <c r="O36" s="32"/>
      <c r="Q36" s="308"/>
      <c r="R36" s="157"/>
      <c r="S36" s="308"/>
      <c r="T36" s="308"/>
      <c r="U36" s="84"/>
      <c r="V36" s="83"/>
      <c r="W36" s="84"/>
      <c r="X36" s="84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4"/>
      <c r="AT36" s="84"/>
      <c r="AU36" s="83"/>
      <c r="AV36" s="83"/>
      <c r="AW36" s="83"/>
      <c r="AX36" s="83"/>
      <c r="AY36" s="83"/>
      <c r="AZ36" s="83"/>
    </row>
    <row r="37" spans="1:52" ht="15.75" thickTop="1" x14ac:dyDescent="0.25">
      <c r="A37" s="24" t="s">
        <v>91</v>
      </c>
      <c r="B37" s="355">
        <v>5</v>
      </c>
      <c r="C37" s="355">
        <v>5</v>
      </c>
      <c r="D37" s="355">
        <v>0</v>
      </c>
      <c r="E37" s="352" t="s">
        <v>375</v>
      </c>
      <c r="F37" s="159"/>
      <c r="G37" s="159"/>
      <c r="H37" s="159"/>
      <c r="I37" s="159"/>
      <c r="J37" s="159"/>
      <c r="K37" s="159"/>
      <c r="L37" s="159"/>
      <c r="M37" s="132"/>
      <c r="N37" s="157"/>
      <c r="O37" s="157"/>
      <c r="P37" s="157"/>
      <c r="Q37" s="365"/>
      <c r="R37" s="365"/>
      <c r="S37" s="365"/>
      <c r="T37" s="365"/>
      <c r="U37" s="87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</row>
    <row r="38" spans="1:52" ht="15" x14ac:dyDescent="0.25">
      <c r="A38" s="24" t="s">
        <v>92</v>
      </c>
      <c r="B38" s="355">
        <v>5</v>
      </c>
      <c r="C38" s="355">
        <v>77</v>
      </c>
      <c r="D38" s="355">
        <v>0</v>
      </c>
      <c r="E38" s="352" t="s">
        <v>375</v>
      </c>
      <c r="F38" s="159"/>
      <c r="G38" s="159"/>
      <c r="H38" s="159"/>
      <c r="I38" s="159"/>
      <c r="J38" s="159"/>
      <c r="K38" s="159"/>
      <c r="L38" s="159"/>
      <c r="M38" s="132"/>
      <c r="N38" s="157"/>
      <c r="O38" s="157"/>
      <c r="P38" s="157"/>
      <c r="R38" s="315"/>
      <c r="S38" s="127"/>
      <c r="V38" s="21"/>
      <c r="W38" s="19"/>
    </row>
    <row r="39" spans="1:52" ht="15" x14ac:dyDescent="0.25">
      <c r="A39" s="24" t="s">
        <v>93</v>
      </c>
      <c r="B39" s="355">
        <v>0</v>
      </c>
      <c r="C39" s="355">
        <v>0</v>
      </c>
      <c r="D39" s="355">
        <v>0</v>
      </c>
      <c r="E39" s="352" t="s">
        <v>375</v>
      </c>
      <c r="F39" s="159"/>
      <c r="G39" s="159"/>
      <c r="H39" s="159"/>
      <c r="I39" s="159"/>
      <c r="J39" s="159"/>
      <c r="K39" s="159"/>
      <c r="L39" s="159"/>
      <c r="M39" s="132"/>
      <c r="N39" s="157"/>
      <c r="O39" s="157"/>
      <c r="P39" s="157"/>
      <c r="R39" s="315"/>
      <c r="S39" s="127"/>
      <c r="V39" s="21"/>
      <c r="W39" s="19"/>
    </row>
    <row r="40" spans="1:52" ht="20.25" customHeight="1" x14ac:dyDescent="0.25">
      <c r="A40" s="24" t="s">
        <v>94</v>
      </c>
      <c r="B40" s="355">
        <v>14</v>
      </c>
      <c r="C40" s="355">
        <v>14</v>
      </c>
      <c r="D40" s="355">
        <v>0</v>
      </c>
      <c r="E40" s="352" t="s">
        <v>375</v>
      </c>
      <c r="F40" s="159"/>
      <c r="G40" s="159"/>
      <c r="H40" s="159"/>
      <c r="I40" s="159"/>
      <c r="J40" s="159"/>
      <c r="K40" s="159"/>
      <c r="L40" s="159"/>
      <c r="M40" s="132"/>
      <c r="N40" s="157"/>
      <c r="O40" s="157"/>
      <c r="P40" s="157"/>
      <c r="R40" s="315"/>
      <c r="S40" s="127"/>
      <c r="V40" s="21"/>
      <c r="W40" s="19"/>
      <c r="Y40" s="88"/>
      <c r="Z40" s="86"/>
      <c r="AA40" s="86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6"/>
      <c r="AW40" s="86"/>
      <c r="AX40" s="88"/>
      <c r="AY40" s="88"/>
      <c r="AZ40" s="88"/>
    </row>
    <row r="41" spans="1:52" ht="16.5" customHeight="1" x14ac:dyDescent="0.25">
      <c r="A41" s="24" t="s">
        <v>95</v>
      </c>
      <c r="B41" s="355">
        <v>3</v>
      </c>
      <c r="C41" s="355">
        <v>4</v>
      </c>
      <c r="D41" s="355">
        <v>0</v>
      </c>
      <c r="E41" s="353" t="s">
        <v>375</v>
      </c>
      <c r="F41" s="159"/>
      <c r="G41" s="159"/>
      <c r="H41" s="159"/>
      <c r="I41" s="159"/>
      <c r="J41" s="159"/>
      <c r="K41" s="159"/>
      <c r="L41" s="159"/>
      <c r="M41" s="132"/>
      <c r="N41" s="157"/>
      <c r="O41" s="157"/>
      <c r="P41" s="157"/>
      <c r="R41" s="315"/>
      <c r="S41" s="127"/>
      <c r="V41" s="21"/>
      <c r="W41" s="19"/>
      <c r="Y41" s="83"/>
      <c r="Z41" s="84"/>
      <c r="AA41" s="84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4"/>
      <c r="AW41" s="84"/>
      <c r="AX41" s="83"/>
      <c r="AY41" s="83"/>
      <c r="AZ41" s="83"/>
    </row>
    <row r="42" spans="1:52" ht="21" customHeight="1" x14ac:dyDescent="0.25">
      <c r="A42" s="24" t="s">
        <v>96</v>
      </c>
      <c r="B42" s="355">
        <v>0</v>
      </c>
      <c r="C42" s="355">
        <v>4</v>
      </c>
      <c r="D42" s="355">
        <v>0</v>
      </c>
      <c r="E42" s="353" t="s">
        <v>375</v>
      </c>
      <c r="F42" s="159"/>
      <c r="G42" s="159"/>
      <c r="H42" s="159"/>
      <c r="I42" s="159"/>
      <c r="J42" s="159"/>
      <c r="K42" s="159"/>
      <c r="L42" s="159"/>
      <c r="M42" s="132"/>
      <c r="N42" s="157"/>
      <c r="O42" s="157"/>
      <c r="P42" s="157"/>
      <c r="R42" s="315"/>
      <c r="S42" s="127"/>
      <c r="V42" s="21"/>
      <c r="W42" s="19"/>
      <c r="Y42" s="83"/>
      <c r="Z42" s="84"/>
      <c r="AA42" s="84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4"/>
      <c r="AW42" s="84"/>
      <c r="AX42" s="83"/>
      <c r="AY42" s="83"/>
      <c r="AZ42" s="83"/>
    </row>
    <row r="43" spans="1:52" ht="24" customHeight="1" x14ac:dyDescent="0.25">
      <c r="A43" s="24" t="s">
        <v>97</v>
      </c>
      <c r="B43" s="355">
        <v>3</v>
      </c>
      <c r="C43" s="355">
        <v>1</v>
      </c>
      <c r="D43" s="355">
        <v>0</v>
      </c>
      <c r="E43" s="353" t="s">
        <v>375</v>
      </c>
      <c r="F43" s="159"/>
      <c r="G43" s="159"/>
      <c r="H43" s="159"/>
      <c r="I43" s="159"/>
      <c r="J43" s="159"/>
      <c r="K43" s="159"/>
      <c r="L43" s="159"/>
      <c r="M43" s="132"/>
      <c r="N43" s="157"/>
      <c r="O43" s="157"/>
      <c r="P43" s="157"/>
      <c r="R43" s="315"/>
      <c r="S43" s="127"/>
      <c r="V43" s="21"/>
      <c r="W43" s="19"/>
      <c r="Y43" s="83"/>
      <c r="Z43" s="84"/>
      <c r="AA43" s="84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4"/>
      <c r="AW43" s="84"/>
      <c r="AX43" s="83"/>
      <c r="AY43" s="83"/>
      <c r="AZ43" s="83"/>
    </row>
    <row r="44" spans="1:52" ht="14.25" customHeight="1" x14ac:dyDescent="0.25">
      <c r="A44" s="24" t="s">
        <v>98</v>
      </c>
      <c r="B44" s="355">
        <v>3</v>
      </c>
      <c r="C44" s="355">
        <v>5</v>
      </c>
      <c r="D44" s="355">
        <v>0</v>
      </c>
      <c r="E44" s="353" t="s">
        <v>375</v>
      </c>
      <c r="F44" s="159"/>
      <c r="G44" s="159"/>
      <c r="H44" s="159"/>
      <c r="I44" s="159"/>
      <c r="J44" s="159"/>
      <c r="K44" s="159"/>
      <c r="L44" s="159"/>
      <c r="M44" s="132"/>
      <c r="N44" s="157"/>
      <c r="O44" s="157"/>
      <c r="P44" s="157"/>
      <c r="R44" s="315"/>
      <c r="S44" s="127"/>
      <c r="V44" s="21"/>
      <c r="W44" s="19"/>
      <c r="Y44" s="83"/>
      <c r="Z44" s="84"/>
      <c r="AA44" s="84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4"/>
      <c r="AW44" s="84"/>
      <c r="AX44" s="83"/>
      <c r="AY44" s="83"/>
      <c r="AZ44" s="83"/>
    </row>
    <row r="45" spans="1:52" ht="19.5" customHeight="1" x14ac:dyDescent="0.25">
      <c r="A45" s="24" t="s">
        <v>99</v>
      </c>
      <c r="B45" s="355">
        <v>44</v>
      </c>
      <c r="C45" s="355">
        <v>0</v>
      </c>
      <c r="D45" s="355">
        <v>0</v>
      </c>
      <c r="E45" s="353" t="s">
        <v>375</v>
      </c>
      <c r="F45" s="159"/>
      <c r="G45" s="159"/>
      <c r="H45" s="159"/>
      <c r="I45" s="159"/>
      <c r="J45" s="159"/>
      <c r="K45" s="159"/>
      <c r="L45" s="159"/>
      <c r="M45" s="132"/>
      <c r="N45" s="157"/>
      <c r="O45" s="157"/>
      <c r="P45" s="157"/>
      <c r="R45" s="315"/>
      <c r="S45" s="127"/>
      <c r="V45" s="21"/>
      <c r="W45" s="19"/>
      <c r="Y45" s="83"/>
      <c r="Z45" s="84"/>
      <c r="AA45" s="84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4"/>
      <c r="AW45" s="84"/>
      <c r="AX45" s="83"/>
      <c r="AY45" s="83"/>
      <c r="AZ45" s="83"/>
    </row>
    <row r="46" spans="1:52" ht="14.25" customHeight="1" x14ac:dyDescent="0.25">
      <c r="A46" s="24" t="s">
        <v>100</v>
      </c>
      <c r="B46" s="355">
        <v>9</v>
      </c>
      <c r="C46" s="355">
        <v>7</v>
      </c>
      <c r="D46" s="355">
        <v>0</v>
      </c>
      <c r="E46" s="353" t="s">
        <v>375</v>
      </c>
      <c r="F46" s="159"/>
      <c r="G46" s="159"/>
      <c r="H46" s="159"/>
      <c r="I46" s="159"/>
      <c r="J46" s="159"/>
      <c r="K46" s="159"/>
      <c r="L46" s="159"/>
      <c r="M46" s="132"/>
      <c r="N46" s="157"/>
      <c r="O46" s="157"/>
      <c r="P46" s="157"/>
      <c r="R46" s="315"/>
      <c r="S46" s="127"/>
      <c r="V46" s="21"/>
      <c r="W46" s="19"/>
      <c r="Y46" s="83"/>
      <c r="Z46" s="84"/>
      <c r="AA46" s="84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4"/>
      <c r="AW46" s="84"/>
      <c r="AX46" s="83"/>
      <c r="AY46" s="83"/>
      <c r="AZ46" s="83"/>
    </row>
    <row r="47" spans="1:52" ht="17.25" customHeight="1" x14ac:dyDescent="0.25">
      <c r="A47" s="24" t="s">
        <v>101</v>
      </c>
      <c r="B47" s="355">
        <v>3</v>
      </c>
      <c r="C47" s="355">
        <v>1</v>
      </c>
      <c r="D47" s="355">
        <v>0</v>
      </c>
      <c r="E47" s="353" t="s">
        <v>375</v>
      </c>
      <c r="F47" s="159"/>
      <c r="G47" s="159"/>
      <c r="H47" s="159"/>
      <c r="I47" s="159"/>
      <c r="J47" s="159"/>
      <c r="K47" s="159"/>
      <c r="L47" s="159"/>
      <c r="M47" s="132"/>
      <c r="Y47" s="83"/>
      <c r="Z47" s="84"/>
      <c r="AA47" s="84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4"/>
      <c r="AW47" s="84"/>
      <c r="AX47" s="83"/>
      <c r="AY47" s="83"/>
      <c r="AZ47" s="83"/>
    </row>
    <row r="48" spans="1:52" ht="18.75" customHeight="1" x14ac:dyDescent="0.25">
      <c r="A48" s="24" t="s">
        <v>102</v>
      </c>
      <c r="B48" s="355">
        <v>1</v>
      </c>
      <c r="C48" s="355">
        <v>183</v>
      </c>
      <c r="D48" s="355">
        <v>0</v>
      </c>
      <c r="E48" s="353" t="s">
        <v>375</v>
      </c>
      <c r="F48" s="159"/>
      <c r="G48" s="159"/>
      <c r="H48" s="159"/>
      <c r="I48" s="159"/>
      <c r="J48" s="159"/>
      <c r="K48" s="159"/>
      <c r="L48" s="159"/>
      <c r="M48" s="132"/>
      <c r="Y48" s="83"/>
      <c r="Z48" s="84"/>
      <c r="AA48" s="84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4"/>
      <c r="AW48" s="84"/>
      <c r="AX48" s="83"/>
      <c r="AY48" s="83"/>
      <c r="AZ48" s="83"/>
    </row>
    <row r="49" spans="1:52" ht="15" customHeight="1" x14ac:dyDescent="0.25">
      <c r="A49" s="24" t="s">
        <v>103</v>
      </c>
      <c r="B49" s="355">
        <v>3</v>
      </c>
      <c r="C49" s="355">
        <v>1</v>
      </c>
      <c r="D49" s="355">
        <v>0</v>
      </c>
      <c r="E49" s="353" t="s">
        <v>375</v>
      </c>
      <c r="F49" s="159"/>
      <c r="G49" s="159"/>
      <c r="H49" s="159"/>
      <c r="I49" s="159"/>
      <c r="J49" s="159"/>
      <c r="K49" s="159"/>
      <c r="L49" s="159"/>
      <c r="M49" s="132"/>
      <c r="Y49" s="83"/>
      <c r="Z49" s="84"/>
      <c r="AA49" s="84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4"/>
      <c r="AW49" s="84"/>
      <c r="AX49" s="83"/>
      <c r="AY49" s="83"/>
      <c r="AZ49" s="83"/>
    </row>
    <row r="50" spans="1:52" ht="14.25" customHeight="1" x14ac:dyDescent="0.25">
      <c r="A50" s="24" t="s">
        <v>104</v>
      </c>
      <c r="B50" s="355">
        <v>0</v>
      </c>
      <c r="C50" s="355">
        <v>0</v>
      </c>
      <c r="D50" s="355">
        <v>0</v>
      </c>
      <c r="E50" s="353" t="s">
        <v>376</v>
      </c>
      <c r="F50" s="159"/>
      <c r="G50" s="159"/>
      <c r="H50" s="159"/>
      <c r="I50" s="159"/>
      <c r="J50" s="159"/>
      <c r="K50" s="159"/>
      <c r="L50" s="159"/>
      <c r="M50" s="132"/>
      <c r="Y50" s="83"/>
      <c r="Z50" s="84"/>
      <c r="AA50" s="84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  <c r="AP50" s="83"/>
      <c r="AQ50" s="83"/>
      <c r="AR50" s="83"/>
      <c r="AS50" s="83"/>
      <c r="AT50" s="83"/>
      <c r="AU50" s="83"/>
      <c r="AV50" s="84"/>
      <c r="AW50" s="84"/>
      <c r="AX50" s="83"/>
      <c r="AY50" s="83"/>
      <c r="AZ50" s="83"/>
    </row>
    <row r="51" spans="1:52" ht="16.5" customHeight="1" x14ac:dyDescent="0.25">
      <c r="A51" s="24" t="s">
        <v>158</v>
      </c>
      <c r="B51" s="355">
        <v>0</v>
      </c>
      <c r="C51" s="355">
        <v>1</v>
      </c>
      <c r="D51" s="355">
        <v>0</v>
      </c>
      <c r="E51" s="353" t="s">
        <v>375</v>
      </c>
      <c r="F51" s="159"/>
      <c r="G51" s="159"/>
      <c r="H51" s="159"/>
      <c r="I51" s="159"/>
      <c r="J51" s="159"/>
      <c r="K51" s="159"/>
      <c r="L51" s="159"/>
      <c r="M51" s="132"/>
      <c r="Y51" s="83"/>
      <c r="Z51" s="84"/>
      <c r="AA51" s="84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4"/>
      <c r="AW51" s="84"/>
      <c r="AX51" s="83"/>
      <c r="AY51" s="83"/>
      <c r="AZ51" s="83"/>
    </row>
    <row r="52" spans="1:52" ht="15" customHeight="1" x14ac:dyDescent="0.25">
      <c r="A52" s="24" t="s">
        <v>106</v>
      </c>
      <c r="B52" s="355">
        <v>0</v>
      </c>
      <c r="C52" s="355">
        <v>2</v>
      </c>
      <c r="D52" s="355">
        <v>0</v>
      </c>
      <c r="E52" s="353" t="s">
        <v>375</v>
      </c>
      <c r="F52" s="159"/>
      <c r="G52" s="159"/>
      <c r="H52" s="159"/>
      <c r="I52" s="159"/>
      <c r="J52" s="159"/>
      <c r="K52" s="159"/>
      <c r="L52" s="159"/>
      <c r="M52" s="132"/>
      <c r="Y52" s="83"/>
      <c r="Z52" s="84"/>
      <c r="AA52" s="84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4"/>
      <c r="AW52" s="84"/>
      <c r="AX52" s="83"/>
      <c r="AY52" s="83"/>
      <c r="AZ52" s="83"/>
    </row>
    <row r="53" spans="1:52" ht="18.75" customHeight="1" x14ac:dyDescent="0.25">
      <c r="A53" s="24" t="s">
        <v>236</v>
      </c>
      <c r="B53" s="355">
        <v>0</v>
      </c>
      <c r="C53" s="355">
        <v>0</v>
      </c>
      <c r="D53" s="355">
        <v>0</v>
      </c>
      <c r="E53" s="353" t="s">
        <v>375</v>
      </c>
      <c r="F53" s="159"/>
      <c r="G53" s="159"/>
      <c r="H53" s="159"/>
      <c r="I53" s="159"/>
      <c r="J53" s="159"/>
      <c r="K53" s="159"/>
      <c r="L53" s="159"/>
      <c r="M53" s="132"/>
      <c r="Y53" s="83"/>
      <c r="Z53" s="84"/>
      <c r="AA53" s="84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  <c r="AP53" s="83"/>
      <c r="AQ53" s="83"/>
      <c r="AR53" s="83"/>
      <c r="AS53" s="83"/>
      <c r="AT53" s="83"/>
      <c r="AU53" s="83"/>
      <c r="AV53" s="84"/>
      <c r="AW53" s="84"/>
      <c r="AX53" s="83"/>
      <c r="AY53" s="83"/>
      <c r="AZ53" s="83"/>
    </row>
    <row r="54" spans="1:52" ht="17.25" customHeight="1" x14ac:dyDescent="0.25">
      <c r="A54" s="24" t="s">
        <v>185</v>
      </c>
      <c r="B54" s="355">
        <v>6</v>
      </c>
      <c r="C54" s="355">
        <v>32</v>
      </c>
      <c r="D54" s="355">
        <v>0</v>
      </c>
      <c r="E54" s="353" t="s">
        <v>375</v>
      </c>
      <c r="F54" s="159"/>
      <c r="G54" s="159"/>
      <c r="H54" s="159"/>
      <c r="I54" s="159"/>
      <c r="J54" s="159"/>
      <c r="K54" s="159"/>
      <c r="L54" s="159"/>
      <c r="M54" s="132"/>
      <c r="Y54" s="83"/>
      <c r="Z54" s="84"/>
      <c r="AA54" s="84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  <c r="AP54" s="83"/>
      <c r="AQ54" s="83"/>
      <c r="AR54" s="83"/>
      <c r="AS54" s="83"/>
      <c r="AT54" s="83"/>
      <c r="AU54" s="83"/>
      <c r="AV54" s="84"/>
      <c r="AW54" s="84"/>
      <c r="AX54" s="83"/>
      <c r="AY54" s="83"/>
      <c r="AZ54" s="83"/>
    </row>
    <row r="55" spans="1:52" ht="14.25" customHeight="1" x14ac:dyDescent="0.25">
      <c r="A55" s="24" t="s">
        <v>23</v>
      </c>
      <c r="B55" s="355">
        <v>0</v>
      </c>
      <c r="C55" s="355">
        <v>1</v>
      </c>
      <c r="D55" s="355">
        <v>0</v>
      </c>
      <c r="E55" s="353" t="s">
        <v>375</v>
      </c>
      <c r="F55" s="366"/>
      <c r="G55" s="366"/>
      <c r="H55" s="366"/>
      <c r="I55" s="366"/>
      <c r="J55" s="366"/>
      <c r="K55" s="159"/>
      <c r="L55" s="159"/>
      <c r="M55" s="132"/>
      <c r="Y55" s="83"/>
      <c r="Z55" s="84"/>
      <c r="AA55" s="84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4"/>
      <c r="AW55" s="84"/>
      <c r="AX55" s="83"/>
      <c r="AY55" s="83"/>
      <c r="AZ55" s="83"/>
    </row>
    <row r="56" spans="1:52" ht="12.75" customHeight="1" x14ac:dyDescent="0.25">
      <c r="A56" s="24" t="s">
        <v>24</v>
      </c>
      <c r="B56" s="355">
        <v>0</v>
      </c>
      <c r="C56" s="355">
        <v>13</v>
      </c>
      <c r="D56" s="355">
        <v>0</v>
      </c>
      <c r="E56" s="353" t="s">
        <v>375</v>
      </c>
      <c r="F56" s="366"/>
      <c r="G56" s="366"/>
      <c r="H56" s="366"/>
      <c r="I56" s="366"/>
      <c r="J56" s="366"/>
      <c r="K56" s="159"/>
      <c r="L56" s="159"/>
      <c r="M56" s="350"/>
      <c r="N56" s="54"/>
    </row>
    <row r="57" spans="1:52" ht="15" customHeight="1" x14ac:dyDescent="0.25">
      <c r="A57" s="24" t="s">
        <v>25</v>
      </c>
      <c r="B57" s="355">
        <v>0</v>
      </c>
      <c r="C57" s="355">
        <v>7</v>
      </c>
      <c r="D57" s="355">
        <v>0</v>
      </c>
      <c r="E57" s="353" t="s">
        <v>375</v>
      </c>
      <c r="F57" s="366"/>
      <c r="G57" s="366"/>
      <c r="H57" s="366"/>
      <c r="I57" s="366"/>
      <c r="J57" s="366"/>
      <c r="K57" s="159"/>
      <c r="L57" s="159"/>
      <c r="M57" s="350"/>
      <c r="N57" s="345"/>
    </row>
    <row r="58" spans="1:52" ht="24" customHeight="1" x14ac:dyDescent="0.25">
      <c r="A58" s="24" t="s">
        <v>246</v>
      </c>
      <c r="B58" s="355">
        <v>2</v>
      </c>
      <c r="C58" s="355">
        <v>2</v>
      </c>
      <c r="D58" s="355">
        <v>0</v>
      </c>
      <c r="E58" s="353" t="s">
        <v>375</v>
      </c>
      <c r="F58" s="366"/>
      <c r="G58" s="366"/>
      <c r="H58" s="366"/>
      <c r="I58" s="366"/>
      <c r="J58" s="366"/>
      <c r="K58" s="159"/>
      <c r="L58" s="159"/>
      <c r="M58" s="350"/>
      <c r="N58" s="345"/>
      <c r="O58" s="32"/>
      <c r="R58" s="315"/>
      <c r="S58" s="127"/>
      <c r="V58" s="21"/>
      <c r="W58" s="19"/>
    </row>
    <row r="59" spans="1:52" ht="22.5" customHeight="1" x14ac:dyDescent="0.25">
      <c r="A59" s="24" t="s">
        <v>247</v>
      </c>
      <c r="B59" s="358">
        <v>0</v>
      </c>
      <c r="C59" s="358">
        <v>1</v>
      </c>
      <c r="D59" s="358">
        <v>0</v>
      </c>
      <c r="E59" s="353" t="s">
        <v>375</v>
      </c>
      <c r="F59" s="159"/>
      <c r="G59" s="159"/>
      <c r="H59" s="159"/>
      <c r="I59" s="159"/>
      <c r="J59" s="159"/>
      <c r="K59" s="159"/>
      <c r="L59" s="159"/>
      <c r="M59" s="350"/>
      <c r="N59" s="345"/>
      <c r="O59" s="32"/>
      <c r="R59" s="307"/>
      <c r="S59" s="127"/>
      <c r="V59" s="20"/>
      <c r="W59" s="19"/>
    </row>
    <row r="60" spans="1:52" ht="15" customHeight="1" thickBot="1" x14ac:dyDescent="0.3">
      <c r="A60" s="356" t="s">
        <v>235</v>
      </c>
      <c r="B60" s="367">
        <v>0</v>
      </c>
      <c r="C60" s="367">
        <v>0</v>
      </c>
      <c r="D60" s="367">
        <v>0</v>
      </c>
      <c r="E60" s="357" t="s">
        <v>375</v>
      </c>
      <c r="F60" s="159"/>
      <c r="G60" s="159"/>
      <c r="H60" s="159"/>
      <c r="I60" s="159"/>
      <c r="J60" s="159"/>
      <c r="K60" s="159"/>
      <c r="L60" s="159"/>
      <c r="M60" s="368"/>
      <c r="N60" s="345"/>
      <c r="O60" s="32"/>
      <c r="R60" s="307"/>
      <c r="S60" s="127"/>
      <c r="V60" s="20"/>
      <c r="W60" s="19"/>
    </row>
    <row r="61" spans="1:52" ht="16.5" customHeight="1" x14ac:dyDescent="0.25">
      <c r="A61" s="408" t="s">
        <v>419</v>
      </c>
      <c r="B61" s="408"/>
      <c r="C61" s="352"/>
      <c r="D61" s="352"/>
      <c r="E61" s="352"/>
      <c r="F61" s="352"/>
      <c r="G61" s="352"/>
      <c r="H61" s="345"/>
      <c r="I61" s="159"/>
      <c r="J61" s="159"/>
      <c r="K61" s="159"/>
      <c r="L61" s="350"/>
      <c r="M61" s="358"/>
      <c r="N61" s="346"/>
      <c r="O61" s="346"/>
      <c r="Q61" s="308"/>
      <c r="R61" s="157"/>
      <c r="S61" s="308"/>
      <c r="T61" s="308"/>
      <c r="U61" s="84"/>
      <c r="V61" s="83"/>
      <c r="W61" s="84"/>
      <c r="X61" s="84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4"/>
      <c r="AT61" s="84"/>
      <c r="AU61" s="83"/>
      <c r="AV61" s="83"/>
      <c r="AW61" s="83"/>
      <c r="AX61" s="83"/>
      <c r="AY61" s="83"/>
      <c r="AZ61" s="83"/>
    </row>
    <row r="62" spans="1:52" ht="30.75" customHeight="1" x14ac:dyDescent="0.25">
      <c r="A62" s="24" t="s">
        <v>415</v>
      </c>
      <c r="B62" s="410">
        <v>0</v>
      </c>
      <c r="C62" s="411">
        <v>0</v>
      </c>
      <c r="D62" s="411">
        <v>0</v>
      </c>
      <c r="E62" s="352"/>
      <c r="F62" s="352"/>
      <c r="G62" s="352"/>
      <c r="H62" s="345"/>
      <c r="I62" s="159"/>
      <c r="J62" s="159"/>
      <c r="K62" s="159"/>
      <c r="L62" s="350"/>
      <c r="M62" s="358"/>
      <c r="N62" s="346"/>
      <c r="O62" s="346"/>
      <c r="Q62" s="308"/>
      <c r="R62" s="157"/>
      <c r="S62" s="308"/>
      <c r="T62" s="308"/>
      <c r="U62" s="84"/>
      <c r="V62" s="83"/>
      <c r="W62" s="84"/>
      <c r="X62" s="84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3"/>
      <c r="AR62" s="83"/>
      <c r="AS62" s="84"/>
      <c r="AT62" s="84"/>
      <c r="AU62" s="83"/>
      <c r="AV62" s="83"/>
      <c r="AW62" s="83"/>
      <c r="AX62" s="83"/>
      <c r="AY62" s="83"/>
      <c r="AZ62" s="83"/>
    </row>
    <row r="63" spans="1:52" ht="26.25" customHeight="1" x14ac:dyDescent="0.25">
      <c r="A63" s="24" t="s">
        <v>416</v>
      </c>
      <c r="B63" s="410">
        <v>0</v>
      </c>
      <c r="C63" s="410">
        <v>0</v>
      </c>
      <c r="D63" s="410">
        <v>0</v>
      </c>
      <c r="E63" s="352"/>
      <c r="F63" s="352"/>
      <c r="G63" s="352"/>
      <c r="H63" s="345"/>
      <c r="I63" s="159"/>
      <c r="J63" s="159"/>
      <c r="K63" s="159"/>
      <c r="L63" s="350"/>
      <c r="M63" s="358"/>
      <c r="N63" s="346"/>
      <c r="O63" s="346"/>
      <c r="Q63" s="308"/>
      <c r="R63" s="157"/>
      <c r="S63" s="308"/>
      <c r="T63" s="308"/>
      <c r="U63" s="84"/>
      <c r="V63" s="83"/>
      <c r="W63" s="84"/>
      <c r="X63" s="84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4"/>
      <c r="AT63" s="84"/>
      <c r="AU63" s="83"/>
      <c r="AV63" s="83"/>
      <c r="AW63" s="83"/>
      <c r="AX63" s="83"/>
      <c r="AY63" s="83"/>
      <c r="AZ63" s="83"/>
    </row>
    <row r="64" spans="1:52" ht="31.5" customHeight="1" x14ac:dyDescent="0.25">
      <c r="A64" s="24" t="s">
        <v>417</v>
      </c>
      <c r="B64" s="410">
        <v>1</v>
      </c>
      <c r="C64" s="410">
        <v>0</v>
      </c>
      <c r="D64" s="410">
        <v>0</v>
      </c>
      <c r="E64" s="352"/>
      <c r="F64" s="352"/>
      <c r="G64" s="352"/>
      <c r="H64" s="345"/>
      <c r="I64" s="159"/>
      <c r="J64" s="159"/>
      <c r="K64" s="159"/>
      <c r="L64" s="350"/>
      <c r="M64" s="358"/>
      <c r="N64" s="346"/>
      <c r="O64" s="346"/>
      <c r="Q64" s="308"/>
      <c r="R64" s="157"/>
      <c r="S64" s="308"/>
      <c r="T64" s="308"/>
      <c r="U64" s="84"/>
      <c r="V64" s="83"/>
      <c r="W64" s="84"/>
      <c r="X64" s="84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4"/>
      <c r="AT64" s="84"/>
      <c r="AU64" s="83"/>
      <c r="AV64" s="83"/>
      <c r="AW64" s="83"/>
      <c r="AX64" s="83"/>
      <c r="AY64" s="83"/>
      <c r="AZ64" s="83"/>
    </row>
    <row r="65" spans="1:52" ht="32.25" customHeight="1" thickBot="1" x14ac:dyDescent="0.3">
      <c r="A65" s="407" t="s">
        <v>421</v>
      </c>
      <c r="B65" s="406">
        <v>0</v>
      </c>
      <c r="C65" s="406">
        <v>0</v>
      </c>
      <c r="D65" s="406">
        <v>0</v>
      </c>
      <c r="E65" s="352"/>
      <c r="F65" s="352"/>
      <c r="G65" s="352"/>
      <c r="H65" s="345"/>
      <c r="I65" s="159"/>
      <c r="J65" s="159"/>
      <c r="K65" s="159"/>
      <c r="L65" s="350"/>
      <c r="M65" s="358"/>
      <c r="N65" s="346"/>
      <c r="O65" s="346"/>
      <c r="Q65" s="308"/>
      <c r="R65" s="157"/>
      <c r="S65" s="308"/>
      <c r="T65" s="308"/>
      <c r="U65" s="84"/>
      <c r="V65" s="83"/>
      <c r="W65" s="84"/>
      <c r="X65" s="84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4"/>
      <c r="AT65" s="84"/>
      <c r="AU65" s="83"/>
      <c r="AV65" s="83"/>
      <c r="AW65" s="83"/>
      <c r="AX65" s="83"/>
      <c r="AY65" s="83"/>
      <c r="AZ65" s="83"/>
    </row>
    <row r="66" spans="1:52" ht="18" customHeight="1" x14ac:dyDescent="0.2">
      <c r="M66" s="54"/>
      <c r="N66" s="54"/>
    </row>
    <row r="67" spans="1:52" ht="27.75" customHeight="1" thickBot="1" x14ac:dyDescent="0.3">
      <c r="A67" s="361" t="s">
        <v>380</v>
      </c>
      <c r="B67" s="361"/>
      <c r="C67" s="361"/>
      <c r="D67" s="361"/>
      <c r="E67" s="361"/>
      <c r="F67" s="361"/>
      <c r="G67" s="361"/>
      <c r="H67" s="159"/>
      <c r="I67" s="159"/>
      <c r="J67" s="159"/>
      <c r="K67" s="159"/>
      <c r="L67" s="159"/>
      <c r="M67" s="159"/>
      <c r="N67" s="159"/>
      <c r="O67" s="159"/>
    </row>
    <row r="68" spans="1:52" ht="24" customHeight="1" x14ac:dyDescent="0.25">
      <c r="A68" s="369" t="s">
        <v>0</v>
      </c>
      <c r="B68" s="370" t="s">
        <v>257</v>
      </c>
      <c r="C68" s="370"/>
      <c r="D68" s="370"/>
      <c r="E68" s="370"/>
      <c r="F68" s="370"/>
      <c r="G68" s="370"/>
      <c r="H68" s="159"/>
      <c r="I68" s="159"/>
      <c r="J68" s="159"/>
      <c r="K68" s="159"/>
      <c r="L68" s="159"/>
      <c r="M68" s="159"/>
      <c r="N68" s="159"/>
      <c r="O68" s="159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</row>
    <row r="69" spans="1:52" ht="160.5" customHeight="1" thickBot="1" x14ac:dyDescent="0.3">
      <c r="A69" s="371"/>
      <c r="B69" s="372" t="s">
        <v>388</v>
      </c>
      <c r="C69" s="372" t="s">
        <v>391</v>
      </c>
      <c r="D69" s="372" t="s">
        <v>392</v>
      </c>
      <c r="E69" s="372" t="s">
        <v>389</v>
      </c>
      <c r="F69" s="372" t="s">
        <v>390</v>
      </c>
      <c r="G69" s="372" t="s">
        <v>393</v>
      </c>
      <c r="H69" s="159"/>
      <c r="J69" s="159"/>
      <c r="K69" s="159"/>
      <c r="L69" s="159"/>
      <c r="M69" s="159"/>
      <c r="N69" s="159"/>
      <c r="O69" s="159"/>
    </row>
    <row r="70" spans="1:52" ht="15.75" customHeight="1" thickTop="1" thickBot="1" x14ac:dyDescent="0.3">
      <c r="A70" s="373">
        <v>1</v>
      </c>
      <c r="B70" s="374">
        <v>2</v>
      </c>
      <c r="C70" s="374">
        <v>3</v>
      </c>
      <c r="D70" s="374">
        <v>4</v>
      </c>
      <c r="E70" s="374">
        <v>5</v>
      </c>
      <c r="F70" s="374">
        <v>6</v>
      </c>
      <c r="G70" s="374">
        <v>7</v>
      </c>
      <c r="H70" s="159"/>
      <c r="I70" s="159"/>
      <c r="J70" s="159"/>
      <c r="K70" s="159"/>
      <c r="L70" s="159"/>
      <c r="M70" s="159"/>
      <c r="N70" s="159"/>
      <c r="O70" s="159"/>
      <c r="Y70" s="88"/>
      <c r="Z70" s="86"/>
      <c r="AA70" s="86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6"/>
      <c r="AW70" s="86"/>
      <c r="AX70" s="88"/>
      <c r="AY70" s="88"/>
      <c r="AZ70" s="88"/>
    </row>
    <row r="71" spans="1:52" ht="40.5" customHeight="1" thickTop="1" x14ac:dyDescent="0.25">
      <c r="A71" s="24" t="s">
        <v>91</v>
      </c>
      <c r="B71" s="159">
        <v>1</v>
      </c>
      <c r="C71" s="159">
        <v>1</v>
      </c>
      <c r="D71" s="159">
        <v>1</v>
      </c>
      <c r="E71" s="159">
        <v>1</v>
      </c>
      <c r="F71" s="159">
        <v>1</v>
      </c>
      <c r="G71" s="159">
        <v>1</v>
      </c>
      <c r="H71" s="159"/>
      <c r="I71" s="159"/>
      <c r="J71" s="159"/>
      <c r="K71" s="159"/>
      <c r="L71" s="159"/>
      <c r="M71" s="159"/>
      <c r="N71" s="159"/>
      <c r="O71" s="159"/>
      <c r="Y71" s="83"/>
      <c r="Z71" s="84"/>
      <c r="AA71" s="84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4"/>
      <c r="AW71" s="84"/>
      <c r="AX71" s="83"/>
      <c r="AY71" s="83"/>
      <c r="AZ71" s="83"/>
    </row>
    <row r="72" spans="1:52" ht="15" x14ac:dyDescent="0.25">
      <c r="A72" s="24" t="s">
        <v>92</v>
      </c>
      <c r="B72" s="159">
        <v>1</v>
      </c>
      <c r="C72" s="159">
        <v>1</v>
      </c>
      <c r="D72" s="159">
        <v>1</v>
      </c>
      <c r="E72" s="159">
        <v>1</v>
      </c>
      <c r="F72" s="159">
        <v>1</v>
      </c>
      <c r="G72" s="159">
        <v>1</v>
      </c>
      <c r="H72" s="159"/>
      <c r="I72" s="159"/>
      <c r="J72" s="159"/>
      <c r="K72" s="159"/>
      <c r="L72" s="159"/>
      <c r="M72" s="159"/>
      <c r="N72" s="159"/>
      <c r="O72" s="159"/>
      <c r="Y72" s="83"/>
      <c r="Z72" s="84"/>
      <c r="AA72" s="84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4"/>
      <c r="AW72" s="84"/>
      <c r="AX72" s="83"/>
      <c r="AY72" s="83"/>
      <c r="AZ72" s="83"/>
    </row>
    <row r="73" spans="1:52" ht="33" customHeight="1" x14ac:dyDescent="0.25">
      <c r="A73" s="24" t="s">
        <v>93</v>
      </c>
      <c r="B73" s="159">
        <v>1</v>
      </c>
      <c r="C73" s="159">
        <v>1</v>
      </c>
      <c r="D73" s="159">
        <v>1</v>
      </c>
      <c r="E73" s="159">
        <v>1</v>
      </c>
      <c r="F73" s="159">
        <v>1</v>
      </c>
      <c r="G73" s="159">
        <v>1</v>
      </c>
      <c r="H73" s="159"/>
      <c r="I73" s="159"/>
      <c r="J73" s="159"/>
      <c r="K73" s="159"/>
      <c r="L73" s="159"/>
      <c r="M73" s="159"/>
      <c r="N73" s="159"/>
      <c r="O73" s="159"/>
      <c r="Y73" s="83"/>
      <c r="Z73" s="84"/>
      <c r="AA73" s="84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4"/>
      <c r="AW73" s="84"/>
      <c r="AX73" s="83"/>
      <c r="AY73" s="83"/>
      <c r="AZ73" s="83"/>
    </row>
    <row r="74" spans="1:52" ht="32.25" customHeight="1" x14ac:dyDescent="0.25">
      <c r="A74" s="24" t="s">
        <v>94</v>
      </c>
      <c r="B74" s="159">
        <v>1</v>
      </c>
      <c r="C74" s="159">
        <v>1</v>
      </c>
      <c r="D74" s="159">
        <v>1</v>
      </c>
      <c r="E74" s="159">
        <v>1</v>
      </c>
      <c r="F74" s="159">
        <v>1</v>
      </c>
      <c r="G74" s="159">
        <v>1</v>
      </c>
      <c r="H74" s="159"/>
      <c r="I74" s="159"/>
      <c r="J74" s="159"/>
      <c r="K74" s="159"/>
      <c r="L74" s="159"/>
      <c r="M74" s="159"/>
      <c r="N74" s="159"/>
      <c r="O74" s="159"/>
      <c r="Y74" s="83"/>
      <c r="Z74" s="84"/>
      <c r="AA74" s="84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4"/>
      <c r="AW74" s="84"/>
      <c r="AX74" s="83"/>
      <c r="AY74" s="83"/>
      <c r="AZ74" s="83"/>
    </row>
    <row r="75" spans="1:52" ht="27" customHeight="1" x14ac:dyDescent="0.25">
      <c r="A75" s="24" t="s">
        <v>95</v>
      </c>
      <c r="B75" s="159">
        <v>1</v>
      </c>
      <c r="C75" s="159">
        <v>1</v>
      </c>
      <c r="D75" s="159">
        <v>1</v>
      </c>
      <c r="E75" s="159">
        <v>1</v>
      </c>
      <c r="F75" s="159">
        <v>1</v>
      </c>
      <c r="G75" s="159">
        <v>1</v>
      </c>
      <c r="H75" s="159"/>
      <c r="I75" s="159"/>
      <c r="J75" s="159"/>
      <c r="K75" s="159"/>
      <c r="L75" s="159"/>
      <c r="M75" s="159"/>
      <c r="N75" s="159"/>
      <c r="O75" s="159"/>
      <c r="Y75" s="83"/>
      <c r="Z75" s="84"/>
      <c r="AA75" s="84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4"/>
      <c r="AW75" s="84"/>
      <c r="AX75" s="83"/>
      <c r="AY75" s="83"/>
      <c r="AZ75" s="83"/>
    </row>
    <row r="76" spans="1:52" ht="27" customHeight="1" x14ac:dyDescent="0.25">
      <c r="A76" s="24" t="s">
        <v>96</v>
      </c>
      <c r="B76" s="159">
        <v>1</v>
      </c>
      <c r="C76" s="159">
        <v>1</v>
      </c>
      <c r="D76" s="159">
        <v>1</v>
      </c>
      <c r="E76" s="159">
        <v>1</v>
      </c>
      <c r="F76" s="159">
        <v>1</v>
      </c>
      <c r="G76" s="159">
        <v>1</v>
      </c>
      <c r="H76" s="159"/>
      <c r="I76" s="159"/>
      <c r="J76" s="159"/>
      <c r="K76" s="159"/>
      <c r="L76" s="159"/>
      <c r="M76" s="159"/>
      <c r="N76" s="159"/>
      <c r="O76" s="159"/>
      <c r="Y76" s="83"/>
      <c r="Z76" s="84"/>
      <c r="AA76" s="84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4"/>
      <c r="AW76" s="84"/>
      <c r="AX76" s="83"/>
      <c r="AY76" s="83"/>
      <c r="AZ76" s="83"/>
    </row>
    <row r="77" spans="1:52" ht="15" x14ac:dyDescent="0.25">
      <c r="A77" s="24" t="s">
        <v>97</v>
      </c>
      <c r="B77" s="159">
        <v>1</v>
      </c>
      <c r="C77" s="159">
        <v>1</v>
      </c>
      <c r="D77" s="159">
        <v>1</v>
      </c>
      <c r="E77" s="159">
        <v>1</v>
      </c>
      <c r="F77" s="159">
        <v>1</v>
      </c>
      <c r="G77" s="159">
        <v>1</v>
      </c>
      <c r="H77" s="159"/>
      <c r="I77" s="159"/>
      <c r="J77" s="159"/>
      <c r="K77" s="159"/>
      <c r="L77" s="159"/>
      <c r="M77" s="159"/>
      <c r="N77" s="159"/>
      <c r="O77" s="159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</row>
    <row r="78" spans="1:52" ht="15" x14ac:dyDescent="0.25">
      <c r="A78" s="24" t="s">
        <v>98</v>
      </c>
      <c r="B78" s="159">
        <v>1</v>
      </c>
      <c r="C78" s="159">
        <v>1</v>
      </c>
      <c r="D78" s="159">
        <v>1</v>
      </c>
      <c r="E78" s="159">
        <v>1</v>
      </c>
      <c r="F78" s="159">
        <v>1</v>
      </c>
      <c r="G78" s="159">
        <v>1</v>
      </c>
      <c r="H78" s="159"/>
      <c r="I78" s="159"/>
      <c r="J78" s="159"/>
      <c r="K78" s="159"/>
      <c r="L78" s="159"/>
      <c r="M78" s="159"/>
      <c r="N78" s="159"/>
      <c r="O78" s="159"/>
    </row>
    <row r="79" spans="1:52" ht="15" x14ac:dyDescent="0.25">
      <c r="A79" s="24" t="s">
        <v>99</v>
      </c>
      <c r="B79" s="159">
        <v>1</v>
      </c>
      <c r="C79" s="159">
        <v>1</v>
      </c>
      <c r="D79" s="159">
        <v>1</v>
      </c>
      <c r="E79" s="159">
        <v>1</v>
      </c>
      <c r="F79" s="159">
        <v>1</v>
      </c>
      <c r="G79" s="159">
        <v>1</v>
      </c>
      <c r="H79" s="159"/>
      <c r="I79" s="159"/>
      <c r="J79" s="159"/>
      <c r="K79" s="159"/>
      <c r="L79" s="159"/>
      <c r="M79" s="159"/>
      <c r="N79" s="159"/>
      <c r="O79" s="159"/>
    </row>
    <row r="80" spans="1:52" ht="15" x14ac:dyDescent="0.25">
      <c r="A80" s="24" t="s">
        <v>100</v>
      </c>
      <c r="B80" s="159">
        <v>1</v>
      </c>
      <c r="C80" s="159">
        <v>1</v>
      </c>
      <c r="D80" s="159">
        <v>1</v>
      </c>
      <c r="E80" s="159">
        <v>1</v>
      </c>
      <c r="F80" s="159">
        <v>1</v>
      </c>
      <c r="G80" s="159">
        <v>1</v>
      </c>
      <c r="H80" s="159"/>
      <c r="I80" s="159"/>
      <c r="J80" s="159"/>
      <c r="K80" s="159"/>
      <c r="L80" s="159"/>
      <c r="M80" s="159"/>
      <c r="N80" s="159"/>
      <c r="O80" s="159"/>
    </row>
    <row r="81" spans="1:52" ht="15" x14ac:dyDescent="0.25">
      <c r="A81" s="24" t="s">
        <v>101</v>
      </c>
      <c r="B81" s="159">
        <v>1</v>
      </c>
      <c r="C81" s="159">
        <v>1</v>
      </c>
      <c r="D81" s="159">
        <v>1</v>
      </c>
      <c r="E81" s="159">
        <v>1</v>
      </c>
      <c r="F81" s="159">
        <v>1</v>
      </c>
      <c r="G81" s="159">
        <v>1</v>
      </c>
      <c r="H81" s="159"/>
      <c r="I81" s="159"/>
      <c r="J81" s="159"/>
      <c r="K81" s="159"/>
      <c r="L81" s="159"/>
      <c r="M81" s="159"/>
      <c r="N81" s="159"/>
      <c r="O81" s="159"/>
    </row>
    <row r="82" spans="1:52" ht="15" x14ac:dyDescent="0.25">
      <c r="A82" s="24" t="s">
        <v>102</v>
      </c>
      <c r="B82" s="159">
        <v>1</v>
      </c>
      <c r="C82" s="159">
        <v>1</v>
      </c>
      <c r="D82" s="159">
        <v>1</v>
      </c>
      <c r="E82" s="159">
        <v>1</v>
      </c>
      <c r="F82" s="159">
        <v>1</v>
      </c>
      <c r="G82" s="159">
        <v>1</v>
      </c>
      <c r="H82" s="159"/>
      <c r="I82" s="159"/>
      <c r="J82" s="159"/>
      <c r="K82" s="159"/>
      <c r="L82" s="159"/>
      <c r="M82" s="159"/>
      <c r="N82" s="159"/>
      <c r="O82" s="159"/>
    </row>
    <row r="83" spans="1:52" ht="15" x14ac:dyDescent="0.25">
      <c r="A83" s="24" t="s">
        <v>103</v>
      </c>
      <c r="B83" s="159">
        <v>1</v>
      </c>
      <c r="C83" s="159">
        <v>1</v>
      </c>
      <c r="D83" s="159">
        <v>1</v>
      </c>
      <c r="E83" s="159">
        <v>1</v>
      </c>
      <c r="F83" s="159">
        <v>1</v>
      </c>
      <c r="G83" s="159">
        <v>1</v>
      </c>
      <c r="H83" s="159"/>
      <c r="I83" s="159"/>
      <c r="J83" s="159"/>
      <c r="K83" s="159"/>
      <c r="L83" s="159"/>
      <c r="M83" s="159"/>
      <c r="N83" s="159"/>
      <c r="O83" s="159"/>
    </row>
    <row r="84" spans="1:52" ht="15" x14ac:dyDescent="0.25">
      <c r="A84" s="24" t="s">
        <v>104</v>
      </c>
      <c r="B84" s="159">
        <v>1</v>
      </c>
      <c r="C84" s="159">
        <v>1</v>
      </c>
      <c r="D84" s="159">
        <v>1</v>
      </c>
      <c r="E84" s="159">
        <v>1</v>
      </c>
      <c r="F84" s="159">
        <v>1</v>
      </c>
      <c r="G84" s="159">
        <v>1</v>
      </c>
      <c r="H84" s="159"/>
      <c r="I84" s="159"/>
      <c r="J84" s="159"/>
      <c r="K84" s="159"/>
      <c r="L84" s="159"/>
      <c r="M84" s="159"/>
      <c r="N84" s="159"/>
      <c r="O84" s="159"/>
    </row>
    <row r="85" spans="1:52" ht="15" x14ac:dyDescent="0.25">
      <c r="A85" s="24" t="s">
        <v>158</v>
      </c>
      <c r="B85" s="159">
        <v>1</v>
      </c>
      <c r="C85" s="159">
        <v>1</v>
      </c>
      <c r="D85" s="159">
        <v>1</v>
      </c>
      <c r="E85" s="159">
        <v>1</v>
      </c>
      <c r="F85" s="159">
        <v>1</v>
      </c>
      <c r="G85" s="159">
        <v>1</v>
      </c>
      <c r="H85" s="159"/>
      <c r="I85" s="159"/>
      <c r="J85" s="159"/>
      <c r="K85" s="159"/>
      <c r="L85" s="159"/>
      <c r="M85" s="159"/>
      <c r="N85" s="159"/>
      <c r="O85" s="159"/>
    </row>
    <row r="86" spans="1:52" ht="15" x14ac:dyDescent="0.25">
      <c r="A86" s="24" t="s">
        <v>106</v>
      </c>
      <c r="B86" s="159">
        <v>1</v>
      </c>
      <c r="C86" s="159">
        <v>1</v>
      </c>
      <c r="D86" s="159">
        <v>1</v>
      </c>
      <c r="E86" s="159">
        <v>1</v>
      </c>
      <c r="F86" s="159">
        <v>1</v>
      </c>
      <c r="G86" s="159">
        <v>1</v>
      </c>
      <c r="H86" s="159"/>
      <c r="I86" s="159"/>
      <c r="J86" s="159"/>
      <c r="K86" s="159"/>
      <c r="L86" s="159"/>
      <c r="M86" s="159"/>
      <c r="N86" s="159"/>
      <c r="O86" s="159"/>
    </row>
    <row r="87" spans="1:52" ht="15" x14ac:dyDescent="0.25">
      <c r="A87" s="24" t="s">
        <v>236</v>
      </c>
      <c r="B87" s="159">
        <v>1</v>
      </c>
      <c r="C87" s="159">
        <v>1</v>
      </c>
      <c r="D87" s="159">
        <v>1</v>
      </c>
      <c r="E87" s="159">
        <v>1</v>
      </c>
      <c r="F87" s="159">
        <v>1</v>
      </c>
      <c r="G87" s="159">
        <v>1</v>
      </c>
      <c r="H87" s="159"/>
      <c r="I87" s="159"/>
      <c r="J87" s="159"/>
      <c r="K87" s="159"/>
      <c r="L87" s="159"/>
      <c r="M87" s="159"/>
      <c r="N87" s="159"/>
      <c r="O87" s="159"/>
    </row>
    <row r="88" spans="1:52" ht="15" x14ac:dyDescent="0.25">
      <c r="A88" s="24" t="s">
        <v>185</v>
      </c>
      <c r="B88" s="159">
        <v>1</v>
      </c>
      <c r="C88" s="159">
        <v>1</v>
      </c>
      <c r="D88" s="159">
        <v>1</v>
      </c>
      <c r="E88" s="159">
        <v>1</v>
      </c>
      <c r="F88" s="159">
        <v>1</v>
      </c>
      <c r="G88" s="159">
        <v>1</v>
      </c>
      <c r="H88" s="159"/>
      <c r="I88" s="159"/>
      <c r="J88" s="159"/>
      <c r="K88" s="159"/>
      <c r="L88" s="159"/>
      <c r="M88" s="159"/>
      <c r="N88" s="159"/>
      <c r="O88" s="159"/>
    </row>
    <row r="89" spans="1:52" ht="15" x14ac:dyDescent="0.25">
      <c r="A89" s="24" t="s">
        <v>23</v>
      </c>
      <c r="B89" s="159">
        <v>1</v>
      </c>
      <c r="C89" s="159">
        <v>1</v>
      </c>
      <c r="D89" s="159">
        <v>1</v>
      </c>
      <c r="E89" s="159">
        <v>1</v>
      </c>
      <c r="F89" s="159">
        <v>1</v>
      </c>
      <c r="G89" s="159">
        <v>1</v>
      </c>
      <c r="H89" s="159"/>
      <c r="I89" s="159"/>
      <c r="J89" s="159"/>
      <c r="K89" s="159"/>
      <c r="L89" s="159"/>
      <c r="M89" s="159"/>
      <c r="N89" s="159"/>
      <c r="O89" s="159"/>
    </row>
    <row r="90" spans="1:52" ht="15" x14ac:dyDescent="0.25">
      <c r="A90" s="24" t="s">
        <v>24</v>
      </c>
      <c r="B90" s="159">
        <v>1</v>
      </c>
      <c r="C90" s="159">
        <v>1</v>
      </c>
      <c r="D90" s="159">
        <v>1</v>
      </c>
      <c r="E90" s="159">
        <v>1</v>
      </c>
      <c r="F90" s="159">
        <v>1</v>
      </c>
      <c r="G90" s="159">
        <v>1</v>
      </c>
      <c r="H90" s="159"/>
      <c r="I90" s="159"/>
      <c r="J90" s="159"/>
      <c r="K90" s="159"/>
      <c r="L90" s="159"/>
      <c r="M90" s="159"/>
      <c r="N90" s="159"/>
      <c r="O90" s="159"/>
    </row>
    <row r="91" spans="1:52" ht="15" x14ac:dyDescent="0.25">
      <c r="A91" s="24" t="s">
        <v>25</v>
      </c>
      <c r="B91" s="159">
        <v>1</v>
      </c>
      <c r="C91" s="159">
        <v>1</v>
      </c>
      <c r="D91" s="159">
        <v>1</v>
      </c>
      <c r="E91" s="159">
        <v>1</v>
      </c>
      <c r="F91" s="159">
        <v>1</v>
      </c>
      <c r="G91" s="159">
        <v>1</v>
      </c>
      <c r="H91" s="366"/>
      <c r="I91" s="159"/>
      <c r="J91" s="159"/>
      <c r="K91" s="375"/>
      <c r="L91" s="375"/>
      <c r="M91" s="375"/>
      <c r="N91" s="375"/>
      <c r="O91" s="375"/>
      <c r="P91" s="375"/>
    </row>
    <row r="92" spans="1:52" ht="25.5" x14ac:dyDescent="0.25">
      <c r="A92" s="24" t="s">
        <v>246</v>
      </c>
      <c r="B92" s="159">
        <v>1</v>
      </c>
      <c r="C92" s="159">
        <v>1</v>
      </c>
      <c r="D92" s="159">
        <v>1</v>
      </c>
      <c r="E92" s="159">
        <v>1</v>
      </c>
      <c r="F92" s="159">
        <v>1</v>
      </c>
      <c r="G92" s="159">
        <v>1</v>
      </c>
      <c r="H92" s="366"/>
      <c r="I92" s="159"/>
      <c r="J92" s="159"/>
      <c r="K92" s="375"/>
      <c r="L92" s="375"/>
      <c r="M92" s="375"/>
      <c r="N92" s="375"/>
      <c r="O92" s="375"/>
      <c r="P92" s="375"/>
    </row>
    <row r="93" spans="1:52" ht="15" x14ac:dyDescent="0.25">
      <c r="A93" s="24" t="s">
        <v>247</v>
      </c>
      <c r="B93" s="159">
        <v>1</v>
      </c>
      <c r="C93" s="159">
        <v>1</v>
      </c>
      <c r="D93" s="159">
        <v>1</v>
      </c>
      <c r="E93" s="159">
        <v>1</v>
      </c>
      <c r="F93" s="159">
        <v>1</v>
      </c>
      <c r="G93" s="159">
        <v>1</v>
      </c>
      <c r="H93" s="366"/>
      <c r="I93" s="159"/>
      <c r="J93" s="159"/>
      <c r="K93" s="375"/>
      <c r="L93" s="375"/>
      <c r="M93" s="375"/>
      <c r="N93" s="375"/>
      <c r="O93" s="375"/>
      <c r="P93" s="375"/>
    </row>
    <row r="94" spans="1:52" ht="15.75" thickBot="1" x14ac:dyDescent="0.3">
      <c r="A94" s="356" t="s">
        <v>235</v>
      </c>
      <c r="B94" s="162">
        <v>1</v>
      </c>
      <c r="C94" s="162">
        <v>1</v>
      </c>
      <c r="D94" s="162">
        <v>1</v>
      </c>
      <c r="E94" s="162">
        <v>2</v>
      </c>
      <c r="F94" s="162">
        <v>1</v>
      </c>
      <c r="G94" s="162">
        <v>1</v>
      </c>
      <c r="H94" s="366"/>
      <c r="I94" s="159"/>
      <c r="J94" s="159"/>
      <c r="K94" s="375"/>
      <c r="L94" s="375"/>
      <c r="M94" s="375"/>
      <c r="N94" s="375"/>
      <c r="O94" s="375"/>
      <c r="P94" s="375"/>
    </row>
    <row r="95" spans="1:52" ht="16.5" customHeight="1" x14ac:dyDescent="0.25">
      <c r="A95" s="408" t="s">
        <v>419</v>
      </c>
      <c r="B95" s="412"/>
      <c r="C95" s="352"/>
      <c r="D95" s="352"/>
      <c r="E95" s="352"/>
      <c r="F95" s="352"/>
      <c r="G95" s="353"/>
      <c r="H95" s="159"/>
      <c r="I95" s="159"/>
      <c r="J95" s="159"/>
      <c r="K95" s="159"/>
      <c r="L95" s="350"/>
      <c r="M95" s="358"/>
      <c r="N95" s="346"/>
      <c r="O95" s="346"/>
      <c r="Q95" s="308"/>
      <c r="R95" s="157"/>
      <c r="S95" s="308"/>
      <c r="T95" s="308"/>
      <c r="U95" s="84"/>
      <c r="V95" s="83"/>
      <c r="W95" s="84"/>
      <c r="X95" s="84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  <c r="AP95" s="83"/>
      <c r="AQ95" s="83"/>
      <c r="AR95" s="83"/>
      <c r="AS95" s="84"/>
      <c r="AT95" s="84"/>
      <c r="AU95" s="83"/>
      <c r="AV95" s="83"/>
      <c r="AW95" s="83"/>
      <c r="AX95" s="83"/>
      <c r="AY95" s="83"/>
      <c r="AZ95" s="83"/>
    </row>
    <row r="96" spans="1:52" ht="30.75" customHeight="1" x14ac:dyDescent="0.25">
      <c r="A96" s="24" t="s">
        <v>415</v>
      </c>
      <c r="B96" s="413">
        <v>1</v>
      </c>
      <c r="C96" s="413">
        <v>1</v>
      </c>
      <c r="D96" s="413">
        <v>1</v>
      </c>
      <c r="E96" s="413">
        <v>1</v>
      </c>
      <c r="F96" s="413">
        <v>1</v>
      </c>
      <c r="G96" s="413">
        <v>1</v>
      </c>
      <c r="H96" s="159"/>
      <c r="I96" s="159"/>
      <c r="J96" s="159"/>
      <c r="K96" s="159"/>
      <c r="L96" s="350"/>
      <c r="M96" s="358"/>
      <c r="N96" s="346"/>
      <c r="O96" s="346"/>
      <c r="Q96" s="308"/>
      <c r="R96" s="157"/>
      <c r="S96" s="308"/>
      <c r="T96" s="308"/>
      <c r="U96" s="84"/>
      <c r="V96" s="83"/>
      <c r="W96" s="84"/>
      <c r="X96" s="84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  <c r="AP96" s="83"/>
      <c r="AQ96" s="83"/>
      <c r="AR96" s="83"/>
      <c r="AS96" s="84"/>
      <c r="AT96" s="84"/>
      <c r="AU96" s="83"/>
      <c r="AV96" s="83"/>
      <c r="AW96" s="83"/>
      <c r="AX96" s="83"/>
      <c r="AY96" s="83"/>
      <c r="AZ96" s="83"/>
    </row>
    <row r="97" spans="1:52" ht="26.25" customHeight="1" x14ac:dyDescent="0.25">
      <c r="A97" s="24" t="s">
        <v>416</v>
      </c>
      <c r="B97" s="414">
        <v>1</v>
      </c>
      <c r="C97" s="414">
        <v>1</v>
      </c>
      <c r="D97" s="414">
        <v>1</v>
      </c>
      <c r="E97" s="414">
        <v>1</v>
      </c>
      <c r="F97" s="414">
        <v>1</v>
      </c>
      <c r="G97" s="414">
        <v>1</v>
      </c>
      <c r="H97" s="159"/>
      <c r="I97" s="159"/>
      <c r="J97" s="159"/>
      <c r="K97" s="159"/>
      <c r="L97" s="350"/>
      <c r="M97" s="358"/>
      <c r="N97" s="346"/>
      <c r="O97" s="346"/>
      <c r="Q97" s="308"/>
      <c r="R97" s="157"/>
      <c r="S97" s="308"/>
      <c r="T97" s="308"/>
      <c r="U97" s="84"/>
      <c r="V97" s="83"/>
      <c r="W97" s="84"/>
      <c r="X97" s="84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  <c r="AP97" s="83"/>
      <c r="AQ97" s="83"/>
      <c r="AR97" s="83"/>
      <c r="AS97" s="84"/>
      <c r="AT97" s="84"/>
      <c r="AU97" s="83"/>
      <c r="AV97" s="83"/>
      <c r="AW97" s="83"/>
      <c r="AX97" s="83"/>
      <c r="AY97" s="83"/>
      <c r="AZ97" s="83"/>
    </row>
    <row r="98" spans="1:52" ht="31.5" customHeight="1" x14ac:dyDescent="0.25">
      <c r="A98" s="24" t="s">
        <v>417</v>
      </c>
      <c r="B98" s="414">
        <v>2</v>
      </c>
      <c r="C98" s="414">
        <v>2</v>
      </c>
      <c r="D98" s="414">
        <v>2</v>
      </c>
      <c r="E98" s="414">
        <v>2</v>
      </c>
      <c r="F98" s="414">
        <v>1</v>
      </c>
      <c r="G98" s="414">
        <v>2</v>
      </c>
      <c r="H98" s="159"/>
      <c r="I98" s="159"/>
      <c r="J98" s="159"/>
      <c r="K98" s="159"/>
      <c r="L98" s="350"/>
      <c r="M98" s="358"/>
      <c r="N98" s="346"/>
      <c r="O98" s="346"/>
      <c r="Q98" s="308"/>
      <c r="R98" s="157"/>
      <c r="S98" s="308"/>
      <c r="T98" s="308"/>
      <c r="U98" s="84"/>
      <c r="V98" s="83"/>
      <c r="W98" s="84"/>
      <c r="X98" s="84"/>
      <c r="Y98" s="83"/>
      <c r="Z98" s="83"/>
      <c r="AA98" s="83"/>
      <c r="AB98" s="83"/>
      <c r="AC98" s="83"/>
      <c r="AD98" s="83"/>
      <c r="AE98" s="83"/>
      <c r="AF98" s="83"/>
      <c r="AG98" s="83"/>
      <c r="AH98" s="83"/>
      <c r="AI98" s="83"/>
      <c r="AJ98" s="83"/>
      <c r="AK98" s="83"/>
      <c r="AL98" s="83"/>
      <c r="AM98" s="83"/>
      <c r="AN98" s="83"/>
      <c r="AO98" s="83"/>
      <c r="AP98" s="83"/>
      <c r="AQ98" s="83"/>
      <c r="AR98" s="83"/>
      <c r="AS98" s="84"/>
      <c r="AT98" s="84"/>
      <c r="AU98" s="83"/>
      <c r="AV98" s="83"/>
      <c r="AW98" s="83"/>
      <c r="AX98" s="83"/>
      <c r="AY98" s="83"/>
      <c r="AZ98" s="83"/>
    </row>
    <row r="99" spans="1:52" ht="32.25" customHeight="1" thickBot="1" x14ac:dyDescent="0.3">
      <c r="A99" s="407" t="s">
        <v>421</v>
      </c>
      <c r="B99" s="162">
        <v>1</v>
      </c>
      <c r="C99" s="162">
        <v>1</v>
      </c>
      <c r="D99" s="162">
        <v>1</v>
      </c>
      <c r="E99" s="162">
        <v>1</v>
      </c>
      <c r="F99" s="162">
        <v>1</v>
      </c>
      <c r="G99" s="162">
        <v>1</v>
      </c>
      <c r="H99" s="159"/>
      <c r="I99" s="159"/>
      <c r="J99" s="159"/>
      <c r="K99" s="159"/>
      <c r="L99" s="350"/>
      <c r="M99" s="358"/>
      <c r="N99" s="346"/>
      <c r="O99" s="346"/>
      <c r="Q99" s="308"/>
      <c r="R99" s="157"/>
      <c r="S99" s="308"/>
      <c r="T99" s="308"/>
      <c r="U99" s="84"/>
      <c r="V99" s="83"/>
      <c r="W99" s="84"/>
      <c r="X99" s="84"/>
      <c r="Y99" s="83"/>
      <c r="Z99" s="83"/>
      <c r="AA99" s="83"/>
      <c r="AB99" s="83"/>
      <c r="AC99" s="83"/>
      <c r="AD99" s="83"/>
      <c r="AE99" s="83"/>
      <c r="AF99" s="83"/>
      <c r="AG99" s="83"/>
      <c r="AH99" s="83"/>
      <c r="AI99" s="83"/>
      <c r="AJ99" s="83"/>
      <c r="AK99" s="83"/>
      <c r="AL99" s="83"/>
      <c r="AM99" s="83"/>
      <c r="AN99" s="83"/>
      <c r="AO99" s="83"/>
      <c r="AP99" s="83"/>
      <c r="AQ99" s="83"/>
      <c r="AR99" s="83"/>
      <c r="AS99" s="84"/>
      <c r="AT99" s="84"/>
      <c r="AU99" s="83"/>
      <c r="AV99" s="83"/>
      <c r="AW99" s="83"/>
      <c r="AX99" s="83"/>
      <c r="AY99" s="83"/>
      <c r="AZ99" s="83"/>
    </row>
    <row r="100" spans="1:52" ht="15" x14ac:dyDescent="0.25">
      <c r="A100" s="24"/>
      <c r="B100" s="345"/>
      <c r="C100" s="345"/>
      <c r="D100" s="345"/>
      <c r="E100" s="345"/>
      <c r="F100" s="345"/>
      <c r="G100" s="345"/>
      <c r="H100" s="366"/>
      <c r="I100" s="159"/>
      <c r="J100" s="159"/>
      <c r="K100" s="375"/>
      <c r="L100" s="375"/>
      <c r="M100" s="375"/>
      <c r="N100" s="375"/>
      <c r="O100" s="375"/>
      <c r="P100" s="375"/>
    </row>
    <row r="101" spans="1:52" x14ac:dyDescent="0.2">
      <c r="A101" s="9"/>
      <c r="B101" s="9"/>
      <c r="C101" s="9"/>
      <c r="D101" s="376"/>
      <c r="E101" s="376"/>
      <c r="F101" s="376"/>
      <c r="G101" s="376"/>
      <c r="H101" s="376"/>
      <c r="I101" s="376"/>
      <c r="J101" s="376"/>
      <c r="K101" s="376"/>
      <c r="L101" s="376"/>
      <c r="M101" s="376"/>
      <c r="N101" s="376"/>
      <c r="O101" s="376"/>
    </row>
    <row r="102" spans="1:52" ht="32.25" customHeight="1" thickBot="1" x14ac:dyDescent="0.3">
      <c r="A102" s="377" t="s">
        <v>422</v>
      </c>
      <c r="B102" s="361"/>
      <c r="C102" s="361"/>
      <c r="D102" s="361"/>
      <c r="E102" s="361"/>
      <c r="F102" s="159"/>
      <c r="G102" s="159"/>
      <c r="H102" s="159"/>
      <c r="I102" s="159"/>
      <c r="J102" s="159"/>
      <c r="K102" s="159"/>
      <c r="L102" s="159"/>
      <c r="M102" s="159"/>
      <c r="N102" s="159"/>
      <c r="O102" s="159"/>
    </row>
    <row r="103" spans="1:52" ht="55.5" customHeight="1" x14ac:dyDescent="0.25">
      <c r="A103" s="378" t="s">
        <v>0</v>
      </c>
      <c r="B103" s="379" t="s">
        <v>396</v>
      </c>
      <c r="C103" s="380"/>
      <c r="D103" s="379" t="s">
        <v>397</v>
      </c>
      <c r="E103" s="380"/>
      <c r="F103" s="159"/>
      <c r="G103" s="159"/>
      <c r="H103" s="159"/>
      <c r="J103" s="159"/>
      <c r="K103" s="159"/>
      <c r="L103" s="159"/>
      <c r="M103" s="159"/>
      <c r="N103" s="159"/>
      <c r="O103" s="159"/>
    </row>
    <row r="104" spans="1:52" ht="73.5" customHeight="1" thickBot="1" x14ac:dyDescent="0.3">
      <c r="A104" s="381"/>
      <c r="B104" s="382" t="s">
        <v>394</v>
      </c>
      <c r="C104" s="382" t="s">
        <v>395</v>
      </c>
      <c r="D104" s="382" t="s">
        <v>256</v>
      </c>
      <c r="E104" s="382" t="s">
        <v>395</v>
      </c>
      <c r="F104" s="159"/>
      <c r="G104" s="159"/>
      <c r="H104" s="159"/>
      <c r="I104" s="159"/>
      <c r="J104" s="159"/>
      <c r="K104" s="159"/>
      <c r="L104" s="159"/>
      <c r="M104" s="159"/>
      <c r="N104" s="159"/>
      <c r="O104" s="159"/>
    </row>
    <row r="105" spans="1:52" ht="12.75" customHeight="1" thickTop="1" thickBot="1" x14ac:dyDescent="0.3">
      <c r="A105" s="383">
        <v>1</v>
      </c>
      <c r="B105" s="384">
        <v>2</v>
      </c>
      <c r="C105" s="384">
        <v>3</v>
      </c>
      <c r="D105" s="384">
        <v>4</v>
      </c>
      <c r="E105" s="384">
        <v>5</v>
      </c>
      <c r="F105" s="159"/>
      <c r="G105" s="159"/>
      <c r="H105" s="159"/>
      <c r="I105" s="159"/>
      <c r="J105" s="159"/>
      <c r="K105" s="159"/>
      <c r="L105" s="159"/>
      <c r="M105" s="159"/>
      <c r="N105" s="159"/>
      <c r="O105" s="159"/>
    </row>
    <row r="106" spans="1:52" ht="15.75" thickTop="1" x14ac:dyDescent="0.25">
      <c r="A106" s="24" t="s">
        <v>91</v>
      </c>
      <c r="B106" s="385">
        <v>1</v>
      </c>
      <c r="C106" s="385">
        <v>1</v>
      </c>
      <c r="D106" s="385">
        <v>1</v>
      </c>
      <c r="E106" s="385">
        <v>1</v>
      </c>
      <c r="F106" s="159"/>
      <c r="G106" s="159"/>
      <c r="H106" s="159"/>
      <c r="I106" s="159"/>
      <c r="J106" s="159"/>
      <c r="K106" s="159"/>
      <c r="L106" s="159"/>
      <c r="M106" s="159"/>
      <c r="N106" s="159"/>
      <c r="O106" s="159"/>
    </row>
    <row r="107" spans="1:52" ht="15" x14ac:dyDescent="0.25">
      <c r="A107" s="24" t="s">
        <v>92</v>
      </c>
      <c r="B107" s="385">
        <v>1</v>
      </c>
      <c r="C107" s="385">
        <v>1</v>
      </c>
      <c r="D107" s="385">
        <v>1</v>
      </c>
      <c r="E107" s="385">
        <v>1</v>
      </c>
      <c r="F107" s="159"/>
      <c r="G107" s="159"/>
      <c r="H107" s="159"/>
      <c r="I107" s="159"/>
      <c r="J107" s="159"/>
      <c r="K107" s="159"/>
      <c r="L107" s="159"/>
      <c r="M107" s="159"/>
      <c r="N107" s="159"/>
      <c r="O107" s="159"/>
    </row>
    <row r="108" spans="1:52" ht="15" x14ac:dyDescent="0.25">
      <c r="A108" s="24" t="s">
        <v>93</v>
      </c>
      <c r="B108" s="385">
        <v>1</v>
      </c>
      <c r="C108" s="385">
        <v>1</v>
      </c>
      <c r="D108" s="385">
        <v>1</v>
      </c>
      <c r="E108" s="385">
        <v>1</v>
      </c>
      <c r="F108" s="159"/>
      <c r="G108" s="159"/>
      <c r="H108" s="159"/>
      <c r="I108" s="159"/>
      <c r="J108" s="159"/>
      <c r="K108" s="159"/>
      <c r="L108" s="159"/>
      <c r="M108" s="159"/>
      <c r="N108" s="159"/>
      <c r="O108" s="159"/>
    </row>
    <row r="109" spans="1:52" ht="15" x14ac:dyDescent="0.25">
      <c r="A109" s="24" t="s">
        <v>94</v>
      </c>
      <c r="B109" s="385">
        <v>1</v>
      </c>
      <c r="C109" s="385">
        <v>1</v>
      </c>
      <c r="D109" s="385">
        <v>1</v>
      </c>
      <c r="E109" s="385">
        <v>1</v>
      </c>
      <c r="F109" s="159"/>
      <c r="G109" s="159"/>
      <c r="H109" s="159"/>
      <c r="I109" s="159"/>
      <c r="J109" s="159"/>
      <c r="K109" s="159"/>
      <c r="L109" s="159"/>
      <c r="M109" s="159"/>
      <c r="N109" s="159"/>
      <c r="O109" s="159"/>
    </row>
    <row r="110" spans="1:52" ht="15" x14ac:dyDescent="0.25">
      <c r="A110" s="24" t="s">
        <v>95</v>
      </c>
      <c r="B110" s="385">
        <v>1</v>
      </c>
      <c r="C110" s="385">
        <v>1</v>
      </c>
      <c r="D110" s="385">
        <v>1</v>
      </c>
      <c r="E110" s="385">
        <v>1</v>
      </c>
      <c r="F110" s="159"/>
      <c r="G110" s="159"/>
      <c r="H110" s="159"/>
      <c r="I110" s="159"/>
      <c r="J110" s="159"/>
      <c r="K110" s="159"/>
      <c r="L110" s="159"/>
      <c r="M110" s="159"/>
      <c r="N110" s="159"/>
      <c r="O110" s="159"/>
    </row>
    <row r="111" spans="1:52" ht="15" x14ac:dyDescent="0.25">
      <c r="A111" s="24" t="s">
        <v>96</v>
      </c>
      <c r="B111" s="385">
        <v>1</v>
      </c>
      <c r="C111" s="385">
        <v>1</v>
      </c>
      <c r="D111" s="385">
        <v>1</v>
      </c>
      <c r="E111" s="385">
        <v>1</v>
      </c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</row>
    <row r="112" spans="1:52" ht="15" x14ac:dyDescent="0.25">
      <c r="A112" s="24" t="s">
        <v>97</v>
      </c>
      <c r="B112" s="385">
        <v>1</v>
      </c>
      <c r="C112" s="385">
        <v>1</v>
      </c>
      <c r="D112" s="385">
        <v>1</v>
      </c>
      <c r="E112" s="385">
        <v>1</v>
      </c>
      <c r="F112" s="159"/>
      <c r="G112" s="159"/>
      <c r="H112" s="159"/>
      <c r="I112" s="159"/>
      <c r="J112" s="159"/>
      <c r="K112" s="159"/>
      <c r="L112" s="159"/>
      <c r="M112" s="159"/>
      <c r="N112" s="159"/>
      <c r="O112" s="159"/>
    </row>
    <row r="113" spans="1:15" ht="15" x14ac:dyDescent="0.25">
      <c r="A113" s="24" t="s">
        <v>98</v>
      </c>
      <c r="B113" s="385">
        <v>1</v>
      </c>
      <c r="C113" s="385">
        <v>1</v>
      </c>
      <c r="D113" s="385">
        <v>1</v>
      </c>
      <c r="E113" s="385">
        <v>1</v>
      </c>
      <c r="F113" s="159"/>
      <c r="G113" s="159"/>
      <c r="H113" s="159"/>
      <c r="I113" s="159"/>
      <c r="J113" s="159"/>
      <c r="K113" s="159"/>
      <c r="L113" s="159"/>
      <c r="M113" s="159"/>
      <c r="N113" s="159"/>
      <c r="O113" s="159"/>
    </row>
    <row r="114" spans="1:15" ht="15" x14ac:dyDescent="0.25">
      <c r="A114" s="24" t="s">
        <v>99</v>
      </c>
      <c r="B114" s="385">
        <v>1</v>
      </c>
      <c r="C114" s="385">
        <v>1</v>
      </c>
      <c r="D114" s="385">
        <v>1</v>
      </c>
      <c r="E114" s="385">
        <v>1</v>
      </c>
      <c r="F114" s="159"/>
      <c r="G114" s="159"/>
      <c r="H114" s="159"/>
      <c r="I114" s="159"/>
      <c r="J114" s="159"/>
      <c r="K114" s="159"/>
      <c r="L114" s="159"/>
      <c r="M114" s="159"/>
      <c r="N114" s="159"/>
      <c r="O114" s="159"/>
    </row>
    <row r="115" spans="1:15" ht="15" x14ac:dyDescent="0.25">
      <c r="A115" s="24" t="s">
        <v>100</v>
      </c>
      <c r="B115" s="385">
        <v>1</v>
      </c>
      <c r="C115" s="385">
        <v>1</v>
      </c>
      <c r="D115" s="385">
        <v>1</v>
      </c>
      <c r="E115" s="385">
        <v>1</v>
      </c>
      <c r="F115" s="159"/>
      <c r="G115" s="159"/>
      <c r="H115" s="159"/>
      <c r="I115" s="159"/>
      <c r="J115" s="159"/>
      <c r="K115" s="159"/>
      <c r="L115" s="159"/>
      <c r="M115" s="159"/>
      <c r="N115" s="159"/>
      <c r="O115" s="159"/>
    </row>
    <row r="116" spans="1:15" ht="15" x14ac:dyDescent="0.25">
      <c r="A116" s="24" t="s">
        <v>101</v>
      </c>
      <c r="B116" s="385">
        <v>1</v>
      </c>
      <c r="C116" s="385">
        <v>1</v>
      </c>
      <c r="D116" s="385">
        <v>1</v>
      </c>
      <c r="E116" s="385">
        <v>1</v>
      </c>
      <c r="F116" s="159"/>
      <c r="G116" s="159"/>
      <c r="H116" s="159"/>
      <c r="I116" s="159"/>
      <c r="J116" s="159"/>
      <c r="K116" s="159"/>
      <c r="L116" s="159"/>
      <c r="M116" s="159"/>
      <c r="N116" s="159"/>
      <c r="O116" s="159"/>
    </row>
    <row r="117" spans="1:15" ht="15" x14ac:dyDescent="0.25">
      <c r="A117" s="24" t="s">
        <v>102</v>
      </c>
      <c r="B117" s="385">
        <v>1</v>
      </c>
      <c r="C117" s="385">
        <v>1</v>
      </c>
      <c r="D117" s="385">
        <v>1</v>
      </c>
      <c r="E117" s="385">
        <v>1</v>
      </c>
      <c r="F117" s="159"/>
      <c r="G117" s="159"/>
      <c r="H117" s="159"/>
      <c r="I117" s="159"/>
      <c r="J117" s="159"/>
      <c r="K117" s="159"/>
      <c r="L117" s="159"/>
      <c r="M117" s="159"/>
      <c r="N117" s="159"/>
      <c r="O117" s="159"/>
    </row>
    <row r="118" spans="1:15" ht="15" x14ac:dyDescent="0.25">
      <c r="A118" s="24" t="s">
        <v>103</v>
      </c>
      <c r="B118" s="385">
        <v>1</v>
      </c>
      <c r="C118" s="385">
        <v>1</v>
      </c>
      <c r="D118" s="385">
        <v>1</v>
      </c>
      <c r="E118" s="385">
        <v>1</v>
      </c>
      <c r="F118" s="159"/>
      <c r="G118" s="159"/>
      <c r="H118" s="159"/>
      <c r="I118" s="159"/>
      <c r="J118" s="159"/>
      <c r="K118" s="159"/>
      <c r="L118" s="159"/>
      <c r="M118" s="159"/>
      <c r="N118" s="159"/>
      <c r="O118" s="159"/>
    </row>
    <row r="119" spans="1:15" ht="15" x14ac:dyDescent="0.25">
      <c r="A119" s="24" t="s">
        <v>104</v>
      </c>
      <c r="B119" s="385">
        <v>1</v>
      </c>
      <c r="C119" s="385">
        <v>1</v>
      </c>
      <c r="D119" s="385">
        <v>1</v>
      </c>
      <c r="E119" s="385">
        <v>1</v>
      </c>
      <c r="F119" s="159"/>
      <c r="G119" s="159"/>
      <c r="H119" s="159"/>
      <c r="I119" s="159"/>
      <c r="J119" s="159"/>
      <c r="K119" s="159"/>
      <c r="L119" s="159"/>
      <c r="M119" s="159"/>
      <c r="N119" s="159"/>
      <c r="O119" s="159"/>
    </row>
    <row r="120" spans="1:15" ht="15" x14ac:dyDescent="0.25">
      <c r="A120" s="24" t="s">
        <v>158</v>
      </c>
      <c r="B120" s="385">
        <v>1</v>
      </c>
      <c r="C120" s="385">
        <v>1</v>
      </c>
      <c r="D120" s="385">
        <v>1</v>
      </c>
      <c r="E120" s="385">
        <v>1</v>
      </c>
      <c r="F120" s="159"/>
      <c r="G120" s="159"/>
      <c r="H120" s="159"/>
      <c r="I120" s="159"/>
      <c r="J120" s="159"/>
      <c r="K120" s="159"/>
      <c r="L120" s="159"/>
      <c r="M120" s="159"/>
      <c r="N120" s="159"/>
      <c r="O120" s="159"/>
    </row>
    <row r="121" spans="1:15" ht="15" x14ac:dyDescent="0.25">
      <c r="A121" s="24" t="s">
        <v>106</v>
      </c>
      <c r="B121" s="385">
        <v>1</v>
      </c>
      <c r="C121" s="385">
        <v>1</v>
      </c>
      <c r="D121" s="385">
        <v>1</v>
      </c>
      <c r="E121" s="385">
        <v>1</v>
      </c>
      <c r="F121" s="159"/>
      <c r="G121" s="159"/>
      <c r="H121" s="159"/>
      <c r="I121" s="159"/>
      <c r="J121" s="159"/>
      <c r="K121" s="159"/>
      <c r="L121" s="159"/>
      <c r="M121" s="159"/>
      <c r="N121" s="159"/>
      <c r="O121" s="159"/>
    </row>
    <row r="122" spans="1:15" ht="15" x14ac:dyDescent="0.25">
      <c r="A122" s="24" t="s">
        <v>236</v>
      </c>
      <c r="B122" s="385">
        <v>1</v>
      </c>
      <c r="C122" s="385">
        <v>1</v>
      </c>
      <c r="D122" s="385">
        <v>1</v>
      </c>
      <c r="E122" s="385">
        <v>1</v>
      </c>
      <c r="F122" s="159"/>
      <c r="G122" s="159"/>
      <c r="H122" s="159"/>
      <c r="I122" s="159"/>
      <c r="J122" s="159"/>
      <c r="K122" s="159"/>
      <c r="L122" s="159"/>
      <c r="M122" s="159"/>
      <c r="N122" s="159"/>
      <c r="O122" s="159"/>
    </row>
    <row r="123" spans="1:15" ht="15" x14ac:dyDescent="0.25">
      <c r="A123" s="24" t="s">
        <v>185</v>
      </c>
      <c r="B123" s="385">
        <v>2</v>
      </c>
      <c r="C123" s="385">
        <v>2</v>
      </c>
      <c r="D123" s="385">
        <v>1</v>
      </c>
      <c r="E123" s="385">
        <v>1</v>
      </c>
      <c r="F123" s="159"/>
      <c r="G123" s="159"/>
      <c r="H123" s="159"/>
      <c r="I123" s="159"/>
      <c r="J123" s="159"/>
      <c r="K123" s="159"/>
      <c r="L123" s="159"/>
      <c r="M123" s="159"/>
      <c r="N123" s="159"/>
      <c r="O123" s="159"/>
    </row>
    <row r="124" spans="1:15" ht="15" x14ac:dyDescent="0.25">
      <c r="A124" s="24" t="s">
        <v>23</v>
      </c>
      <c r="B124" s="385">
        <v>1</v>
      </c>
      <c r="C124" s="385">
        <v>1</v>
      </c>
      <c r="D124" s="385">
        <v>1</v>
      </c>
      <c r="E124" s="385">
        <v>1</v>
      </c>
      <c r="F124" s="159"/>
      <c r="G124" s="159"/>
      <c r="H124" s="159"/>
      <c r="I124" s="159"/>
      <c r="J124" s="159"/>
      <c r="K124" s="159"/>
      <c r="L124" s="159"/>
      <c r="M124" s="159"/>
      <c r="N124" s="159"/>
      <c r="O124" s="159"/>
    </row>
    <row r="125" spans="1:15" ht="15" x14ac:dyDescent="0.25">
      <c r="A125" s="24" t="s">
        <v>24</v>
      </c>
      <c r="B125" s="385">
        <v>1</v>
      </c>
      <c r="C125" s="385">
        <v>1</v>
      </c>
      <c r="D125" s="385">
        <v>1</v>
      </c>
      <c r="E125" s="385">
        <v>1</v>
      </c>
      <c r="F125" s="159"/>
      <c r="G125" s="159"/>
      <c r="H125" s="159"/>
      <c r="I125" s="159"/>
      <c r="J125" s="159"/>
      <c r="K125" s="159"/>
      <c r="L125" s="159"/>
      <c r="M125" s="159"/>
      <c r="N125" s="159"/>
      <c r="O125" s="159"/>
    </row>
    <row r="126" spans="1:15" ht="15" x14ac:dyDescent="0.25">
      <c r="A126" s="24" t="s">
        <v>25</v>
      </c>
      <c r="B126" s="385">
        <v>1</v>
      </c>
      <c r="C126" s="385">
        <v>1</v>
      </c>
      <c r="D126" s="385">
        <v>1</v>
      </c>
      <c r="E126" s="385">
        <v>1</v>
      </c>
      <c r="F126" s="366"/>
      <c r="G126" s="159"/>
      <c r="H126" s="159"/>
      <c r="I126" s="159"/>
      <c r="J126" s="159"/>
      <c r="K126" s="159"/>
      <c r="L126" s="159"/>
      <c r="M126" s="159"/>
      <c r="N126" s="159"/>
      <c r="O126" s="159"/>
    </row>
    <row r="127" spans="1:15" ht="25.5" x14ac:dyDescent="0.25">
      <c r="A127" s="24" t="s">
        <v>246</v>
      </c>
      <c r="B127" s="385">
        <v>1</v>
      </c>
      <c r="C127" s="385">
        <v>1</v>
      </c>
      <c r="D127" s="385">
        <v>1</v>
      </c>
      <c r="E127" s="385">
        <v>1</v>
      </c>
      <c r="F127" s="366"/>
      <c r="G127" s="159"/>
      <c r="H127" s="159"/>
      <c r="I127" s="159"/>
      <c r="J127" s="159"/>
      <c r="K127" s="159"/>
      <c r="L127" s="159"/>
      <c r="M127" s="159"/>
      <c r="N127" s="159"/>
      <c r="O127" s="159"/>
    </row>
    <row r="128" spans="1:15" ht="15" x14ac:dyDescent="0.25">
      <c r="A128" s="24" t="s">
        <v>247</v>
      </c>
      <c r="B128" s="385">
        <v>1</v>
      </c>
      <c r="C128" s="385">
        <v>1</v>
      </c>
      <c r="D128" s="385">
        <v>1</v>
      </c>
      <c r="E128" s="385">
        <v>1</v>
      </c>
      <c r="F128" s="366"/>
      <c r="G128" s="159"/>
      <c r="H128" s="159"/>
      <c r="I128" s="159"/>
      <c r="J128" s="159"/>
      <c r="K128" s="159"/>
      <c r="L128" s="159"/>
      <c r="M128" s="159"/>
      <c r="N128" s="159"/>
      <c r="O128" s="159"/>
    </row>
    <row r="129" spans="1:52" ht="15.75" thickBot="1" x14ac:dyDescent="0.3">
      <c r="A129" s="356" t="s">
        <v>235</v>
      </c>
      <c r="B129" s="386">
        <v>2</v>
      </c>
      <c r="C129" s="386">
        <v>2</v>
      </c>
      <c r="D129" s="386">
        <v>1</v>
      </c>
      <c r="E129" s="386">
        <v>1</v>
      </c>
      <c r="F129" s="366"/>
      <c r="G129" s="165"/>
      <c r="H129" s="159"/>
      <c r="I129" s="159"/>
      <c r="J129" s="159"/>
      <c r="K129" s="159"/>
      <c r="L129" s="159"/>
      <c r="M129" s="159"/>
      <c r="N129" s="159"/>
      <c r="O129" s="159"/>
    </row>
    <row r="130" spans="1:52" ht="16.5" customHeight="1" x14ac:dyDescent="0.25">
      <c r="A130" s="408" t="s">
        <v>419</v>
      </c>
      <c r="B130" s="412"/>
      <c r="C130" s="352"/>
      <c r="D130" s="352"/>
      <c r="E130" s="352"/>
      <c r="F130" s="352"/>
      <c r="G130" s="352"/>
      <c r="H130" s="159"/>
      <c r="I130" s="159"/>
      <c r="J130" s="159"/>
      <c r="K130" s="159"/>
      <c r="L130" s="350"/>
      <c r="M130" s="358"/>
      <c r="N130" s="346"/>
      <c r="O130" s="346"/>
      <c r="Q130" s="308"/>
      <c r="R130" s="157"/>
      <c r="S130" s="308"/>
      <c r="T130" s="308"/>
      <c r="U130" s="84"/>
      <c r="V130" s="83"/>
      <c r="W130" s="84"/>
      <c r="X130" s="84"/>
      <c r="Y130" s="83"/>
      <c r="Z130" s="83"/>
      <c r="AA130" s="83"/>
      <c r="AB130" s="83"/>
      <c r="AC130" s="83"/>
      <c r="AD130" s="83"/>
      <c r="AE130" s="83"/>
      <c r="AF130" s="83"/>
      <c r="AG130" s="83"/>
      <c r="AH130" s="83"/>
      <c r="AI130" s="83"/>
      <c r="AJ130" s="83"/>
      <c r="AK130" s="83"/>
      <c r="AL130" s="83"/>
      <c r="AM130" s="83"/>
      <c r="AN130" s="83"/>
      <c r="AO130" s="83"/>
      <c r="AP130" s="83"/>
      <c r="AQ130" s="83"/>
      <c r="AR130" s="83"/>
      <c r="AS130" s="84"/>
      <c r="AT130" s="84"/>
      <c r="AU130" s="83"/>
      <c r="AV130" s="83"/>
      <c r="AW130" s="83"/>
      <c r="AX130" s="83"/>
      <c r="AY130" s="83"/>
      <c r="AZ130" s="83"/>
    </row>
    <row r="131" spans="1:52" ht="30.75" customHeight="1" x14ac:dyDescent="0.25">
      <c r="A131" s="24" t="s">
        <v>415</v>
      </c>
      <c r="B131" s="415">
        <v>1</v>
      </c>
      <c r="C131" s="415">
        <v>1</v>
      </c>
      <c r="D131" s="415">
        <v>1</v>
      </c>
      <c r="E131" s="415">
        <v>1</v>
      </c>
      <c r="F131" s="352"/>
      <c r="G131" s="352"/>
      <c r="H131" s="159"/>
      <c r="I131" s="159"/>
      <c r="J131" s="159"/>
      <c r="K131" s="159"/>
      <c r="L131" s="350"/>
      <c r="M131" s="358"/>
      <c r="N131" s="346"/>
      <c r="O131" s="346"/>
      <c r="Q131" s="308"/>
      <c r="R131" s="157"/>
      <c r="S131" s="308"/>
      <c r="T131" s="308"/>
      <c r="U131" s="84"/>
      <c r="V131" s="83"/>
      <c r="W131" s="84"/>
      <c r="X131" s="84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83"/>
      <c r="AO131" s="83"/>
      <c r="AP131" s="83"/>
      <c r="AQ131" s="83"/>
      <c r="AR131" s="83"/>
      <c r="AS131" s="84"/>
      <c r="AT131" s="84"/>
      <c r="AU131" s="83"/>
      <c r="AV131" s="83"/>
      <c r="AW131" s="83"/>
      <c r="AX131" s="83"/>
      <c r="AY131" s="83"/>
      <c r="AZ131" s="83"/>
    </row>
    <row r="132" spans="1:52" ht="26.25" customHeight="1" x14ac:dyDescent="0.25">
      <c r="A132" s="24" t="s">
        <v>416</v>
      </c>
      <c r="B132" s="416">
        <v>2</v>
      </c>
      <c r="C132" s="416">
        <v>2</v>
      </c>
      <c r="D132" s="416">
        <v>1</v>
      </c>
      <c r="E132" s="416">
        <v>1</v>
      </c>
      <c r="F132" s="352"/>
      <c r="G132" s="352"/>
      <c r="H132" s="159"/>
      <c r="I132" s="159"/>
      <c r="J132" s="159"/>
      <c r="K132" s="159"/>
      <c r="L132" s="350"/>
      <c r="M132" s="358"/>
      <c r="N132" s="346"/>
      <c r="O132" s="346"/>
      <c r="Q132" s="308"/>
      <c r="R132" s="157"/>
      <c r="S132" s="308"/>
      <c r="T132" s="308"/>
      <c r="U132" s="84"/>
      <c r="V132" s="83"/>
      <c r="W132" s="84"/>
      <c r="X132" s="84"/>
      <c r="Y132" s="83"/>
      <c r="Z132" s="83"/>
      <c r="AA132" s="83"/>
      <c r="AB132" s="83"/>
      <c r="AC132" s="83"/>
      <c r="AD132" s="83"/>
      <c r="AE132" s="83"/>
      <c r="AF132" s="83"/>
      <c r="AG132" s="83"/>
      <c r="AH132" s="83"/>
      <c r="AI132" s="83"/>
      <c r="AJ132" s="83"/>
      <c r="AK132" s="83"/>
      <c r="AL132" s="83"/>
      <c r="AM132" s="83"/>
      <c r="AN132" s="83"/>
      <c r="AO132" s="83"/>
      <c r="AP132" s="83"/>
      <c r="AQ132" s="83"/>
      <c r="AR132" s="83"/>
      <c r="AS132" s="84"/>
      <c r="AT132" s="84"/>
      <c r="AU132" s="83"/>
      <c r="AV132" s="83"/>
      <c r="AW132" s="83"/>
      <c r="AX132" s="83"/>
      <c r="AY132" s="83"/>
      <c r="AZ132" s="83"/>
    </row>
    <row r="133" spans="1:52" ht="31.5" customHeight="1" x14ac:dyDescent="0.25">
      <c r="A133" s="24" t="s">
        <v>417</v>
      </c>
      <c r="B133" s="416">
        <v>1</v>
      </c>
      <c r="C133" s="416">
        <v>1</v>
      </c>
      <c r="D133" s="416">
        <v>1</v>
      </c>
      <c r="E133" s="416">
        <v>1</v>
      </c>
      <c r="F133" s="352"/>
      <c r="G133" s="352"/>
      <c r="H133" s="159"/>
      <c r="I133" s="159"/>
      <c r="J133" s="159"/>
      <c r="K133" s="159"/>
      <c r="L133" s="350"/>
      <c r="M133" s="358"/>
      <c r="N133" s="346"/>
      <c r="O133" s="346"/>
      <c r="Q133" s="308"/>
      <c r="R133" s="157"/>
      <c r="S133" s="308"/>
      <c r="T133" s="308"/>
      <c r="U133" s="84"/>
      <c r="V133" s="83"/>
      <c r="W133" s="84"/>
      <c r="X133" s="84"/>
      <c r="Y133" s="83"/>
      <c r="Z133" s="83"/>
      <c r="AA133" s="83"/>
      <c r="AB133" s="83"/>
      <c r="AC133" s="83"/>
      <c r="AD133" s="83"/>
      <c r="AE133" s="83"/>
      <c r="AF133" s="83"/>
      <c r="AG133" s="83"/>
      <c r="AH133" s="83"/>
      <c r="AI133" s="83"/>
      <c r="AJ133" s="83"/>
      <c r="AK133" s="83"/>
      <c r="AL133" s="83"/>
      <c r="AM133" s="83"/>
      <c r="AN133" s="83"/>
      <c r="AO133" s="83"/>
      <c r="AP133" s="83"/>
      <c r="AQ133" s="83"/>
      <c r="AR133" s="83"/>
      <c r="AS133" s="84"/>
      <c r="AT133" s="84"/>
      <c r="AU133" s="83"/>
      <c r="AV133" s="83"/>
      <c r="AW133" s="83"/>
      <c r="AX133" s="83"/>
      <c r="AY133" s="83"/>
      <c r="AZ133" s="83"/>
    </row>
    <row r="134" spans="1:52" ht="32.25" customHeight="1" thickBot="1" x14ac:dyDescent="0.3">
      <c r="A134" s="407" t="s">
        <v>421</v>
      </c>
      <c r="B134" s="386">
        <v>1</v>
      </c>
      <c r="C134" s="386">
        <v>1</v>
      </c>
      <c r="D134" s="386">
        <v>1</v>
      </c>
      <c r="E134" s="386">
        <v>1</v>
      </c>
      <c r="F134" s="352"/>
      <c r="G134" s="352"/>
      <c r="H134" s="159"/>
      <c r="I134" s="159"/>
      <c r="J134" s="159"/>
      <c r="K134" s="159"/>
      <c r="L134" s="350"/>
      <c r="M134" s="358"/>
      <c r="N134" s="346"/>
      <c r="O134" s="346"/>
      <c r="Q134" s="308"/>
      <c r="R134" s="157"/>
      <c r="S134" s="308"/>
      <c r="T134" s="308"/>
      <c r="U134" s="84"/>
      <c r="V134" s="83"/>
      <c r="W134" s="84"/>
      <c r="X134" s="84"/>
      <c r="Y134" s="83"/>
      <c r="Z134" s="83"/>
      <c r="AA134" s="83"/>
      <c r="AB134" s="83"/>
      <c r="AC134" s="83"/>
      <c r="AD134" s="83"/>
      <c r="AE134" s="83"/>
      <c r="AF134" s="83"/>
      <c r="AG134" s="83"/>
      <c r="AH134" s="83"/>
      <c r="AI134" s="83"/>
      <c r="AJ134" s="83"/>
      <c r="AK134" s="83"/>
      <c r="AL134" s="83"/>
      <c r="AM134" s="83"/>
      <c r="AN134" s="83"/>
      <c r="AO134" s="83"/>
      <c r="AP134" s="83"/>
      <c r="AQ134" s="83"/>
      <c r="AR134" s="83"/>
      <c r="AS134" s="84"/>
      <c r="AT134" s="84"/>
      <c r="AU134" s="83"/>
      <c r="AV134" s="83"/>
      <c r="AW134" s="83"/>
      <c r="AX134" s="83"/>
      <c r="AY134" s="83"/>
      <c r="AZ134" s="83"/>
    </row>
    <row r="135" spans="1:52" x14ac:dyDescent="0.2">
      <c r="A135" s="24"/>
      <c r="B135" s="346"/>
      <c r="C135" s="346"/>
      <c r="D135" s="346"/>
      <c r="E135" s="346"/>
      <c r="F135" s="346"/>
      <c r="G135" s="346"/>
      <c r="H135" s="346"/>
      <c r="I135" s="346"/>
      <c r="J135" s="346"/>
      <c r="K135" s="346"/>
      <c r="L135" s="346"/>
      <c r="M135" s="346"/>
      <c r="N135" s="346"/>
      <c r="O135" s="346"/>
    </row>
    <row r="137" spans="1:52" ht="30" customHeight="1" thickBot="1" x14ac:dyDescent="0.25">
      <c r="A137" s="387" t="s">
        <v>381</v>
      </c>
      <c r="B137" s="387"/>
      <c r="C137" s="387"/>
      <c r="D137" s="387"/>
      <c r="E137" s="387"/>
      <c r="F137" s="387"/>
      <c r="G137" s="387"/>
      <c r="H137" s="387"/>
      <c r="I137" s="387"/>
      <c r="J137" s="387"/>
      <c r="K137" s="387"/>
      <c r="L137" s="387"/>
      <c r="M137" s="387"/>
      <c r="N137" s="387"/>
      <c r="O137" s="387"/>
    </row>
    <row r="138" spans="1:52" ht="32.25" customHeight="1" x14ac:dyDescent="0.2">
      <c r="A138" s="359" t="s">
        <v>0</v>
      </c>
      <c r="B138" s="388" t="s">
        <v>255</v>
      </c>
      <c r="C138" s="389"/>
      <c r="D138" s="389"/>
      <c r="E138" s="389"/>
      <c r="F138" s="389"/>
      <c r="G138" s="389"/>
      <c r="H138" s="389"/>
      <c r="I138" s="390"/>
      <c r="J138" s="391" t="s">
        <v>254</v>
      </c>
      <c r="K138" s="391"/>
      <c r="L138" s="391"/>
      <c r="M138" s="391"/>
      <c r="N138" s="391"/>
      <c r="O138" s="391"/>
      <c r="P138" s="327"/>
    </row>
    <row r="139" spans="1:52" ht="67.5" customHeight="1" x14ac:dyDescent="0.2">
      <c r="A139" s="359"/>
      <c r="B139" s="392" t="s">
        <v>398</v>
      </c>
      <c r="C139" s="392"/>
      <c r="D139" s="392" t="s">
        <v>399</v>
      </c>
      <c r="E139" s="392"/>
      <c r="F139" s="393" t="s">
        <v>400</v>
      </c>
      <c r="G139" s="393"/>
      <c r="H139" s="392" t="s">
        <v>401</v>
      </c>
      <c r="I139" s="392"/>
      <c r="J139" s="392" t="s">
        <v>402</v>
      </c>
      <c r="K139" s="392"/>
      <c r="L139" s="392" t="s">
        <v>404</v>
      </c>
      <c r="M139" s="392"/>
      <c r="N139" s="392" t="s">
        <v>403</v>
      </c>
      <c r="O139" s="392"/>
    </row>
    <row r="140" spans="1:52" ht="23.25" customHeight="1" thickBot="1" x14ac:dyDescent="0.25">
      <c r="A140" s="381"/>
      <c r="B140" s="394" t="s">
        <v>253</v>
      </c>
      <c r="C140" s="394" t="s">
        <v>252</v>
      </c>
      <c r="D140" s="394" t="s">
        <v>253</v>
      </c>
      <c r="E140" s="394" t="s">
        <v>252</v>
      </c>
      <c r="F140" s="394" t="s">
        <v>253</v>
      </c>
      <c r="G140" s="394" t="s">
        <v>252</v>
      </c>
      <c r="H140" s="394" t="s">
        <v>253</v>
      </c>
      <c r="I140" s="394" t="s">
        <v>252</v>
      </c>
      <c r="J140" s="394" t="s">
        <v>253</v>
      </c>
      <c r="K140" s="394" t="s">
        <v>252</v>
      </c>
      <c r="L140" s="394" t="s">
        <v>253</v>
      </c>
      <c r="M140" s="394" t="s">
        <v>252</v>
      </c>
      <c r="N140" s="394" t="s">
        <v>253</v>
      </c>
      <c r="O140" s="394" t="s">
        <v>252</v>
      </c>
    </row>
    <row r="141" spans="1:52" ht="20.25" customHeight="1" thickTop="1" thickBot="1" x14ac:dyDescent="0.25">
      <c r="A141" s="91">
        <v>0</v>
      </c>
      <c r="B141" s="395">
        <v>1</v>
      </c>
      <c r="C141" s="395">
        <v>2</v>
      </c>
      <c r="D141" s="395">
        <v>3</v>
      </c>
      <c r="E141" s="395">
        <v>4</v>
      </c>
      <c r="F141" s="395">
        <v>5</v>
      </c>
      <c r="G141" s="395">
        <v>6</v>
      </c>
      <c r="H141" s="395">
        <v>7</v>
      </c>
      <c r="I141" s="395">
        <v>8</v>
      </c>
      <c r="J141" s="395">
        <v>9</v>
      </c>
      <c r="K141" s="395">
        <v>10</v>
      </c>
      <c r="L141" s="395">
        <v>11</v>
      </c>
      <c r="M141" s="395">
        <v>12</v>
      </c>
      <c r="N141" s="395">
        <v>13</v>
      </c>
      <c r="O141" s="395">
        <v>14</v>
      </c>
    </row>
    <row r="142" spans="1:52" ht="15" thickTop="1" x14ac:dyDescent="0.2">
      <c r="A142" s="24" t="s">
        <v>91</v>
      </c>
      <c r="B142" s="366">
        <v>4</v>
      </c>
      <c r="C142" s="366">
        <v>1</v>
      </c>
      <c r="D142" s="366">
        <v>0</v>
      </c>
      <c r="E142" s="366">
        <v>0</v>
      </c>
      <c r="F142" s="366">
        <v>2</v>
      </c>
      <c r="G142" s="366">
        <v>2</v>
      </c>
      <c r="H142" s="366">
        <v>3</v>
      </c>
      <c r="I142" s="366">
        <v>3</v>
      </c>
      <c r="J142" s="366">
        <v>8</v>
      </c>
      <c r="K142" s="366">
        <v>2</v>
      </c>
      <c r="L142" s="366">
        <v>3</v>
      </c>
      <c r="M142" s="366">
        <v>3</v>
      </c>
      <c r="N142" s="366">
        <v>29</v>
      </c>
      <c r="O142" s="366">
        <v>22</v>
      </c>
      <c r="P142" s="396"/>
    </row>
    <row r="143" spans="1:52" x14ac:dyDescent="0.2">
      <c r="A143" s="24" t="s">
        <v>92</v>
      </c>
      <c r="B143" s="366">
        <v>15</v>
      </c>
      <c r="C143" s="366">
        <v>11</v>
      </c>
      <c r="D143" s="366">
        <v>0</v>
      </c>
      <c r="E143" s="366">
        <v>0</v>
      </c>
      <c r="F143" s="366">
        <v>3</v>
      </c>
      <c r="G143" s="366">
        <v>3</v>
      </c>
      <c r="H143" s="366">
        <v>3</v>
      </c>
      <c r="I143" s="366">
        <v>2</v>
      </c>
      <c r="J143" s="366">
        <v>0</v>
      </c>
      <c r="K143" s="366">
        <v>0</v>
      </c>
      <c r="L143" s="366">
        <v>3</v>
      </c>
      <c r="M143" s="366">
        <v>1</v>
      </c>
      <c r="N143" s="366">
        <v>2</v>
      </c>
      <c r="O143" s="366">
        <v>2</v>
      </c>
      <c r="P143" s="396"/>
    </row>
    <row r="144" spans="1:52" ht="14.25" customHeight="1" x14ac:dyDescent="0.2">
      <c r="A144" s="24" t="s">
        <v>93</v>
      </c>
      <c r="B144" s="366">
        <v>4</v>
      </c>
      <c r="C144" s="366">
        <v>1</v>
      </c>
      <c r="D144" s="366">
        <v>0</v>
      </c>
      <c r="E144" s="366">
        <v>0</v>
      </c>
      <c r="F144" s="366">
        <v>3</v>
      </c>
      <c r="G144" s="366">
        <v>3</v>
      </c>
      <c r="H144" s="366">
        <v>3</v>
      </c>
      <c r="I144" s="366">
        <v>1</v>
      </c>
      <c r="J144" s="366">
        <v>0</v>
      </c>
      <c r="K144" s="366">
        <v>0</v>
      </c>
      <c r="L144" s="366">
        <v>2</v>
      </c>
      <c r="M144" s="366">
        <v>1</v>
      </c>
      <c r="N144" s="366">
        <v>0</v>
      </c>
      <c r="O144" s="366">
        <v>0</v>
      </c>
      <c r="P144" s="396"/>
    </row>
    <row r="145" spans="1:16" x14ac:dyDescent="0.2">
      <c r="A145" s="24" t="s">
        <v>94</v>
      </c>
      <c r="B145" s="366">
        <v>3</v>
      </c>
      <c r="C145" s="366">
        <v>3</v>
      </c>
      <c r="D145" s="366">
        <v>0</v>
      </c>
      <c r="E145" s="366">
        <v>0</v>
      </c>
      <c r="F145" s="366">
        <v>3</v>
      </c>
      <c r="G145" s="366">
        <v>3</v>
      </c>
      <c r="H145" s="366">
        <v>2</v>
      </c>
      <c r="I145" s="366">
        <v>1</v>
      </c>
      <c r="J145" s="366">
        <v>3</v>
      </c>
      <c r="K145" s="366">
        <v>3</v>
      </c>
      <c r="L145" s="366">
        <v>2</v>
      </c>
      <c r="M145" s="366">
        <v>2</v>
      </c>
      <c r="N145" s="366">
        <v>3</v>
      </c>
      <c r="O145" s="366">
        <v>3</v>
      </c>
      <c r="P145" s="396"/>
    </row>
    <row r="146" spans="1:16" x14ac:dyDescent="0.2">
      <c r="A146" s="24" t="s">
        <v>95</v>
      </c>
      <c r="B146" s="366">
        <v>3</v>
      </c>
      <c r="C146" s="366">
        <v>2</v>
      </c>
      <c r="D146" s="366">
        <v>0</v>
      </c>
      <c r="E146" s="366">
        <v>0</v>
      </c>
      <c r="F146" s="366">
        <v>4</v>
      </c>
      <c r="G146" s="366">
        <v>2</v>
      </c>
      <c r="H146" s="366">
        <v>2</v>
      </c>
      <c r="I146" s="366">
        <v>2</v>
      </c>
      <c r="J146" s="366">
        <v>0</v>
      </c>
      <c r="K146" s="366">
        <v>0</v>
      </c>
      <c r="L146" s="366">
        <v>0</v>
      </c>
      <c r="M146" s="366">
        <v>0</v>
      </c>
      <c r="N146" s="366">
        <v>0</v>
      </c>
      <c r="O146" s="366">
        <v>0</v>
      </c>
      <c r="P146" s="396"/>
    </row>
    <row r="147" spans="1:16" x14ac:dyDescent="0.2">
      <c r="A147" s="24" t="s">
        <v>96</v>
      </c>
      <c r="B147" s="366">
        <v>11</v>
      </c>
      <c r="C147" s="366">
        <v>9</v>
      </c>
      <c r="D147" s="366">
        <v>3</v>
      </c>
      <c r="E147" s="366">
        <v>3</v>
      </c>
      <c r="F147" s="366">
        <v>5</v>
      </c>
      <c r="G147" s="366">
        <v>5</v>
      </c>
      <c r="H147" s="366">
        <v>5</v>
      </c>
      <c r="I147" s="366">
        <v>5</v>
      </c>
      <c r="J147" s="366">
        <v>3</v>
      </c>
      <c r="K147" s="366">
        <v>3</v>
      </c>
      <c r="L147" s="366">
        <v>4</v>
      </c>
      <c r="M147" s="366">
        <v>4</v>
      </c>
      <c r="N147" s="366">
        <v>5</v>
      </c>
      <c r="O147" s="366">
        <v>5</v>
      </c>
      <c r="P147" s="396"/>
    </row>
    <row r="148" spans="1:16" x14ac:dyDescent="0.2">
      <c r="A148" s="24" t="s">
        <v>97</v>
      </c>
      <c r="B148" s="366">
        <v>3</v>
      </c>
      <c r="C148" s="366">
        <v>1</v>
      </c>
      <c r="D148" s="366">
        <v>0</v>
      </c>
      <c r="E148" s="366">
        <v>0</v>
      </c>
      <c r="F148" s="366">
        <v>3</v>
      </c>
      <c r="G148" s="366">
        <v>1</v>
      </c>
      <c r="H148" s="366">
        <v>3</v>
      </c>
      <c r="I148" s="366">
        <v>0</v>
      </c>
      <c r="J148" s="366">
        <v>3</v>
      </c>
      <c r="K148" s="366">
        <v>1</v>
      </c>
      <c r="L148" s="366">
        <v>3</v>
      </c>
      <c r="M148" s="366">
        <v>2</v>
      </c>
      <c r="N148" s="366">
        <v>0</v>
      </c>
      <c r="O148" s="366">
        <v>0</v>
      </c>
      <c r="P148" s="396"/>
    </row>
    <row r="149" spans="1:16" x14ac:dyDescent="0.2">
      <c r="A149" s="24" t="s">
        <v>98</v>
      </c>
      <c r="B149" s="366">
        <v>1</v>
      </c>
      <c r="C149" s="366">
        <v>1</v>
      </c>
      <c r="D149" s="366">
        <v>0</v>
      </c>
      <c r="E149" s="366">
        <v>0</v>
      </c>
      <c r="F149" s="366">
        <v>1</v>
      </c>
      <c r="G149" s="366">
        <v>1</v>
      </c>
      <c r="H149" s="366">
        <v>1</v>
      </c>
      <c r="I149" s="366">
        <v>1</v>
      </c>
      <c r="J149" s="366">
        <v>0</v>
      </c>
      <c r="K149" s="366">
        <v>0</v>
      </c>
      <c r="L149" s="366">
        <v>1</v>
      </c>
      <c r="M149" s="366">
        <v>0</v>
      </c>
      <c r="N149" s="366">
        <v>0</v>
      </c>
      <c r="O149" s="366">
        <v>0</v>
      </c>
      <c r="P149" s="396"/>
    </row>
    <row r="150" spans="1:16" x14ac:dyDescent="0.2">
      <c r="A150" s="24" t="s">
        <v>99</v>
      </c>
      <c r="B150" s="366">
        <v>3</v>
      </c>
      <c r="C150" s="366">
        <v>3</v>
      </c>
      <c r="D150" s="366">
        <v>0</v>
      </c>
      <c r="E150" s="366">
        <v>0</v>
      </c>
      <c r="F150" s="366">
        <v>3</v>
      </c>
      <c r="G150" s="366">
        <v>2</v>
      </c>
      <c r="H150" s="366">
        <v>2</v>
      </c>
      <c r="I150" s="366">
        <v>1</v>
      </c>
      <c r="J150" s="366">
        <v>2</v>
      </c>
      <c r="K150" s="366">
        <v>2</v>
      </c>
      <c r="L150" s="366">
        <v>3</v>
      </c>
      <c r="M150" s="366">
        <v>3</v>
      </c>
      <c r="N150" s="366">
        <v>6</v>
      </c>
      <c r="O150" s="366">
        <v>6</v>
      </c>
      <c r="P150" s="396"/>
    </row>
    <row r="151" spans="1:16" x14ac:dyDescent="0.2">
      <c r="A151" s="24" t="s">
        <v>100</v>
      </c>
      <c r="B151" s="366">
        <v>3</v>
      </c>
      <c r="C151" s="366">
        <v>0</v>
      </c>
      <c r="D151" s="366">
        <v>1</v>
      </c>
      <c r="E151" s="366">
        <v>1</v>
      </c>
      <c r="F151" s="366">
        <v>3</v>
      </c>
      <c r="G151" s="366">
        <v>0</v>
      </c>
      <c r="H151" s="366">
        <v>1</v>
      </c>
      <c r="I151" s="366">
        <v>1</v>
      </c>
      <c r="J151" s="366">
        <v>0</v>
      </c>
      <c r="K151" s="366">
        <v>0</v>
      </c>
      <c r="L151" s="366">
        <v>1</v>
      </c>
      <c r="M151" s="366">
        <v>1</v>
      </c>
      <c r="N151" s="366">
        <v>0</v>
      </c>
      <c r="O151" s="366">
        <v>0</v>
      </c>
      <c r="P151" s="396"/>
    </row>
    <row r="152" spans="1:16" x14ac:dyDescent="0.2">
      <c r="A152" s="24" t="s">
        <v>101</v>
      </c>
      <c r="B152" s="366">
        <v>3</v>
      </c>
      <c r="C152" s="366">
        <v>1</v>
      </c>
      <c r="D152" s="366">
        <v>0</v>
      </c>
      <c r="E152" s="366">
        <v>0</v>
      </c>
      <c r="F152" s="366">
        <v>3</v>
      </c>
      <c r="G152" s="366">
        <v>3</v>
      </c>
      <c r="H152" s="366">
        <v>3</v>
      </c>
      <c r="I152" s="366">
        <v>1</v>
      </c>
      <c r="J152" s="366">
        <v>3</v>
      </c>
      <c r="K152" s="366">
        <v>3</v>
      </c>
      <c r="L152" s="366">
        <v>3</v>
      </c>
      <c r="M152" s="366">
        <v>3</v>
      </c>
      <c r="N152" s="366">
        <v>1</v>
      </c>
      <c r="O152" s="366">
        <v>1</v>
      </c>
      <c r="P152" s="396"/>
    </row>
    <row r="153" spans="1:16" x14ac:dyDescent="0.2">
      <c r="A153" s="24" t="s">
        <v>102</v>
      </c>
      <c r="B153" s="366">
        <v>29</v>
      </c>
      <c r="C153" s="366">
        <v>19</v>
      </c>
      <c r="D153" s="366">
        <v>5</v>
      </c>
      <c r="E153" s="366">
        <v>5</v>
      </c>
      <c r="F153" s="366">
        <v>6</v>
      </c>
      <c r="G153" s="366">
        <v>5</v>
      </c>
      <c r="H153" s="366">
        <v>5</v>
      </c>
      <c r="I153" s="366">
        <v>4</v>
      </c>
      <c r="J153" s="366">
        <v>6</v>
      </c>
      <c r="K153" s="366">
        <v>5</v>
      </c>
      <c r="L153" s="366">
        <v>5</v>
      </c>
      <c r="M153" s="366">
        <v>5</v>
      </c>
      <c r="N153" s="366">
        <v>0</v>
      </c>
      <c r="O153" s="366">
        <v>0</v>
      </c>
      <c r="P153" s="396"/>
    </row>
    <row r="154" spans="1:16" x14ac:dyDescent="0.2">
      <c r="A154" s="24" t="s">
        <v>103</v>
      </c>
      <c r="B154" s="366">
        <v>7</v>
      </c>
      <c r="C154" s="366">
        <v>1</v>
      </c>
      <c r="D154" s="366">
        <v>0</v>
      </c>
      <c r="E154" s="366">
        <v>0</v>
      </c>
      <c r="F154" s="366">
        <v>3</v>
      </c>
      <c r="G154" s="366">
        <v>3</v>
      </c>
      <c r="H154" s="366">
        <v>1</v>
      </c>
      <c r="I154" s="366">
        <v>1</v>
      </c>
      <c r="J154" s="366">
        <v>18</v>
      </c>
      <c r="K154" s="366">
        <v>8</v>
      </c>
      <c r="L154" s="366">
        <v>3</v>
      </c>
      <c r="M154" s="366">
        <v>3</v>
      </c>
      <c r="N154" s="366">
        <v>8</v>
      </c>
      <c r="O154" s="366">
        <v>8</v>
      </c>
      <c r="P154" s="396"/>
    </row>
    <row r="155" spans="1:16" x14ac:dyDescent="0.2">
      <c r="A155" s="24" t="s">
        <v>104</v>
      </c>
      <c r="B155" s="366">
        <v>3</v>
      </c>
      <c r="C155" s="366">
        <v>1</v>
      </c>
      <c r="D155" s="366">
        <v>0</v>
      </c>
      <c r="E155" s="366">
        <v>0</v>
      </c>
      <c r="F155" s="366">
        <v>3</v>
      </c>
      <c r="G155" s="366">
        <v>3</v>
      </c>
      <c r="H155" s="366">
        <v>3</v>
      </c>
      <c r="I155" s="366">
        <v>0</v>
      </c>
      <c r="J155" s="366">
        <v>2</v>
      </c>
      <c r="K155" s="366">
        <v>2</v>
      </c>
      <c r="L155" s="366">
        <v>3</v>
      </c>
      <c r="M155" s="366">
        <v>3</v>
      </c>
      <c r="N155" s="366">
        <v>0</v>
      </c>
      <c r="O155" s="366">
        <v>0</v>
      </c>
      <c r="P155" s="396"/>
    </row>
    <row r="156" spans="1:16" x14ac:dyDescent="0.2">
      <c r="A156" s="24" t="s">
        <v>158</v>
      </c>
      <c r="B156" s="366">
        <v>10</v>
      </c>
      <c r="C156" s="366">
        <v>6</v>
      </c>
      <c r="D156" s="366">
        <v>0</v>
      </c>
      <c r="E156" s="366">
        <v>0</v>
      </c>
      <c r="F156" s="366">
        <v>5</v>
      </c>
      <c r="G156" s="366">
        <v>4</v>
      </c>
      <c r="H156" s="366">
        <v>1</v>
      </c>
      <c r="I156" s="366">
        <v>1</v>
      </c>
      <c r="J156" s="366">
        <v>3</v>
      </c>
      <c r="K156" s="366">
        <v>0</v>
      </c>
      <c r="L156" s="366">
        <v>3</v>
      </c>
      <c r="M156" s="366">
        <v>2</v>
      </c>
      <c r="N156" s="366">
        <v>5</v>
      </c>
      <c r="O156" s="366">
        <v>3</v>
      </c>
      <c r="P156" s="396"/>
    </row>
    <row r="157" spans="1:16" x14ac:dyDescent="0.2">
      <c r="A157" s="24" t="s">
        <v>106</v>
      </c>
      <c r="B157" s="366">
        <v>6</v>
      </c>
      <c r="C157" s="366">
        <v>4</v>
      </c>
      <c r="D157" s="366">
        <v>0</v>
      </c>
      <c r="E157" s="366">
        <v>0</v>
      </c>
      <c r="F157" s="366">
        <v>2</v>
      </c>
      <c r="G157" s="366">
        <v>1</v>
      </c>
      <c r="H157" s="366">
        <v>2</v>
      </c>
      <c r="I157" s="366">
        <v>2</v>
      </c>
      <c r="J157" s="366">
        <v>0</v>
      </c>
      <c r="K157" s="366">
        <v>0</v>
      </c>
      <c r="L157" s="366">
        <v>4</v>
      </c>
      <c r="M157" s="366">
        <v>4</v>
      </c>
      <c r="N157" s="366">
        <v>3</v>
      </c>
      <c r="O157" s="366">
        <v>2</v>
      </c>
      <c r="P157" s="396"/>
    </row>
    <row r="158" spans="1:16" x14ac:dyDescent="0.2">
      <c r="A158" s="24" t="s">
        <v>236</v>
      </c>
      <c r="B158" s="366">
        <v>2</v>
      </c>
      <c r="C158" s="366">
        <v>1</v>
      </c>
      <c r="D158" s="366">
        <v>1</v>
      </c>
      <c r="E158" s="366">
        <v>1</v>
      </c>
      <c r="F158" s="366">
        <v>2</v>
      </c>
      <c r="G158" s="366">
        <v>0</v>
      </c>
      <c r="H158" s="366">
        <v>1</v>
      </c>
      <c r="I158" s="366">
        <v>1</v>
      </c>
      <c r="J158" s="366">
        <v>0</v>
      </c>
      <c r="K158" s="366">
        <v>0</v>
      </c>
      <c r="L158" s="366">
        <v>3</v>
      </c>
      <c r="M158" s="366">
        <v>3</v>
      </c>
      <c r="N158" s="366">
        <v>0</v>
      </c>
      <c r="O158" s="366">
        <v>0</v>
      </c>
    </row>
    <row r="159" spans="1:16" x14ac:dyDescent="0.2">
      <c r="A159" s="24" t="s">
        <v>185</v>
      </c>
      <c r="B159" s="366">
        <v>4</v>
      </c>
      <c r="C159" s="366">
        <v>4</v>
      </c>
      <c r="D159" s="366">
        <v>0</v>
      </c>
      <c r="E159" s="366">
        <v>0</v>
      </c>
      <c r="F159" s="366">
        <v>2</v>
      </c>
      <c r="G159" s="366">
        <v>2</v>
      </c>
      <c r="H159" s="366">
        <v>1</v>
      </c>
      <c r="I159" s="366">
        <v>1</v>
      </c>
      <c r="J159" s="366">
        <v>3</v>
      </c>
      <c r="K159" s="366">
        <v>2</v>
      </c>
      <c r="L159" s="366">
        <v>2</v>
      </c>
      <c r="M159" s="366">
        <v>2</v>
      </c>
      <c r="N159" s="366">
        <v>0</v>
      </c>
      <c r="O159" s="366">
        <v>0</v>
      </c>
    </row>
    <row r="160" spans="1:16" x14ac:dyDescent="0.2">
      <c r="A160" s="24" t="s">
        <v>23</v>
      </c>
      <c r="B160" s="366">
        <v>4</v>
      </c>
      <c r="C160" s="366">
        <v>2</v>
      </c>
      <c r="D160" s="366">
        <v>4</v>
      </c>
      <c r="E160" s="366">
        <v>3</v>
      </c>
      <c r="F160" s="366">
        <v>4</v>
      </c>
      <c r="G160" s="366">
        <v>3</v>
      </c>
      <c r="H160" s="366">
        <v>3</v>
      </c>
      <c r="I160" s="366">
        <v>3</v>
      </c>
      <c r="J160" s="366">
        <v>1</v>
      </c>
      <c r="K160" s="366">
        <v>1</v>
      </c>
      <c r="L160" s="366">
        <v>0</v>
      </c>
      <c r="M160" s="366">
        <v>0</v>
      </c>
      <c r="N160" s="366">
        <v>0</v>
      </c>
      <c r="O160" s="366">
        <v>0</v>
      </c>
    </row>
    <row r="161" spans="1:52" x14ac:dyDescent="0.2">
      <c r="A161" s="24" t="s">
        <v>24</v>
      </c>
      <c r="B161" s="366">
        <v>0</v>
      </c>
      <c r="C161" s="366">
        <v>0</v>
      </c>
      <c r="D161" s="366">
        <v>0</v>
      </c>
      <c r="E161" s="366">
        <v>0</v>
      </c>
      <c r="F161" s="366">
        <v>0</v>
      </c>
      <c r="G161" s="366">
        <v>0</v>
      </c>
      <c r="H161" s="366">
        <v>0</v>
      </c>
      <c r="I161" s="366">
        <v>0</v>
      </c>
      <c r="J161" s="366">
        <v>0</v>
      </c>
      <c r="K161" s="366">
        <v>0</v>
      </c>
      <c r="L161" s="366">
        <v>0</v>
      </c>
      <c r="M161" s="366">
        <v>0</v>
      </c>
      <c r="N161" s="366">
        <v>0</v>
      </c>
      <c r="O161" s="366">
        <v>0</v>
      </c>
    </row>
    <row r="162" spans="1:52" x14ac:dyDescent="0.2">
      <c r="A162" s="24" t="s">
        <v>25</v>
      </c>
      <c r="B162" s="366">
        <v>2</v>
      </c>
      <c r="C162" s="366">
        <v>2</v>
      </c>
      <c r="D162" s="366">
        <v>0</v>
      </c>
      <c r="E162" s="366">
        <v>0</v>
      </c>
      <c r="F162" s="366">
        <v>6</v>
      </c>
      <c r="G162" s="366">
        <v>6</v>
      </c>
      <c r="H162" s="366">
        <v>3</v>
      </c>
      <c r="I162" s="366">
        <v>3</v>
      </c>
      <c r="J162" s="366">
        <v>1</v>
      </c>
      <c r="K162" s="366">
        <v>1</v>
      </c>
      <c r="L162" s="366">
        <v>10</v>
      </c>
      <c r="M162" s="366">
        <v>9</v>
      </c>
      <c r="N162" s="366">
        <v>0</v>
      </c>
      <c r="O162" s="366">
        <v>0</v>
      </c>
      <c r="P162" s="366"/>
    </row>
    <row r="163" spans="1:52" ht="25.5" x14ac:dyDescent="0.2">
      <c r="A163" s="24" t="s">
        <v>246</v>
      </c>
      <c r="B163" s="366">
        <v>1</v>
      </c>
      <c r="C163" s="366">
        <v>1</v>
      </c>
      <c r="D163" s="366">
        <v>0</v>
      </c>
      <c r="E163" s="366">
        <v>0</v>
      </c>
      <c r="F163" s="366">
        <v>2</v>
      </c>
      <c r="G163" s="366">
        <v>2</v>
      </c>
      <c r="H163" s="366">
        <v>3</v>
      </c>
      <c r="I163" s="366">
        <v>1</v>
      </c>
      <c r="J163" s="366">
        <v>0</v>
      </c>
      <c r="K163" s="366">
        <v>0</v>
      </c>
      <c r="L163" s="366">
        <v>2</v>
      </c>
      <c r="M163" s="366">
        <v>2</v>
      </c>
      <c r="N163" s="366">
        <v>0</v>
      </c>
      <c r="O163" s="366">
        <v>0</v>
      </c>
      <c r="P163" s="366"/>
    </row>
    <row r="164" spans="1:52" ht="27" customHeight="1" x14ac:dyDescent="0.2">
      <c r="A164" s="24" t="s">
        <v>247</v>
      </c>
      <c r="B164" s="366">
        <v>3</v>
      </c>
      <c r="C164" s="366">
        <v>1</v>
      </c>
      <c r="D164" s="366">
        <v>0</v>
      </c>
      <c r="E164" s="366">
        <v>0</v>
      </c>
      <c r="F164" s="366">
        <v>0</v>
      </c>
      <c r="G164" s="366">
        <v>0</v>
      </c>
      <c r="H164" s="366">
        <v>2</v>
      </c>
      <c r="I164" s="366">
        <v>0</v>
      </c>
      <c r="J164" s="366">
        <v>0</v>
      </c>
      <c r="K164" s="366">
        <v>0</v>
      </c>
      <c r="L164" s="366">
        <v>6</v>
      </c>
      <c r="M164" s="366">
        <v>2</v>
      </c>
      <c r="N164" s="366">
        <v>22</v>
      </c>
      <c r="O164" s="366">
        <v>22</v>
      </c>
      <c r="P164" s="366"/>
    </row>
    <row r="165" spans="1:52" ht="15" thickBot="1" x14ac:dyDescent="0.25">
      <c r="A165" s="356" t="s">
        <v>235</v>
      </c>
      <c r="B165" s="397">
        <v>3</v>
      </c>
      <c r="C165" s="397">
        <v>3</v>
      </c>
      <c r="D165" s="397">
        <v>0</v>
      </c>
      <c r="E165" s="397">
        <v>0</v>
      </c>
      <c r="F165" s="397">
        <v>0</v>
      </c>
      <c r="G165" s="397">
        <v>0</v>
      </c>
      <c r="H165" s="397">
        <v>3</v>
      </c>
      <c r="I165" s="397">
        <v>1</v>
      </c>
      <c r="J165" s="397">
        <v>2</v>
      </c>
      <c r="K165" s="397">
        <v>2</v>
      </c>
      <c r="L165" s="397">
        <v>3</v>
      </c>
      <c r="M165" s="397">
        <v>3</v>
      </c>
      <c r="N165" s="397">
        <v>0</v>
      </c>
      <c r="O165" s="397">
        <v>0</v>
      </c>
      <c r="P165" s="366"/>
    </row>
    <row r="166" spans="1:52" ht="16.5" customHeight="1" x14ac:dyDescent="0.25">
      <c r="A166" s="408" t="s">
        <v>419</v>
      </c>
      <c r="B166" s="412"/>
      <c r="C166" s="352"/>
      <c r="D166" s="352"/>
      <c r="E166" s="352"/>
      <c r="F166" s="352"/>
      <c r="G166" s="353"/>
      <c r="H166" s="159"/>
      <c r="I166" s="159"/>
      <c r="J166" s="159"/>
      <c r="K166" s="159"/>
      <c r="L166" s="350"/>
      <c r="M166" s="358"/>
      <c r="N166" s="346"/>
      <c r="O166" s="346"/>
      <c r="Q166" s="308"/>
      <c r="R166" s="157"/>
      <c r="S166" s="308"/>
      <c r="T166" s="308"/>
      <c r="U166" s="84"/>
      <c r="V166" s="83"/>
      <c r="W166" s="84"/>
      <c r="X166" s="84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83"/>
      <c r="AJ166" s="83"/>
      <c r="AK166" s="83"/>
      <c r="AL166" s="83"/>
      <c r="AM166" s="83"/>
      <c r="AN166" s="83"/>
      <c r="AO166" s="83"/>
      <c r="AP166" s="83"/>
      <c r="AQ166" s="83"/>
      <c r="AR166" s="83"/>
      <c r="AS166" s="84"/>
      <c r="AT166" s="84"/>
      <c r="AU166" s="83"/>
      <c r="AV166" s="83"/>
      <c r="AW166" s="83"/>
      <c r="AX166" s="83"/>
      <c r="AY166" s="83"/>
      <c r="AZ166" s="83"/>
    </row>
    <row r="167" spans="1:52" ht="30.75" customHeight="1" x14ac:dyDescent="0.2">
      <c r="A167" s="24" t="s">
        <v>415</v>
      </c>
      <c r="B167" s="413">
        <v>5</v>
      </c>
      <c r="C167" s="413">
        <v>4</v>
      </c>
      <c r="D167" s="413">
        <v>0</v>
      </c>
      <c r="E167" s="413">
        <v>0</v>
      </c>
      <c r="F167" s="413">
        <v>1</v>
      </c>
      <c r="G167" s="413">
        <v>1</v>
      </c>
      <c r="H167" s="413">
        <v>2</v>
      </c>
      <c r="I167" s="413">
        <v>0</v>
      </c>
      <c r="J167" s="413">
        <v>1</v>
      </c>
      <c r="K167" s="413">
        <v>1</v>
      </c>
      <c r="L167" s="413">
        <v>4</v>
      </c>
      <c r="M167" s="413">
        <v>3</v>
      </c>
      <c r="N167" s="413">
        <v>0</v>
      </c>
      <c r="O167" s="413">
        <v>0</v>
      </c>
      <c r="Q167" s="308"/>
      <c r="R167" s="157"/>
      <c r="S167" s="308"/>
      <c r="T167" s="308"/>
      <c r="U167" s="84"/>
      <c r="V167" s="83"/>
      <c r="W167" s="84"/>
      <c r="X167" s="84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83"/>
      <c r="AJ167" s="83"/>
      <c r="AK167" s="83"/>
      <c r="AL167" s="83"/>
      <c r="AM167" s="83"/>
      <c r="AN167" s="83"/>
      <c r="AO167" s="83"/>
      <c r="AP167" s="83"/>
      <c r="AQ167" s="83"/>
      <c r="AR167" s="83"/>
      <c r="AS167" s="84"/>
      <c r="AT167" s="84"/>
      <c r="AU167" s="83"/>
      <c r="AV167" s="83"/>
      <c r="AW167" s="83"/>
      <c r="AX167" s="83"/>
      <c r="AY167" s="83"/>
      <c r="AZ167" s="83"/>
    </row>
    <row r="168" spans="1:52" ht="26.25" customHeight="1" x14ac:dyDescent="0.2">
      <c r="A168" s="24" t="s">
        <v>416</v>
      </c>
      <c r="B168" s="252">
        <v>1</v>
      </c>
      <c r="C168" s="252">
        <v>1</v>
      </c>
      <c r="D168" s="252">
        <v>0</v>
      </c>
      <c r="E168" s="252">
        <v>0</v>
      </c>
      <c r="F168" s="252">
        <v>1</v>
      </c>
      <c r="G168" s="252">
        <v>1</v>
      </c>
      <c r="H168" s="252">
        <v>1</v>
      </c>
      <c r="I168" s="252">
        <v>1</v>
      </c>
      <c r="J168" s="252">
        <v>0</v>
      </c>
      <c r="K168" s="252">
        <v>0</v>
      </c>
      <c r="L168" s="252">
        <v>1</v>
      </c>
      <c r="M168" s="252">
        <v>1</v>
      </c>
      <c r="N168" s="252">
        <v>0</v>
      </c>
      <c r="O168" s="252">
        <v>0</v>
      </c>
      <c r="Q168" s="308"/>
      <c r="R168" s="157"/>
      <c r="S168" s="308"/>
      <c r="T168" s="308"/>
      <c r="U168" s="84"/>
      <c r="V168" s="83"/>
      <c r="W168" s="84"/>
      <c r="X168" s="84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4"/>
      <c r="AT168" s="84"/>
      <c r="AU168" s="83"/>
      <c r="AV168" s="83"/>
      <c r="AW168" s="83"/>
      <c r="AX168" s="83"/>
      <c r="AY168" s="83"/>
      <c r="AZ168" s="83"/>
    </row>
    <row r="169" spans="1:52" ht="31.5" customHeight="1" x14ac:dyDescent="0.2">
      <c r="A169" s="24" t="s">
        <v>417</v>
      </c>
      <c r="B169" s="252">
        <v>15</v>
      </c>
      <c r="C169" s="252">
        <v>15</v>
      </c>
      <c r="D169" s="252">
        <v>0</v>
      </c>
      <c r="E169" s="252">
        <v>0</v>
      </c>
      <c r="F169" s="252">
        <v>5</v>
      </c>
      <c r="G169" s="252">
        <v>5</v>
      </c>
      <c r="H169" s="252">
        <v>15</v>
      </c>
      <c r="I169" s="252">
        <v>15</v>
      </c>
      <c r="J169" s="252">
        <v>0</v>
      </c>
      <c r="K169" s="252">
        <v>0</v>
      </c>
      <c r="L169" s="252">
        <v>3</v>
      </c>
      <c r="M169" s="252">
        <v>3</v>
      </c>
      <c r="N169" s="252">
        <v>0</v>
      </c>
      <c r="O169" s="252">
        <v>0</v>
      </c>
      <c r="Q169" s="308"/>
      <c r="R169" s="157"/>
      <c r="S169" s="308"/>
      <c r="T169" s="308"/>
      <c r="U169" s="84"/>
      <c r="V169" s="83"/>
      <c r="W169" s="84"/>
      <c r="X169" s="84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4"/>
      <c r="AT169" s="84"/>
      <c r="AU169" s="83"/>
      <c r="AV169" s="83"/>
      <c r="AW169" s="83"/>
      <c r="AX169" s="83"/>
      <c r="AY169" s="83"/>
      <c r="AZ169" s="83"/>
    </row>
    <row r="170" spans="1:52" ht="32.25" customHeight="1" thickBot="1" x14ac:dyDescent="0.25">
      <c r="A170" s="407" t="s">
        <v>421</v>
      </c>
      <c r="B170" s="397">
        <v>1</v>
      </c>
      <c r="C170" s="397">
        <v>1</v>
      </c>
      <c r="D170" s="397">
        <v>0</v>
      </c>
      <c r="E170" s="397">
        <v>0</v>
      </c>
      <c r="F170" s="397">
        <v>1</v>
      </c>
      <c r="G170" s="397">
        <v>0</v>
      </c>
      <c r="H170" s="397">
        <v>1</v>
      </c>
      <c r="I170" s="397">
        <v>0</v>
      </c>
      <c r="J170" s="397">
        <v>0</v>
      </c>
      <c r="K170" s="397">
        <v>0</v>
      </c>
      <c r="L170" s="397">
        <v>0</v>
      </c>
      <c r="M170" s="397">
        <v>0</v>
      </c>
      <c r="N170" s="397">
        <v>0</v>
      </c>
      <c r="O170" s="397">
        <v>0</v>
      </c>
      <c r="Q170" s="308"/>
      <c r="R170" s="157"/>
      <c r="S170" s="308"/>
      <c r="T170" s="308"/>
      <c r="U170" s="84"/>
      <c r="V170" s="83"/>
      <c r="W170" s="84"/>
      <c r="X170" s="84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4"/>
      <c r="AT170" s="84"/>
      <c r="AU170" s="83"/>
      <c r="AV170" s="83"/>
      <c r="AW170" s="83"/>
      <c r="AX170" s="83"/>
      <c r="AY170" s="83"/>
      <c r="AZ170" s="83"/>
    </row>
    <row r="171" spans="1:52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U171" s="16"/>
    </row>
    <row r="172" spans="1:52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</row>
    <row r="173" spans="1:52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</row>
    <row r="174" spans="1:52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</row>
    <row r="175" spans="1:52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</row>
    <row r="176" spans="1:52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</row>
    <row r="177" spans="1:16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</row>
    <row r="178" spans="1:16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</row>
    <row r="179" spans="1:16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</row>
    <row r="180" spans="1:16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</row>
    <row r="181" spans="1:16" x14ac:dyDescent="0.2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</row>
    <row r="182" spans="1:16" x14ac:dyDescent="0.2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</row>
    <row r="183" spans="1:16" x14ac:dyDescent="0.2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</row>
    <row r="184" spans="1:16" x14ac:dyDescent="0.2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</row>
    <row r="185" spans="1:16" x14ac:dyDescent="0.2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</row>
    <row r="186" spans="1:16" x14ac:dyDescent="0.2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</row>
    <row r="187" spans="1:16" x14ac:dyDescent="0.2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</row>
    <row r="188" spans="1:16" x14ac:dyDescent="0.2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</row>
    <row r="189" spans="1:16" x14ac:dyDescent="0.2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</row>
    <row r="190" spans="1:16" x14ac:dyDescent="0.2">
      <c r="A190" s="5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54"/>
      <c r="P190" s="327"/>
    </row>
    <row r="191" spans="1:16" x14ac:dyDescent="0.2">
      <c r="A191" s="5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54"/>
      <c r="P191" s="327"/>
    </row>
    <row r="192" spans="1:16" x14ac:dyDescent="0.2">
      <c r="A192" s="5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54"/>
      <c r="P192" s="327"/>
    </row>
    <row r="193" spans="1:16" x14ac:dyDescent="0.2">
      <c r="A193" s="5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54"/>
      <c r="P193" s="327"/>
    </row>
    <row r="194" spans="1:16" x14ac:dyDescent="0.2">
      <c r="A194" s="5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54"/>
      <c r="P194" s="327"/>
    </row>
    <row r="195" spans="1:16" x14ac:dyDescent="0.2">
      <c r="A195" s="5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54"/>
      <c r="P195" s="327"/>
    </row>
    <row r="196" spans="1:16" x14ac:dyDescent="0.2">
      <c r="A196" s="5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54"/>
      <c r="P196" s="327"/>
    </row>
    <row r="197" spans="1:16" x14ac:dyDescent="0.2">
      <c r="A197" s="5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54"/>
      <c r="P197" s="327"/>
    </row>
    <row r="198" spans="1:16" x14ac:dyDescent="0.2">
      <c r="A198" s="5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54"/>
      <c r="P198" s="327"/>
    </row>
    <row r="199" spans="1:16" x14ac:dyDescent="0.2">
      <c r="A199" s="5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54"/>
      <c r="P199" s="327"/>
    </row>
    <row r="200" spans="1:16" x14ac:dyDescent="0.2">
      <c r="A200" s="5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54"/>
      <c r="P200" s="327"/>
    </row>
    <row r="201" spans="1:16" x14ac:dyDescent="0.2">
      <c r="A201" s="5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54"/>
      <c r="P201" s="327"/>
    </row>
    <row r="202" spans="1:16" x14ac:dyDescent="0.2">
      <c r="A202" s="5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54"/>
      <c r="P202" s="327"/>
    </row>
    <row r="203" spans="1:16" x14ac:dyDescent="0.2">
      <c r="A203" s="5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54"/>
      <c r="P203" s="327"/>
    </row>
    <row r="204" spans="1:16" x14ac:dyDescent="0.2">
      <c r="A204" s="5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54"/>
      <c r="P204" s="327"/>
    </row>
    <row r="205" spans="1:16" x14ac:dyDescent="0.2">
      <c r="A205" s="5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54"/>
      <c r="P205" s="327"/>
    </row>
    <row r="206" spans="1:16" x14ac:dyDescent="0.2">
      <c r="A206" s="5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54"/>
      <c r="P206" s="327"/>
    </row>
    <row r="207" spans="1:16" x14ac:dyDescent="0.2">
      <c r="A207" s="5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54"/>
      <c r="P207" s="327"/>
    </row>
    <row r="208" spans="1:16" x14ac:dyDescent="0.2">
      <c r="A208" s="5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54"/>
      <c r="P208" s="327"/>
    </row>
    <row r="209" spans="1:16" x14ac:dyDescent="0.2">
      <c r="A209" s="5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54"/>
      <c r="P209" s="327"/>
    </row>
    <row r="210" spans="1:16" x14ac:dyDescent="0.2">
      <c r="A210" s="5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54"/>
      <c r="P210" s="327"/>
    </row>
    <row r="211" spans="1:16" x14ac:dyDescent="0.2">
      <c r="A211" s="5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54"/>
      <c r="P211" s="327"/>
    </row>
    <row r="212" spans="1:16" x14ac:dyDescent="0.2">
      <c r="A212" s="5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54"/>
      <c r="P212" s="327"/>
    </row>
    <row r="213" spans="1:16" x14ac:dyDescent="0.2">
      <c r="A213" s="5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54"/>
      <c r="P213" s="327"/>
    </row>
    <row r="214" spans="1:16" x14ac:dyDescent="0.2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</row>
    <row r="215" spans="1:16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</row>
    <row r="216" spans="1:16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</row>
    <row r="217" spans="1:16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</row>
    <row r="218" spans="1:16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</row>
    <row r="219" spans="1:16" x14ac:dyDescent="0.2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</row>
  </sheetData>
  <sortState ref="T60:BG67">
    <sortCondition ref="T60:T67"/>
  </sortState>
  <mergeCells count="25">
    <mergeCell ref="A166:B166"/>
    <mergeCell ref="A28:B28"/>
    <mergeCell ref="A61:B61"/>
    <mergeCell ref="A95:B95"/>
    <mergeCell ref="A130:B130"/>
    <mergeCell ref="H139:I139"/>
    <mergeCell ref="J139:K139"/>
    <mergeCell ref="L139:M139"/>
    <mergeCell ref="N139:O139"/>
    <mergeCell ref="N27:O27"/>
    <mergeCell ref="A1:O1"/>
    <mergeCell ref="A137:O137"/>
    <mergeCell ref="J138:O138"/>
    <mergeCell ref="B139:C139"/>
    <mergeCell ref="D139:E139"/>
    <mergeCell ref="A138:A140"/>
    <mergeCell ref="A34:E34"/>
    <mergeCell ref="B68:G68"/>
    <mergeCell ref="A67:G67"/>
    <mergeCell ref="B103:C103"/>
    <mergeCell ref="D103:E103"/>
    <mergeCell ref="A102:E102"/>
    <mergeCell ref="A103:A104"/>
    <mergeCell ref="A68:A69"/>
    <mergeCell ref="B138:I138"/>
  </mergeCells>
  <pageMargins left="0.45" right="0.45" top="0.75" bottom="0.25" header="0.3" footer="0.3"/>
  <pageSetup paperSize="9" scale="72" orientation="landscape" r:id="rId1"/>
  <rowBreaks count="3" manualBreakCount="3">
    <brk id="33" max="14" man="1"/>
    <brk id="101" max="16383" man="1"/>
    <brk id="136" max="14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9"/>
  <sheetViews>
    <sheetView zoomScaleNormal="100" workbookViewId="0">
      <selection activeCell="I38" sqref="I38"/>
    </sheetView>
  </sheetViews>
  <sheetFormatPr defaultColWidth="8.85546875" defaultRowHeight="15" x14ac:dyDescent="0.25"/>
  <cols>
    <col min="1" max="1" width="30.140625" style="7" customWidth="1"/>
    <col min="2" max="2" width="12.42578125" style="7" customWidth="1"/>
    <col min="3" max="3" width="13.42578125" style="7" customWidth="1"/>
    <col min="4" max="4" width="12.140625" style="7" customWidth="1"/>
    <col min="5" max="5" width="18.85546875" style="7" customWidth="1"/>
    <col min="6" max="6" width="20.28515625" style="7" customWidth="1"/>
    <col min="7" max="7" width="21.5703125" style="7" customWidth="1"/>
    <col min="8" max="8" width="8.85546875" style="7"/>
    <col min="9" max="9" width="25.5703125" style="7" customWidth="1"/>
    <col min="10" max="16384" width="8.85546875" style="7"/>
  </cols>
  <sheetData>
    <row r="1" spans="1:8" ht="14.25" customHeight="1" thickBot="1" x14ac:dyDescent="0.3">
      <c r="A1" s="277" t="s">
        <v>420</v>
      </c>
      <c r="B1" s="277"/>
      <c r="C1" s="277"/>
      <c r="D1" s="277"/>
      <c r="E1" s="277"/>
      <c r="F1" s="277"/>
      <c r="G1" s="277"/>
    </row>
    <row r="2" spans="1:8" ht="132" customHeight="1" thickBot="1" x14ac:dyDescent="0.3">
      <c r="A2" s="51" t="s">
        <v>0</v>
      </c>
      <c r="B2" s="52" t="s">
        <v>265</v>
      </c>
      <c r="C2" s="52" t="s">
        <v>264</v>
      </c>
      <c r="D2" s="53" t="s">
        <v>263</v>
      </c>
      <c r="E2" s="53" t="s">
        <v>262</v>
      </c>
      <c r="F2" s="52" t="s">
        <v>261</v>
      </c>
      <c r="G2" s="52" t="s">
        <v>260</v>
      </c>
    </row>
    <row r="3" spans="1:8" ht="12" customHeight="1" thickTop="1" x14ac:dyDescent="0.25">
      <c r="A3" s="18">
        <v>1</v>
      </c>
      <c r="B3" s="74">
        <v>2</v>
      </c>
      <c r="C3" s="74">
        <v>3</v>
      </c>
      <c r="D3" s="74">
        <v>4</v>
      </c>
      <c r="E3" s="74">
        <v>5</v>
      </c>
      <c r="F3" s="74">
        <v>6</v>
      </c>
      <c r="G3" s="74">
        <v>7</v>
      </c>
    </row>
    <row r="4" spans="1:8" ht="13.5" customHeight="1" x14ac:dyDescent="0.25">
      <c r="A4" s="8" t="s">
        <v>91</v>
      </c>
      <c r="B4" s="253" t="s">
        <v>405</v>
      </c>
      <c r="C4" s="253">
        <v>12</v>
      </c>
      <c r="D4" s="254">
        <v>114</v>
      </c>
      <c r="E4" s="253">
        <v>92</v>
      </c>
      <c r="F4" s="254">
        <v>80.701754385964904</v>
      </c>
      <c r="G4" s="253">
        <v>2</v>
      </c>
      <c r="H4" s="253"/>
    </row>
    <row r="5" spans="1:8" ht="13.5" customHeight="1" x14ac:dyDescent="0.25">
      <c r="A5" s="8" t="s">
        <v>92</v>
      </c>
      <c r="B5" s="253" t="s">
        <v>405</v>
      </c>
      <c r="C5" s="253">
        <v>13</v>
      </c>
      <c r="D5" s="254">
        <v>528</v>
      </c>
      <c r="E5" s="253">
        <v>378</v>
      </c>
      <c r="F5" s="254">
        <v>71.590909090909093</v>
      </c>
      <c r="G5" s="253">
        <v>12</v>
      </c>
      <c r="H5" s="253"/>
    </row>
    <row r="6" spans="1:8" ht="13.5" customHeight="1" x14ac:dyDescent="0.25">
      <c r="A6" s="8" t="s">
        <v>93</v>
      </c>
      <c r="B6" s="253" t="s">
        <v>405</v>
      </c>
      <c r="C6" s="253">
        <v>16</v>
      </c>
      <c r="D6" s="254">
        <v>230</v>
      </c>
      <c r="E6" s="253">
        <v>230</v>
      </c>
      <c r="F6" s="254">
        <v>100</v>
      </c>
      <c r="G6" s="253">
        <v>2</v>
      </c>
      <c r="H6" s="253"/>
    </row>
    <row r="7" spans="1:8" ht="13.5" customHeight="1" x14ac:dyDescent="0.25">
      <c r="A7" s="8" t="s">
        <v>94</v>
      </c>
      <c r="B7" s="253" t="s">
        <v>405</v>
      </c>
      <c r="C7" s="253">
        <v>7</v>
      </c>
      <c r="D7" s="254">
        <v>301</v>
      </c>
      <c r="E7" s="253">
        <v>254</v>
      </c>
      <c r="F7" s="254">
        <v>84.385382059800662</v>
      </c>
      <c r="G7" s="253">
        <v>0</v>
      </c>
      <c r="H7" s="253"/>
    </row>
    <row r="8" spans="1:8" ht="13.5" customHeight="1" x14ac:dyDescent="0.25">
      <c r="A8" s="8" t="s">
        <v>95</v>
      </c>
      <c r="B8" s="253" t="s">
        <v>405</v>
      </c>
      <c r="C8" s="253">
        <v>10</v>
      </c>
      <c r="D8" s="254">
        <v>524</v>
      </c>
      <c r="E8" s="253">
        <v>516</v>
      </c>
      <c r="F8" s="254">
        <v>98.473282442748086</v>
      </c>
      <c r="G8" s="253">
        <v>1</v>
      </c>
      <c r="H8" s="253"/>
    </row>
    <row r="9" spans="1:8" ht="13.5" customHeight="1" x14ac:dyDescent="0.25">
      <c r="A9" s="8" t="s">
        <v>96</v>
      </c>
      <c r="B9" s="253" t="s">
        <v>405</v>
      </c>
      <c r="C9" s="253">
        <v>23</v>
      </c>
      <c r="D9" s="254">
        <v>685</v>
      </c>
      <c r="E9" s="253">
        <v>663</v>
      </c>
      <c r="F9" s="254">
        <v>96.788321167883211</v>
      </c>
      <c r="G9" s="253">
        <v>0</v>
      </c>
      <c r="H9" s="253"/>
    </row>
    <row r="10" spans="1:8" ht="13.5" customHeight="1" x14ac:dyDescent="0.25">
      <c r="A10" s="8" t="s">
        <v>97</v>
      </c>
      <c r="B10" s="253" t="s">
        <v>405</v>
      </c>
      <c r="C10" s="253">
        <v>26</v>
      </c>
      <c r="D10" s="254">
        <v>281</v>
      </c>
      <c r="E10" s="253">
        <v>244</v>
      </c>
      <c r="F10" s="254">
        <v>86.832740213523124</v>
      </c>
      <c r="G10" s="253">
        <v>4</v>
      </c>
      <c r="H10" s="253"/>
    </row>
    <row r="11" spans="1:8" ht="13.5" customHeight="1" x14ac:dyDescent="0.25">
      <c r="A11" s="8" t="s">
        <v>98</v>
      </c>
      <c r="B11" s="253" t="s">
        <v>405</v>
      </c>
      <c r="C11" s="253">
        <v>37</v>
      </c>
      <c r="D11" s="254">
        <v>194</v>
      </c>
      <c r="E11" s="253">
        <v>45</v>
      </c>
      <c r="F11" s="254">
        <v>23.195876288659793</v>
      </c>
      <c r="G11" s="253">
        <v>0</v>
      </c>
      <c r="H11" s="253"/>
    </row>
    <row r="12" spans="1:8" ht="13.5" customHeight="1" x14ac:dyDescent="0.25">
      <c r="A12" s="8" t="s">
        <v>99</v>
      </c>
      <c r="B12" s="253" t="s">
        <v>405</v>
      </c>
      <c r="C12" s="253">
        <v>14</v>
      </c>
      <c r="D12" s="254">
        <v>709</v>
      </c>
      <c r="E12" s="253">
        <v>709</v>
      </c>
      <c r="F12" s="254">
        <v>100</v>
      </c>
      <c r="G12" s="253">
        <v>0</v>
      </c>
      <c r="H12" s="253"/>
    </row>
    <row r="13" spans="1:8" ht="13.5" customHeight="1" x14ac:dyDescent="0.25">
      <c r="A13" s="8" t="s">
        <v>100</v>
      </c>
      <c r="B13" s="253" t="s">
        <v>405</v>
      </c>
      <c r="C13" s="253">
        <v>20</v>
      </c>
      <c r="D13" s="254">
        <v>288</v>
      </c>
      <c r="E13" s="253">
        <v>275</v>
      </c>
      <c r="F13" s="254">
        <v>95.486111111111114</v>
      </c>
      <c r="G13" s="253">
        <v>15</v>
      </c>
      <c r="H13" s="253"/>
    </row>
    <row r="14" spans="1:8" ht="13.5" customHeight="1" x14ac:dyDescent="0.25">
      <c r="A14" s="8" t="s">
        <v>101</v>
      </c>
      <c r="B14" s="253" t="s">
        <v>405</v>
      </c>
      <c r="C14" s="253">
        <v>7</v>
      </c>
      <c r="D14" s="254">
        <v>625</v>
      </c>
      <c r="E14" s="253">
        <v>618</v>
      </c>
      <c r="F14" s="254">
        <v>98.88</v>
      </c>
      <c r="G14" s="253">
        <v>1</v>
      </c>
      <c r="H14" s="253"/>
    </row>
    <row r="15" spans="1:8" ht="13.5" customHeight="1" x14ac:dyDescent="0.25">
      <c r="A15" s="8" t="s">
        <v>102</v>
      </c>
      <c r="B15" s="253" t="s">
        <v>405</v>
      </c>
      <c r="C15" s="253">
        <v>55</v>
      </c>
      <c r="D15" s="254">
        <v>349</v>
      </c>
      <c r="E15" s="253">
        <v>349</v>
      </c>
      <c r="F15" s="254">
        <v>100</v>
      </c>
      <c r="G15" s="253">
        <v>19</v>
      </c>
      <c r="H15" s="253"/>
    </row>
    <row r="16" spans="1:8" ht="13.5" customHeight="1" x14ac:dyDescent="0.25">
      <c r="A16" s="8" t="s">
        <v>103</v>
      </c>
      <c r="B16" s="253" t="s">
        <v>405</v>
      </c>
      <c r="C16" s="253">
        <v>13</v>
      </c>
      <c r="D16" s="254">
        <v>172</v>
      </c>
      <c r="E16" s="253">
        <v>172</v>
      </c>
      <c r="F16" s="254">
        <v>100</v>
      </c>
      <c r="G16" s="253">
        <v>0</v>
      </c>
      <c r="H16" s="253"/>
    </row>
    <row r="17" spans="1:16" ht="13.5" customHeight="1" x14ac:dyDescent="0.25">
      <c r="A17" s="8" t="s">
        <v>104</v>
      </c>
      <c r="B17" s="253" t="s">
        <v>405</v>
      </c>
      <c r="C17" s="253">
        <v>4</v>
      </c>
      <c r="D17" s="254">
        <v>86</v>
      </c>
      <c r="E17" s="253">
        <v>86</v>
      </c>
      <c r="F17" s="254">
        <v>100</v>
      </c>
      <c r="G17" s="253">
        <v>2</v>
      </c>
      <c r="H17" s="253"/>
    </row>
    <row r="18" spans="1:16" ht="13.5" customHeight="1" x14ac:dyDescent="0.25">
      <c r="A18" s="8" t="s">
        <v>158</v>
      </c>
      <c r="B18" s="253" t="s">
        <v>405</v>
      </c>
      <c r="C18" s="253">
        <v>15</v>
      </c>
      <c r="D18" s="254">
        <v>279</v>
      </c>
      <c r="E18" s="253">
        <v>12</v>
      </c>
      <c r="F18" s="254">
        <v>4.3010752688172049</v>
      </c>
      <c r="G18" s="253">
        <v>5</v>
      </c>
      <c r="H18" s="253"/>
    </row>
    <row r="19" spans="1:16" ht="13.5" customHeight="1" x14ac:dyDescent="0.25">
      <c r="A19" s="71" t="s">
        <v>106</v>
      </c>
      <c r="B19" s="253" t="s">
        <v>405</v>
      </c>
      <c r="C19" s="253">
        <v>10</v>
      </c>
      <c r="D19" s="254">
        <v>615</v>
      </c>
      <c r="E19" s="253">
        <v>582</v>
      </c>
      <c r="F19" s="254">
        <v>94.634146341463406</v>
      </c>
      <c r="G19" s="253">
        <v>0</v>
      </c>
    </row>
    <row r="20" spans="1:16" ht="15" customHeight="1" thickBot="1" x14ac:dyDescent="0.3">
      <c r="A20" s="72" t="s">
        <v>259</v>
      </c>
      <c r="B20" s="135"/>
      <c r="C20" s="136">
        <f>SUM(C4:C19)</f>
        <v>282</v>
      </c>
      <c r="D20" s="136">
        <f>SUM(D4:D19)</f>
        <v>5980</v>
      </c>
      <c r="E20" s="136">
        <f>SUM(E4:E19)</f>
        <v>5225</v>
      </c>
      <c r="F20" s="136">
        <f>E20/D20*100</f>
        <v>87.374581939799327</v>
      </c>
      <c r="G20" s="136">
        <f>SUM(G4:G19)</f>
        <v>63</v>
      </c>
      <c r="I20" s="80"/>
      <c r="J20" s="81"/>
      <c r="K20" s="80"/>
      <c r="L20" s="81"/>
      <c r="M20" s="82"/>
      <c r="N20" s="81"/>
      <c r="O20" s="82"/>
      <c r="P20" s="81"/>
    </row>
    <row r="21" spans="1:16" ht="13.5" customHeight="1" x14ac:dyDescent="0.25">
      <c r="A21" s="75" t="s">
        <v>236</v>
      </c>
      <c r="B21" s="253" t="s">
        <v>405</v>
      </c>
      <c r="C21" s="253">
        <v>54</v>
      </c>
      <c r="D21" s="254">
        <v>748</v>
      </c>
      <c r="E21" s="253">
        <v>719</v>
      </c>
      <c r="F21" s="254">
        <v>96.122994652406419</v>
      </c>
      <c r="G21" s="253">
        <v>3</v>
      </c>
      <c r="H21" s="113"/>
      <c r="I21" s="79"/>
      <c r="J21" s="77"/>
      <c r="K21" s="79"/>
      <c r="L21" s="77"/>
      <c r="M21" s="78"/>
      <c r="N21" s="77"/>
      <c r="O21" s="78"/>
      <c r="P21" s="77"/>
    </row>
    <row r="22" spans="1:16" ht="13.5" customHeight="1" x14ac:dyDescent="0.25">
      <c r="A22" s="1" t="s">
        <v>185</v>
      </c>
      <c r="B22" s="253" t="s">
        <v>405</v>
      </c>
      <c r="C22" s="253">
        <v>14</v>
      </c>
      <c r="D22" s="254">
        <v>539</v>
      </c>
      <c r="E22" s="253">
        <v>539</v>
      </c>
      <c r="F22" s="254">
        <v>100</v>
      </c>
      <c r="G22" s="253">
        <v>4</v>
      </c>
      <c r="I22" s="79"/>
      <c r="J22" s="77"/>
      <c r="K22" s="79"/>
      <c r="L22" s="77"/>
      <c r="M22" s="78"/>
      <c r="N22" s="77"/>
      <c r="O22" s="78"/>
      <c r="P22" s="77"/>
    </row>
    <row r="23" spans="1:16" ht="13.5" customHeight="1" x14ac:dyDescent="0.25">
      <c r="A23" s="1" t="s">
        <v>23</v>
      </c>
      <c r="B23" s="253" t="s">
        <v>406</v>
      </c>
      <c r="C23" s="253">
        <v>4</v>
      </c>
      <c r="D23" s="254">
        <v>98</v>
      </c>
      <c r="E23" s="253">
        <v>11</v>
      </c>
      <c r="F23" s="254">
        <v>11.224489795918368</v>
      </c>
      <c r="G23" s="253">
        <v>0</v>
      </c>
      <c r="I23" s="79"/>
      <c r="J23" s="77"/>
      <c r="K23" s="79"/>
      <c r="L23" s="77"/>
      <c r="M23" s="78"/>
      <c r="N23" s="77"/>
      <c r="O23" s="78"/>
      <c r="P23" s="77"/>
    </row>
    <row r="24" spans="1:16" ht="13.5" customHeight="1" x14ac:dyDescent="0.25">
      <c r="A24" s="75" t="s">
        <v>24</v>
      </c>
      <c r="B24" s="253" t="s">
        <v>405</v>
      </c>
      <c r="C24" s="253">
        <v>22</v>
      </c>
      <c r="D24" s="254">
        <v>243</v>
      </c>
      <c r="E24" s="253">
        <v>5</v>
      </c>
      <c r="F24" s="254">
        <v>2.0576131687242798</v>
      </c>
      <c r="G24" s="253">
        <v>22</v>
      </c>
      <c r="I24" s="79"/>
      <c r="J24" s="77"/>
      <c r="K24" s="79"/>
      <c r="L24" s="77"/>
      <c r="M24" s="78"/>
      <c r="N24" s="77"/>
      <c r="O24" s="78"/>
      <c r="P24" s="77"/>
    </row>
    <row r="25" spans="1:16" ht="13.5" customHeight="1" x14ac:dyDescent="0.25">
      <c r="A25" s="1" t="s">
        <v>25</v>
      </c>
      <c r="B25" s="253" t="s">
        <v>405</v>
      </c>
      <c r="C25" s="253">
        <v>6</v>
      </c>
      <c r="D25" s="254">
        <v>151</v>
      </c>
      <c r="E25" s="253">
        <v>151</v>
      </c>
      <c r="F25" s="254">
        <v>100</v>
      </c>
      <c r="G25" s="253">
        <v>1</v>
      </c>
      <c r="I25" s="79"/>
      <c r="J25" s="77"/>
      <c r="K25" s="79"/>
      <c r="L25" s="77"/>
      <c r="M25" s="78"/>
      <c r="N25" s="77"/>
      <c r="O25" s="78"/>
      <c r="P25" s="77"/>
    </row>
    <row r="26" spans="1:16" ht="13.5" customHeight="1" x14ac:dyDescent="0.25">
      <c r="A26" s="1" t="s">
        <v>246</v>
      </c>
      <c r="B26" s="253" t="s">
        <v>405</v>
      </c>
      <c r="C26" s="253">
        <v>2</v>
      </c>
      <c r="D26" s="254">
        <v>50</v>
      </c>
      <c r="E26" s="253">
        <v>47</v>
      </c>
      <c r="F26" s="254">
        <v>94</v>
      </c>
      <c r="G26" s="253">
        <v>6</v>
      </c>
      <c r="H26" s="251"/>
      <c r="I26" s="79"/>
      <c r="J26" s="77"/>
      <c r="K26" s="253"/>
      <c r="L26" s="253"/>
      <c r="M26" s="254"/>
      <c r="N26" s="253"/>
      <c r="O26" s="254"/>
      <c r="P26" s="253"/>
    </row>
    <row r="27" spans="1:16" ht="13.5" customHeight="1" x14ac:dyDescent="0.25">
      <c r="A27" s="1" t="s">
        <v>247</v>
      </c>
      <c r="B27" s="253" t="s">
        <v>405</v>
      </c>
      <c r="C27" s="253">
        <v>37</v>
      </c>
      <c r="D27" s="254">
        <v>130</v>
      </c>
      <c r="E27" s="253">
        <v>124</v>
      </c>
      <c r="F27" s="254">
        <v>95.384615384615387</v>
      </c>
      <c r="G27" s="253">
        <v>21</v>
      </c>
      <c r="H27" s="251"/>
      <c r="I27" s="92"/>
      <c r="J27" s="92"/>
      <c r="K27" s="253"/>
      <c r="L27" s="253"/>
      <c r="M27" s="254"/>
      <c r="N27" s="253"/>
      <c r="O27" s="254"/>
      <c r="P27" s="253"/>
    </row>
    <row r="28" spans="1:16" ht="13.5" customHeight="1" x14ac:dyDescent="0.25">
      <c r="A28" s="398" t="s">
        <v>235</v>
      </c>
      <c r="B28" s="253" t="s">
        <v>405</v>
      </c>
      <c r="C28" s="253">
        <v>3</v>
      </c>
      <c r="D28" s="254">
        <v>250</v>
      </c>
      <c r="E28" s="253">
        <v>87</v>
      </c>
      <c r="F28" s="254">
        <v>34.799999999999997</v>
      </c>
      <c r="G28" s="253">
        <v>0</v>
      </c>
      <c r="H28" s="251"/>
      <c r="K28" s="253"/>
      <c r="L28" s="253"/>
      <c r="M28" s="254"/>
      <c r="N28" s="253"/>
      <c r="O28" s="254"/>
      <c r="P28" s="253"/>
    </row>
    <row r="29" spans="1:16" ht="15" customHeight="1" thickBot="1" x14ac:dyDescent="0.3">
      <c r="A29" s="72" t="s">
        <v>270</v>
      </c>
      <c r="B29" s="135"/>
      <c r="C29" s="137">
        <f>SUM(C21:C28)</f>
        <v>142</v>
      </c>
      <c r="D29" s="137">
        <f>SUM(D21:D28)</f>
        <v>2209</v>
      </c>
      <c r="E29" s="137">
        <f>SUM(E21:E28)</f>
        <v>1683</v>
      </c>
      <c r="F29" s="137">
        <f>E29/D29*100</f>
        <v>76.188320507016755</v>
      </c>
      <c r="G29" s="137">
        <f>SUM(G21:G28)</f>
        <v>57</v>
      </c>
      <c r="H29" s="251"/>
      <c r="K29" s="253"/>
      <c r="L29" s="253"/>
      <c r="M29" s="254"/>
      <c r="N29" s="253"/>
      <c r="O29" s="254"/>
      <c r="P29" s="253"/>
    </row>
    <row r="30" spans="1:16" ht="13.5" customHeight="1" thickBot="1" x14ac:dyDescent="0.3">
      <c r="A30" s="73" t="s">
        <v>160</v>
      </c>
      <c r="B30" s="138"/>
      <c r="C30" s="139">
        <f>C20+C29</f>
        <v>424</v>
      </c>
      <c r="D30" s="139">
        <f>D20+D29</f>
        <v>8189</v>
      </c>
      <c r="E30" s="139">
        <f>E20+E29</f>
        <v>6908</v>
      </c>
      <c r="F30" s="139">
        <f>E30/D30*100</f>
        <v>84.357064354622054</v>
      </c>
      <c r="G30" s="139">
        <f>G20+G29</f>
        <v>120</v>
      </c>
    </row>
    <row r="31" spans="1:16" ht="16.5" customHeight="1" x14ac:dyDescent="0.25">
      <c r="A31" s="403" t="s">
        <v>419</v>
      </c>
      <c r="B31" s="403"/>
      <c r="C31" s="401"/>
      <c r="D31" s="402"/>
      <c r="E31" s="401"/>
      <c r="F31" s="401"/>
      <c r="G31" s="401"/>
    </row>
    <row r="32" spans="1:16" ht="15.75" customHeight="1" x14ac:dyDescent="0.25">
      <c r="A32" s="1" t="s">
        <v>415</v>
      </c>
      <c r="B32" s="399" t="s">
        <v>405</v>
      </c>
      <c r="C32" s="399">
        <v>10</v>
      </c>
      <c r="D32" s="400">
        <v>228</v>
      </c>
      <c r="E32" s="399">
        <v>48</v>
      </c>
      <c r="F32" s="400">
        <v>21.052631578947366</v>
      </c>
      <c r="G32" s="399">
        <v>12</v>
      </c>
    </row>
    <row r="33" spans="1:7" ht="25.5" x14ac:dyDescent="0.25">
      <c r="A33" s="1" t="s">
        <v>416</v>
      </c>
      <c r="B33" s="253" t="s">
        <v>405</v>
      </c>
      <c r="C33" s="253">
        <v>33</v>
      </c>
      <c r="D33" s="254">
        <v>212</v>
      </c>
      <c r="E33" s="253">
        <v>22</v>
      </c>
      <c r="F33" s="254">
        <v>10.377358490566039</v>
      </c>
      <c r="G33" s="253">
        <v>0</v>
      </c>
    </row>
    <row r="34" spans="1:7" ht="25.5" x14ac:dyDescent="0.25">
      <c r="A34" s="1" t="s">
        <v>417</v>
      </c>
      <c r="B34" s="253" t="s">
        <v>405</v>
      </c>
      <c r="C34" s="253">
        <v>17</v>
      </c>
      <c r="D34" s="254">
        <v>78</v>
      </c>
      <c r="E34" s="253">
        <v>25</v>
      </c>
      <c r="F34" s="254">
        <v>32.051282051282051</v>
      </c>
      <c r="G34" s="253">
        <v>14</v>
      </c>
    </row>
    <row r="35" spans="1:7" ht="26.25" x14ac:dyDescent="0.25">
      <c r="A35" s="404" t="s">
        <v>418</v>
      </c>
      <c r="B35" s="404" t="s">
        <v>405</v>
      </c>
      <c r="C35" s="404">
        <v>89</v>
      </c>
      <c r="D35" s="405">
        <v>239</v>
      </c>
      <c r="E35" s="404">
        <v>173</v>
      </c>
      <c r="F35" s="405">
        <v>72.38493723849372</v>
      </c>
      <c r="G35" s="404">
        <v>21</v>
      </c>
    </row>
    <row r="36" spans="1:7" x14ac:dyDescent="0.25">
      <c r="D36" s="114"/>
    </row>
    <row r="37" spans="1:7" x14ac:dyDescent="0.25">
      <c r="D37" s="114"/>
    </row>
    <row r="38" spans="1:7" x14ac:dyDescent="0.25">
      <c r="D38" s="114"/>
    </row>
    <row r="39" spans="1:7" x14ac:dyDescent="0.25">
      <c r="D39" s="114"/>
    </row>
  </sheetData>
  <sortState ref="H20:P27">
    <sortCondition ref="H20:H27"/>
  </sortState>
  <mergeCells count="2">
    <mergeCell ref="A1:G1"/>
    <mergeCell ref="A31:B31"/>
  </mergeCells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75"/>
  <sheetViews>
    <sheetView zoomScaleNormal="100" workbookViewId="0">
      <selection sqref="A1:XFD1048576"/>
    </sheetView>
  </sheetViews>
  <sheetFormatPr defaultRowHeight="15" x14ac:dyDescent="0.25"/>
  <cols>
    <col min="1" max="1" width="20.85546875" style="428" customWidth="1"/>
    <col min="2" max="2" width="22.85546875" style="428" customWidth="1"/>
    <col min="3" max="3" width="18" style="428" customWidth="1"/>
    <col min="4" max="4" width="19.28515625" style="462" customWidth="1"/>
    <col min="5" max="5" width="14.140625" style="463" customWidth="1"/>
    <col min="6" max="6" width="13.42578125" style="463" customWidth="1"/>
    <col min="7" max="7" width="17.42578125" style="32" customWidth="1"/>
    <col min="8" max="8" width="8.85546875" style="32"/>
    <col min="9" max="9" width="19.7109375" style="32" customWidth="1"/>
    <col min="10" max="10" width="8.85546875" style="32"/>
    <col min="11" max="11" width="18" style="32" customWidth="1"/>
    <col min="12" max="256" width="8.85546875" style="32"/>
    <col min="257" max="257" width="20.85546875" style="32" customWidth="1"/>
    <col min="258" max="258" width="22.85546875" style="32" customWidth="1"/>
    <col min="259" max="259" width="18" style="32" customWidth="1"/>
    <col min="260" max="260" width="19.28515625" style="32" customWidth="1"/>
    <col min="261" max="261" width="14.140625" style="32" customWidth="1"/>
    <col min="262" max="262" width="13.42578125" style="32" customWidth="1"/>
    <col min="263" max="263" width="17.42578125" style="32" customWidth="1"/>
    <col min="264" max="512" width="8.85546875" style="32"/>
    <col min="513" max="513" width="20.85546875" style="32" customWidth="1"/>
    <col min="514" max="514" width="22.85546875" style="32" customWidth="1"/>
    <col min="515" max="515" width="18" style="32" customWidth="1"/>
    <col min="516" max="516" width="19.28515625" style="32" customWidth="1"/>
    <col min="517" max="517" width="14.140625" style="32" customWidth="1"/>
    <col min="518" max="518" width="13.42578125" style="32" customWidth="1"/>
    <col min="519" max="519" width="17.42578125" style="32" customWidth="1"/>
    <col min="520" max="768" width="8.85546875" style="32"/>
    <col min="769" max="769" width="20.85546875" style="32" customWidth="1"/>
    <col min="770" max="770" width="22.85546875" style="32" customWidth="1"/>
    <col min="771" max="771" width="18" style="32" customWidth="1"/>
    <col min="772" max="772" width="19.28515625" style="32" customWidth="1"/>
    <col min="773" max="773" width="14.140625" style="32" customWidth="1"/>
    <col min="774" max="774" width="13.42578125" style="32" customWidth="1"/>
    <col min="775" max="775" width="17.42578125" style="32" customWidth="1"/>
    <col min="776" max="1024" width="8.85546875" style="32"/>
    <col min="1025" max="1025" width="20.85546875" style="32" customWidth="1"/>
    <col min="1026" max="1026" width="22.85546875" style="32" customWidth="1"/>
    <col min="1027" max="1027" width="18" style="32" customWidth="1"/>
    <col min="1028" max="1028" width="19.28515625" style="32" customWidth="1"/>
    <col min="1029" max="1029" width="14.140625" style="32" customWidth="1"/>
    <col min="1030" max="1030" width="13.42578125" style="32" customWidth="1"/>
    <col min="1031" max="1031" width="17.42578125" style="32" customWidth="1"/>
    <col min="1032" max="1280" width="8.85546875" style="32"/>
    <col min="1281" max="1281" width="20.85546875" style="32" customWidth="1"/>
    <col min="1282" max="1282" width="22.85546875" style="32" customWidth="1"/>
    <col min="1283" max="1283" width="18" style="32" customWidth="1"/>
    <col min="1284" max="1284" width="19.28515625" style="32" customWidth="1"/>
    <col min="1285" max="1285" width="14.140625" style="32" customWidth="1"/>
    <col min="1286" max="1286" width="13.42578125" style="32" customWidth="1"/>
    <col min="1287" max="1287" width="17.42578125" style="32" customWidth="1"/>
    <col min="1288" max="1536" width="8.85546875" style="32"/>
    <col min="1537" max="1537" width="20.85546875" style="32" customWidth="1"/>
    <col min="1538" max="1538" width="22.85546875" style="32" customWidth="1"/>
    <col min="1539" max="1539" width="18" style="32" customWidth="1"/>
    <col min="1540" max="1540" width="19.28515625" style="32" customWidth="1"/>
    <col min="1541" max="1541" width="14.140625" style="32" customWidth="1"/>
    <col min="1542" max="1542" width="13.42578125" style="32" customWidth="1"/>
    <col min="1543" max="1543" width="17.42578125" style="32" customWidth="1"/>
    <col min="1544" max="1792" width="8.85546875" style="32"/>
    <col min="1793" max="1793" width="20.85546875" style="32" customWidth="1"/>
    <col min="1794" max="1794" width="22.85546875" style="32" customWidth="1"/>
    <col min="1795" max="1795" width="18" style="32" customWidth="1"/>
    <col min="1796" max="1796" width="19.28515625" style="32" customWidth="1"/>
    <col min="1797" max="1797" width="14.140625" style="32" customWidth="1"/>
    <col min="1798" max="1798" width="13.42578125" style="32" customWidth="1"/>
    <col min="1799" max="1799" width="17.42578125" style="32" customWidth="1"/>
    <col min="1800" max="2048" width="8.85546875" style="32"/>
    <col min="2049" max="2049" width="20.85546875" style="32" customWidth="1"/>
    <col min="2050" max="2050" width="22.85546875" style="32" customWidth="1"/>
    <col min="2051" max="2051" width="18" style="32" customWidth="1"/>
    <col min="2052" max="2052" width="19.28515625" style="32" customWidth="1"/>
    <col min="2053" max="2053" width="14.140625" style="32" customWidth="1"/>
    <col min="2054" max="2054" width="13.42578125" style="32" customWidth="1"/>
    <col min="2055" max="2055" width="17.42578125" style="32" customWidth="1"/>
    <col min="2056" max="2304" width="8.85546875" style="32"/>
    <col min="2305" max="2305" width="20.85546875" style="32" customWidth="1"/>
    <col min="2306" max="2306" width="22.85546875" style="32" customWidth="1"/>
    <col min="2307" max="2307" width="18" style="32" customWidth="1"/>
    <col min="2308" max="2308" width="19.28515625" style="32" customWidth="1"/>
    <col min="2309" max="2309" width="14.140625" style="32" customWidth="1"/>
    <col min="2310" max="2310" width="13.42578125" style="32" customWidth="1"/>
    <col min="2311" max="2311" width="17.42578125" style="32" customWidth="1"/>
    <col min="2312" max="2560" width="8.85546875" style="32"/>
    <col min="2561" max="2561" width="20.85546875" style="32" customWidth="1"/>
    <col min="2562" max="2562" width="22.85546875" style="32" customWidth="1"/>
    <col min="2563" max="2563" width="18" style="32" customWidth="1"/>
    <col min="2564" max="2564" width="19.28515625" style="32" customWidth="1"/>
    <col min="2565" max="2565" width="14.140625" style="32" customWidth="1"/>
    <col min="2566" max="2566" width="13.42578125" style="32" customWidth="1"/>
    <col min="2567" max="2567" width="17.42578125" style="32" customWidth="1"/>
    <col min="2568" max="2816" width="8.85546875" style="32"/>
    <col min="2817" max="2817" width="20.85546875" style="32" customWidth="1"/>
    <col min="2818" max="2818" width="22.85546875" style="32" customWidth="1"/>
    <col min="2819" max="2819" width="18" style="32" customWidth="1"/>
    <col min="2820" max="2820" width="19.28515625" style="32" customWidth="1"/>
    <col min="2821" max="2821" width="14.140625" style="32" customWidth="1"/>
    <col min="2822" max="2822" width="13.42578125" style="32" customWidth="1"/>
    <col min="2823" max="2823" width="17.42578125" style="32" customWidth="1"/>
    <col min="2824" max="3072" width="8.85546875" style="32"/>
    <col min="3073" max="3073" width="20.85546875" style="32" customWidth="1"/>
    <col min="3074" max="3074" width="22.85546875" style="32" customWidth="1"/>
    <col min="3075" max="3075" width="18" style="32" customWidth="1"/>
    <col min="3076" max="3076" width="19.28515625" style="32" customWidth="1"/>
    <col min="3077" max="3077" width="14.140625" style="32" customWidth="1"/>
    <col min="3078" max="3078" width="13.42578125" style="32" customWidth="1"/>
    <col min="3079" max="3079" width="17.42578125" style="32" customWidth="1"/>
    <col min="3080" max="3328" width="8.85546875" style="32"/>
    <col min="3329" max="3329" width="20.85546875" style="32" customWidth="1"/>
    <col min="3330" max="3330" width="22.85546875" style="32" customWidth="1"/>
    <col min="3331" max="3331" width="18" style="32" customWidth="1"/>
    <col min="3332" max="3332" width="19.28515625" style="32" customWidth="1"/>
    <col min="3333" max="3333" width="14.140625" style="32" customWidth="1"/>
    <col min="3334" max="3334" width="13.42578125" style="32" customWidth="1"/>
    <col min="3335" max="3335" width="17.42578125" style="32" customWidth="1"/>
    <col min="3336" max="3584" width="8.85546875" style="32"/>
    <col min="3585" max="3585" width="20.85546875" style="32" customWidth="1"/>
    <col min="3586" max="3586" width="22.85546875" style="32" customWidth="1"/>
    <col min="3587" max="3587" width="18" style="32" customWidth="1"/>
    <col min="3588" max="3588" width="19.28515625" style="32" customWidth="1"/>
    <col min="3589" max="3589" width="14.140625" style="32" customWidth="1"/>
    <col min="3590" max="3590" width="13.42578125" style="32" customWidth="1"/>
    <col min="3591" max="3591" width="17.42578125" style="32" customWidth="1"/>
    <col min="3592" max="3840" width="8.85546875" style="32"/>
    <col min="3841" max="3841" width="20.85546875" style="32" customWidth="1"/>
    <col min="3842" max="3842" width="22.85546875" style="32" customWidth="1"/>
    <col min="3843" max="3843" width="18" style="32" customWidth="1"/>
    <col min="3844" max="3844" width="19.28515625" style="32" customWidth="1"/>
    <col min="3845" max="3845" width="14.140625" style="32" customWidth="1"/>
    <col min="3846" max="3846" width="13.42578125" style="32" customWidth="1"/>
    <col min="3847" max="3847" width="17.42578125" style="32" customWidth="1"/>
    <col min="3848" max="4096" width="8.85546875" style="32"/>
    <col min="4097" max="4097" width="20.85546875" style="32" customWidth="1"/>
    <col min="4098" max="4098" width="22.85546875" style="32" customWidth="1"/>
    <col min="4099" max="4099" width="18" style="32" customWidth="1"/>
    <col min="4100" max="4100" width="19.28515625" style="32" customWidth="1"/>
    <col min="4101" max="4101" width="14.140625" style="32" customWidth="1"/>
    <col min="4102" max="4102" width="13.42578125" style="32" customWidth="1"/>
    <col min="4103" max="4103" width="17.42578125" style="32" customWidth="1"/>
    <col min="4104" max="4352" width="8.85546875" style="32"/>
    <col min="4353" max="4353" width="20.85546875" style="32" customWidth="1"/>
    <col min="4354" max="4354" width="22.85546875" style="32" customWidth="1"/>
    <col min="4355" max="4355" width="18" style="32" customWidth="1"/>
    <col min="4356" max="4356" width="19.28515625" style="32" customWidth="1"/>
    <col min="4357" max="4357" width="14.140625" style="32" customWidth="1"/>
    <col min="4358" max="4358" width="13.42578125" style="32" customWidth="1"/>
    <col min="4359" max="4359" width="17.42578125" style="32" customWidth="1"/>
    <col min="4360" max="4608" width="8.85546875" style="32"/>
    <col min="4609" max="4609" width="20.85546875" style="32" customWidth="1"/>
    <col min="4610" max="4610" width="22.85546875" style="32" customWidth="1"/>
    <col min="4611" max="4611" width="18" style="32" customWidth="1"/>
    <col min="4612" max="4612" width="19.28515625" style="32" customWidth="1"/>
    <col min="4613" max="4613" width="14.140625" style="32" customWidth="1"/>
    <col min="4614" max="4614" width="13.42578125" style="32" customWidth="1"/>
    <col min="4615" max="4615" width="17.42578125" style="32" customWidth="1"/>
    <col min="4616" max="4864" width="8.85546875" style="32"/>
    <col min="4865" max="4865" width="20.85546875" style="32" customWidth="1"/>
    <col min="4866" max="4866" width="22.85546875" style="32" customWidth="1"/>
    <col min="4867" max="4867" width="18" style="32" customWidth="1"/>
    <col min="4868" max="4868" width="19.28515625" style="32" customWidth="1"/>
    <col min="4869" max="4869" width="14.140625" style="32" customWidth="1"/>
    <col min="4870" max="4870" width="13.42578125" style="32" customWidth="1"/>
    <col min="4871" max="4871" width="17.42578125" style="32" customWidth="1"/>
    <col min="4872" max="5120" width="8.85546875" style="32"/>
    <col min="5121" max="5121" width="20.85546875" style="32" customWidth="1"/>
    <col min="5122" max="5122" width="22.85546875" style="32" customWidth="1"/>
    <col min="5123" max="5123" width="18" style="32" customWidth="1"/>
    <col min="5124" max="5124" width="19.28515625" style="32" customWidth="1"/>
    <col min="5125" max="5125" width="14.140625" style="32" customWidth="1"/>
    <col min="5126" max="5126" width="13.42578125" style="32" customWidth="1"/>
    <col min="5127" max="5127" width="17.42578125" style="32" customWidth="1"/>
    <col min="5128" max="5376" width="8.85546875" style="32"/>
    <col min="5377" max="5377" width="20.85546875" style="32" customWidth="1"/>
    <col min="5378" max="5378" width="22.85546875" style="32" customWidth="1"/>
    <col min="5379" max="5379" width="18" style="32" customWidth="1"/>
    <col min="5380" max="5380" width="19.28515625" style="32" customWidth="1"/>
    <col min="5381" max="5381" width="14.140625" style="32" customWidth="1"/>
    <col min="5382" max="5382" width="13.42578125" style="32" customWidth="1"/>
    <col min="5383" max="5383" width="17.42578125" style="32" customWidth="1"/>
    <col min="5384" max="5632" width="8.85546875" style="32"/>
    <col min="5633" max="5633" width="20.85546875" style="32" customWidth="1"/>
    <col min="5634" max="5634" width="22.85546875" style="32" customWidth="1"/>
    <col min="5635" max="5635" width="18" style="32" customWidth="1"/>
    <col min="5636" max="5636" width="19.28515625" style="32" customWidth="1"/>
    <col min="5637" max="5637" width="14.140625" style="32" customWidth="1"/>
    <col min="5638" max="5638" width="13.42578125" style="32" customWidth="1"/>
    <col min="5639" max="5639" width="17.42578125" style="32" customWidth="1"/>
    <col min="5640" max="5888" width="8.85546875" style="32"/>
    <col min="5889" max="5889" width="20.85546875" style="32" customWidth="1"/>
    <col min="5890" max="5890" width="22.85546875" style="32" customWidth="1"/>
    <col min="5891" max="5891" width="18" style="32" customWidth="1"/>
    <col min="5892" max="5892" width="19.28515625" style="32" customWidth="1"/>
    <col min="5893" max="5893" width="14.140625" style="32" customWidth="1"/>
    <col min="5894" max="5894" width="13.42578125" style="32" customWidth="1"/>
    <col min="5895" max="5895" width="17.42578125" style="32" customWidth="1"/>
    <col min="5896" max="6144" width="8.85546875" style="32"/>
    <col min="6145" max="6145" width="20.85546875" style="32" customWidth="1"/>
    <col min="6146" max="6146" width="22.85546875" style="32" customWidth="1"/>
    <col min="6147" max="6147" width="18" style="32" customWidth="1"/>
    <col min="6148" max="6148" width="19.28515625" style="32" customWidth="1"/>
    <col min="6149" max="6149" width="14.140625" style="32" customWidth="1"/>
    <col min="6150" max="6150" width="13.42578125" style="32" customWidth="1"/>
    <col min="6151" max="6151" width="17.42578125" style="32" customWidth="1"/>
    <col min="6152" max="6400" width="8.85546875" style="32"/>
    <col min="6401" max="6401" width="20.85546875" style="32" customWidth="1"/>
    <col min="6402" max="6402" width="22.85546875" style="32" customWidth="1"/>
    <col min="6403" max="6403" width="18" style="32" customWidth="1"/>
    <col min="6404" max="6404" width="19.28515625" style="32" customWidth="1"/>
    <col min="6405" max="6405" width="14.140625" style="32" customWidth="1"/>
    <col min="6406" max="6406" width="13.42578125" style="32" customWidth="1"/>
    <col min="6407" max="6407" width="17.42578125" style="32" customWidth="1"/>
    <col min="6408" max="6656" width="8.85546875" style="32"/>
    <col min="6657" max="6657" width="20.85546875" style="32" customWidth="1"/>
    <col min="6658" max="6658" width="22.85546875" style="32" customWidth="1"/>
    <col min="6659" max="6659" width="18" style="32" customWidth="1"/>
    <col min="6660" max="6660" width="19.28515625" style="32" customWidth="1"/>
    <col min="6661" max="6661" width="14.140625" style="32" customWidth="1"/>
    <col min="6662" max="6662" width="13.42578125" style="32" customWidth="1"/>
    <col min="6663" max="6663" width="17.42578125" style="32" customWidth="1"/>
    <col min="6664" max="6912" width="8.85546875" style="32"/>
    <col min="6913" max="6913" width="20.85546875" style="32" customWidth="1"/>
    <col min="6914" max="6914" width="22.85546875" style="32" customWidth="1"/>
    <col min="6915" max="6915" width="18" style="32" customWidth="1"/>
    <col min="6916" max="6916" width="19.28515625" style="32" customWidth="1"/>
    <col min="6917" max="6917" width="14.140625" style="32" customWidth="1"/>
    <col min="6918" max="6918" width="13.42578125" style="32" customWidth="1"/>
    <col min="6919" max="6919" width="17.42578125" style="32" customWidth="1"/>
    <col min="6920" max="7168" width="8.85546875" style="32"/>
    <col min="7169" max="7169" width="20.85546875" style="32" customWidth="1"/>
    <col min="7170" max="7170" width="22.85546875" style="32" customWidth="1"/>
    <col min="7171" max="7171" width="18" style="32" customWidth="1"/>
    <col min="7172" max="7172" width="19.28515625" style="32" customWidth="1"/>
    <col min="7173" max="7173" width="14.140625" style="32" customWidth="1"/>
    <col min="7174" max="7174" width="13.42578125" style="32" customWidth="1"/>
    <col min="7175" max="7175" width="17.42578125" style="32" customWidth="1"/>
    <col min="7176" max="7424" width="8.85546875" style="32"/>
    <col min="7425" max="7425" width="20.85546875" style="32" customWidth="1"/>
    <col min="7426" max="7426" width="22.85546875" style="32" customWidth="1"/>
    <col min="7427" max="7427" width="18" style="32" customWidth="1"/>
    <col min="7428" max="7428" width="19.28515625" style="32" customWidth="1"/>
    <col min="7429" max="7429" width="14.140625" style="32" customWidth="1"/>
    <col min="7430" max="7430" width="13.42578125" style="32" customWidth="1"/>
    <col min="7431" max="7431" width="17.42578125" style="32" customWidth="1"/>
    <col min="7432" max="7680" width="8.85546875" style="32"/>
    <col min="7681" max="7681" width="20.85546875" style="32" customWidth="1"/>
    <col min="7682" max="7682" width="22.85546875" style="32" customWidth="1"/>
    <col min="7683" max="7683" width="18" style="32" customWidth="1"/>
    <col min="7684" max="7684" width="19.28515625" style="32" customWidth="1"/>
    <col min="7685" max="7685" width="14.140625" style="32" customWidth="1"/>
    <col min="7686" max="7686" width="13.42578125" style="32" customWidth="1"/>
    <col min="7687" max="7687" width="17.42578125" style="32" customWidth="1"/>
    <col min="7688" max="7936" width="8.85546875" style="32"/>
    <col min="7937" max="7937" width="20.85546875" style="32" customWidth="1"/>
    <col min="7938" max="7938" width="22.85546875" style="32" customWidth="1"/>
    <col min="7939" max="7939" width="18" style="32" customWidth="1"/>
    <col min="7940" max="7940" width="19.28515625" style="32" customWidth="1"/>
    <col min="7941" max="7941" width="14.140625" style="32" customWidth="1"/>
    <col min="7942" max="7942" width="13.42578125" style="32" customWidth="1"/>
    <col min="7943" max="7943" width="17.42578125" style="32" customWidth="1"/>
    <col min="7944" max="8192" width="8.85546875" style="32"/>
    <col min="8193" max="8193" width="20.85546875" style="32" customWidth="1"/>
    <col min="8194" max="8194" width="22.85546875" style="32" customWidth="1"/>
    <col min="8195" max="8195" width="18" style="32" customWidth="1"/>
    <col min="8196" max="8196" width="19.28515625" style="32" customWidth="1"/>
    <col min="8197" max="8197" width="14.140625" style="32" customWidth="1"/>
    <col min="8198" max="8198" width="13.42578125" style="32" customWidth="1"/>
    <col min="8199" max="8199" width="17.42578125" style="32" customWidth="1"/>
    <col min="8200" max="8448" width="8.85546875" style="32"/>
    <col min="8449" max="8449" width="20.85546875" style="32" customWidth="1"/>
    <col min="8450" max="8450" width="22.85546875" style="32" customWidth="1"/>
    <col min="8451" max="8451" width="18" style="32" customWidth="1"/>
    <col min="8452" max="8452" width="19.28515625" style="32" customWidth="1"/>
    <col min="8453" max="8453" width="14.140625" style="32" customWidth="1"/>
    <col min="8454" max="8454" width="13.42578125" style="32" customWidth="1"/>
    <col min="8455" max="8455" width="17.42578125" style="32" customWidth="1"/>
    <col min="8456" max="8704" width="8.85546875" style="32"/>
    <col min="8705" max="8705" width="20.85546875" style="32" customWidth="1"/>
    <col min="8706" max="8706" width="22.85546875" style="32" customWidth="1"/>
    <col min="8707" max="8707" width="18" style="32" customWidth="1"/>
    <col min="8708" max="8708" width="19.28515625" style="32" customWidth="1"/>
    <col min="8709" max="8709" width="14.140625" style="32" customWidth="1"/>
    <col min="8710" max="8710" width="13.42578125" style="32" customWidth="1"/>
    <col min="8711" max="8711" width="17.42578125" style="32" customWidth="1"/>
    <col min="8712" max="8960" width="8.85546875" style="32"/>
    <col min="8961" max="8961" width="20.85546875" style="32" customWidth="1"/>
    <col min="8962" max="8962" width="22.85546875" style="32" customWidth="1"/>
    <col min="8963" max="8963" width="18" style="32" customWidth="1"/>
    <col min="8964" max="8964" width="19.28515625" style="32" customWidth="1"/>
    <col min="8965" max="8965" width="14.140625" style="32" customWidth="1"/>
    <col min="8966" max="8966" width="13.42578125" style="32" customWidth="1"/>
    <col min="8967" max="8967" width="17.42578125" style="32" customWidth="1"/>
    <col min="8968" max="9216" width="8.85546875" style="32"/>
    <col min="9217" max="9217" width="20.85546875" style="32" customWidth="1"/>
    <col min="9218" max="9218" width="22.85546875" style="32" customWidth="1"/>
    <col min="9219" max="9219" width="18" style="32" customWidth="1"/>
    <col min="9220" max="9220" width="19.28515625" style="32" customWidth="1"/>
    <col min="9221" max="9221" width="14.140625" style="32" customWidth="1"/>
    <col min="9222" max="9222" width="13.42578125" style="32" customWidth="1"/>
    <col min="9223" max="9223" width="17.42578125" style="32" customWidth="1"/>
    <col min="9224" max="9472" width="8.85546875" style="32"/>
    <col min="9473" max="9473" width="20.85546875" style="32" customWidth="1"/>
    <col min="9474" max="9474" width="22.85546875" style="32" customWidth="1"/>
    <col min="9475" max="9475" width="18" style="32" customWidth="1"/>
    <col min="9476" max="9476" width="19.28515625" style="32" customWidth="1"/>
    <col min="9477" max="9477" width="14.140625" style="32" customWidth="1"/>
    <col min="9478" max="9478" width="13.42578125" style="32" customWidth="1"/>
    <col min="9479" max="9479" width="17.42578125" style="32" customWidth="1"/>
    <col min="9480" max="9728" width="8.85546875" style="32"/>
    <col min="9729" max="9729" width="20.85546875" style="32" customWidth="1"/>
    <col min="9730" max="9730" width="22.85546875" style="32" customWidth="1"/>
    <col min="9731" max="9731" width="18" style="32" customWidth="1"/>
    <col min="9732" max="9732" width="19.28515625" style="32" customWidth="1"/>
    <col min="9733" max="9733" width="14.140625" style="32" customWidth="1"/>
    <col min="9734" max="9734" width="13.42578125" style="32" customWidth="1"/>
    <col min="9735" max="9735" width="17.42578125" style="32" customWidth="1"/>
    <col min="9736" max="9984" width="8.85546875" style="32"/>
    <col min="9985" max="9985" width="20.85546875" style="32" customWidth="1"/>
    <col min="9986" max="9986" width="22.85546875" style="32" customWidth="1"/>
    <col min="9987" max="9987" width="18" style="32" customWidth="1"/>
    <col min="9988" max="9988" width="19.28515625" style="32" customWidth="1"/>
    <col min="9989" max="9989" width="14.140625" style="32" customWidth="1"/>
    <col min="9990" max="9990" width="13.42578125" style="32" customWidth="1"/>
    <col min="9991" max="9991" width="17.42578125" style="32" customWidth="1"/>
    <col min="9992" max="10240" width="8.85546875" style="32"/>
    <col min="10241" max="10241" width="20.85546875" style="32" customWidth="1"/>
    <col min="10242" max="10242" width="22.85546875" style="32" customWidth="1"/>
    <col min="10243" max="10243" width="18" style="32" customWidth="1"/>
    <col min="10244" max="10244" width="19.28515625" style="32" customWidth="1"/>
    <col min="10245" max="10245" width="14.140625" style="32" customWidth="1"/>
    <col min="10246" max="10246" width="13.42578125" style="32" customWidth="1"/>
    <col min="10247" max="10247" width="17.42578125" style="32" customWidth="1"/>
    <col min="10248" max="10496" width="8.85546875" style="32"/>
    <col min="10497" max="10497" width="20.85546875" style="32" customWidth="1"/>
    <col min="10498" max="10498" width="22.85546875" style="32" customWidth="1"/>
    <col min="10499" max="10499" width="18" style="32" customWidth="1"/>
    <col min="10500" max="10500" width="19.28515625" style="32" customWidth="1"/>
    <col min="10501" max="10501" width="14.140625" style="32" customWidth="1"/>
    <col min="10502" max="10502" width="13.42578125" style="32" customWidth="1"/>
    <col min="10503" max="10503" width="17.42578125" style="32" customWidth="1"/>
    <col min="10504" max="10752" width="8.85546875" style="32"/>
    <col min="10753" max="10753" width="20.85546875" style="32" customWidth="1"/>
    <col min="10754" max="10754" width="22.85546875" style="32" customWidth="1"/>
    <col min="10755" max="10755" width="18" style="32" customWidth="1"/>
    <col min="10756" max="10756" width="19.28515625" style="32" customWidth="1"/>
    <col min="10757" max="10757" width="14.140625" style="32" customWidth="1"/>
    <col min="10758" max="10758" width="13.42578125" style="32" customWidth="1"/>
    <col min="10759" max="10759" width="17.42578125" style="32" customWidth="1"/>
    <col min="10760" max="11008" width="8.85546875" style="32"/>
    <col min="11009" max="11009" width="20.85546875" style="32" customWidth="1"/>
    <col min="11010" max="11010" width="22.85546875" style="32" customWidth="1"/>
    <col min="11011" max="11011" width="18" style="32" customWidth="1"/>
    <col min="11012" max="11012" width="19.28515625" style="32" customWidth="1"/>
    <col min="11013" max="11013" width="14.140625" style="32" customWidth="1"/>
    <col min="11014" max="11014" width="13.42578125" style="32" customWidth="1"/>
    <col min="11015" max="11015" width="17.42578125" style="32" customWidth="1"/>
    <col min="11016" max="11264" width="8.85546875" style="32"/>
    <col min="11265" max="11265" width="20.85546875" style="32" customWidth="1"/>
    <col min="11266" max="11266" width="22.85546875" style="32" customWidth="1"/>
    <col min="11267" max="11267" width="18" style="32" customWidth="1"/>
    <col min="11268" max="11268" width="19.28515625" style="32" customWidth="1"/>
    <col min="11269" max="11269" width="14.140625" style="32" customWidth="1"/>
    <col min="11270" max="11270" width="13.42578125" style="32" customWidth="1"/>
    <col min="11271" max="11271" width="17.42578125" style="32" customWidth="1"/>
    <col min="11272" max="11520" width="8.85546875" style="32"/>
    <col min="11521" max="11521" width="20.85546875" style="32" customWidth="1"/>
    <col min="11522" max="11522" width="22.85546875" style="32" customWidth="1"/>
    <col min="11523" max="11523" width="18" style="32" customWidth="1"/>
    <col min="11524" max="11524" width="19.28515625" style="32" customWidth="1"/>
    <col min="11525" max="11525" width="14.140625" style="32" customWidth="1"/>
    <col min="11526" max="11526" width="13.42578125" style="32" customWidth="1"/>
    <col min="11527" max="11527" width="17.42578125" style="32" customWidth="1"/>
    <col min="11528" max="11776" width="8.85546875" style="32"/>
    <col min="11777" max="11777" width="20.85546875" style="32" customWidth="1"/>
    <col min="11778" max="11778" width="22.85546875" style="32" customWidth="1"/>
    <col min="11779" max="11779" width="18" style="32" customWidth="1"/>
    <col min="11780" max="11780" width="19.28515625" style="32" customWidth="1"/>
    <col min="11781" max="11781" width="14.140625" style="32" customWidth="1"/>
    <col min="11782" max="11782" width="13.42578125" style="32" customWidth="1"/>
    <col min="11783" max="11783" width="17.42578125" style="32" customWidth="1"/>
    <col min="11784" max="12032" width="8.85546875" style="32"/>
    <col min="12033" max="12033" width="20.85546875" style="32" customWidth="1"/>
    <col min="12034" max="12034" width="22.85546875" style="32" customWidth="1"/>
    <col min="12035" max="12035" width="18" style="32" customWidth="1"/>
    <col min="12036" max="12036" width="19.28515625" style="32" customWidth="1"/>
    <col min="12037" max="12037" width="14.140625" style="32" customWidth="1"/>
    <col min="12038" max="12038" width="13.42578125" style="32" customWidth="1"/>
    <col min="12039" max="12039" width="17.42578125" style="32" customWidth="1"/>
    <col min="12040" max="12288" width="8.85546875" style="32"/>
    <col min="12289" max="12289" width="20.85546875" style="32" customWidth="1"/>
    <col min="12290" max="12290" width="22.85546875" style="32" customWidth="1"/>
    <col min="12291" max="12291" width="18" style="32" customWidth="1"/>
    <col min="12292" max="12292" width="19.28515625" style="32" customWidth="1"/>
    <col min="12293" max="12293" width="14.140625" style="32" customWidth="1"/>
    <col min="12294" max="12294" width="13.42578125" style="32" customWidth="1"/>
    <col min="12295" max="12295" width="17.42578125" style="32" customWidth="1"/>
    <col min="12296" max="12544" width="8.85546875" style="32"/>
    <col min="12545" max="12545" width="20.85546875" style="32" customWidth="1"/>
    <col min="12546" max="12546" width="22.85546875" style="32" customWidth="1"/>
    <col min="12547" max="12547" width="18" style="32" customWidth="1"/>
    <col min="12548" max="12548" width="19.28515625" style="32" customWidth="1"/>
    <col min="12549" max="12549" width="14.140625" style="32" customWidth="1"/>
    <col min="12550" max="12550" width="13.42578125" style="32" customWidth="1"/>
    <col min="12551" max="12551" width="17.42578125" style="32" customWidth="1"/>
    <col min="12552" max="12800" width="8.85546875" style="32"/>
    <col min="12801" max="12801" width="20.85546875" style="32" customWidth="1"/>
    <col min="12802" max="12802" width="22.85546875" style="32" customWidth="1"/>
    <col min="12803" max="12803" width="18" style="32" customWidth="1"/>
    <col min="12804" max="12804" width="19.28515625" style="32" customWidth="1"/>
    <col min="12805" max="12805" width="14.140625" style="32" customWidth="1"/>
    <col min="12806" max="12806" width="13.42578125" style="32" customWidth="1"/>
    <col min="12807" max="12807" width="17.42578125" style="32" customWidth="1"/>
    <col min="12808" max="13056" width="8.85546875" style="32"/>
    <col min="13057" max="13057" width="20.85546875" style="32" customWidth="1"/>
    <col min="13058" max="13058" width="22.85546875" style="32" customWidth="1"/>
    <col min="13059" max="13059" width="18" style="32" customWidth="1"/>
    <col min="13060" max="13060" width="19.28515625" style="32" customWidth="1"/>
    <col min="13061" max="13061" width="14.140625" style="32" customWidth="1"/>
    <col min="13062" max="13062" width="13.42578125" style="32" customWidth="1"/>
    <col min="13063" max="13063" width="17.42578125" style="32" customWidth="1"/>
    <col min="13064" max="13312" width="8.85546875" style="32"/>
    <col min="13313" max="13313" width="20.85546875" style="32" customWidth="1"/>
    <col min="13314" max="13314" width="22.85546875" style="32" customWidth="1"/>
    <col min="13315" max="13315" width="18" style="32" customWidth="1"/>
    <col min="13316" max="13316" width="19.28515625" style="32" customWidth="1"/>
    <col min="13317" max="13317" width="14.140625" style="32" customWidth="1"/>
    <col min="13318" max="13318" width="13.42578125" style="32" customWidth="1"/>
    <col min="13319" max="13319" width="17.42578125" style="32" customWidth="1"/>
    <col min="13320" max="13568" width="8.85546875" style="32"/>
    <col min="13569" max="13569" width="20.85546875" style="32" customWidth="1"/>
    <col min="13570" max="13570" width="22.85546875" style="32" customWidth="1"/>
    <col min="13571" max="13571" width="18" style="32" customWidth="1"/>
    <col min="13572" max="13572" width="19.28515625" style="32" customWidth="1"/>
    <col min="13573" max="13573" width="14.140625" style="32" customWidth="1"/>
    <col min="13574" max="13574" width="13.42578125" style="32" customWidth="1"/>
    <col min="13575" max="13575" width="17.42578125" style="32" customWidth="1"/>
    <col min="13576" max="13824" width="8.85546875" style="32"/>
    <col min="13825" max="13825" width="20.85546875" style="32" customWidth="1"/>
    <col min="13826" max="13826" width="22.85546875" style="32" customWidth="1"/>
    <col min="13827" max="13827" width="18" style="32" customWidth="1"/>
    <col min="13828" max="13828" width="19.28515625" style="32" customWidth="1"/>
    <col min="13829" max="13829" width="14.140625" style="32" customWidth="1"/>
    <col min="13830" max="13830" width="13.42578125" style="32" customWidth="1"/>
    <col min="13831" max="13831" width="17.42578125" style="32" customWidth="1"/>
    <col min="13832" max="14080" width="8.85546875" style="32"/>
    <col min="14081" max="14081" width="20.85546875" style="32" customWidth="1"/>
    <col min="14082" max="14082" width="22.85546875" style="32" customWidth="1"/>
    <col min="14083" max="14083" width="18" style="32" customWidth="1"/>
    <col min="14084" max="14084" width="19.28515625" style="32" customWidth="1"/>
    <col min="14085" max="14085" width="14.140625" style="32" customWidth="1"/>
    <col min="14086" max="14086" width="13.42578125" style="32" customWidth="1"/>
    <col min="14087" max="14087" width="17.42578125" style="32" customWidth="1"/>
    <col min="14088" max="14336" width="8.85546875" style="32"/>
    <col min="14337" max="14337" width="20.85546875" style="32" customWidth="1"/>
    <col min="14338" max="14338" width="22.85546875" style="32" customWidth="1"/>
    <col min="14339" max="14339" width="18" style="32" customWidth="1"/>
    <col min="14340" max="14340" width="19.28515625" style="32" customWidth="1"/>
    <col min="14341" max="14341" width="14.140625" style="32" customWidth="1"/>
    <col min="14342" max="14342" width="13.42578125" style="32" customWidth="1"/>
    <col min="14343" max="14343" width="17.42578125" style="32" customWidth="1"/>
    <col min="14344" max="14592" width="8.85546875" style="32"/>
    <col min="14593" max="14593" width="20.85546875" style="32" customWidth="1"/>
    <col min="14594" max="14594" width="22.85546875" style="32" customWidth="1"/>
    <col min="14595" max="14595" width="18" style="32" customWidth="1"/>
    <col min="14596" max="14596" width="19.28515625" style="32" customWidth="1"/>
    <col min="14597" max="14597" width="14.140625" style="32" customWidth="1"/>
    <col min="14598" max="14598" width="13.42578125" style="32" customWidth="1"/>
    <col min="14599" max="14599" width="17.42578125" style="32" customWidth="1"/>
    <col min="14600" max="14848" width="8.85546875" style="32"/>
    <col min="14849" max="14849" width="20.85546875" style="32" customWidth="1"/>
    <col min="14850" max="14850" width="22.85546875" style="32" customWidth="1"/>
    <col min="14851" max="14851" width="18" style="32" customWidth="1"/>
    <col min="14852" max="14852" width="19.28515625" style="32" customWidth="1"/>
    <col min="14853" max="14853" width="14.140625" style="32" customWidth="1"/>
    <col min="14854" max="14854" width="13.42578125" style="32" customWidth="1"/>
    <col min="14855" max="14855" width="17.42578125" style="32" customWidth="1"/>
    <col min="14856" max="15104" width="8.85546875" style="32"/>
    <col min="15105" max="15105" width="20.85546875" style="32" customWidth="1"/>
    <col min="15106" max="15106" width="22.85546875" style="32" customWidth="1"/>
    <col min="15107" max="15107" width="18" style="32" customWidth="1"/>
    <col min="15108" max="15108" width="19.28515625" style="32" customWidth="1"/>
    <col min="15109" max="15109" width="14.140625" style="32" customWidth="1"/>
    <col min="15110" max="15110" width="13.42578125" style="32" customWidth="1"/>
    <col min="15111" max="15111" width="17.42578125" style="32" customWidth="1"/>
    <col min="15112" max="15360" width="8.85546875" style="32"/>
    <col min="15361" max="15361" width="20.85546875" style="32" customWidth="1"/>
    <col min="15362" max="15362" width="22.85546875" style="32" customWidth="1"/>
    <col min="15363" max="15363" width="18" style="32" customWidth="1"/>
    <col min="15364" max="15364" width="19.28515625" style="32" customWidth="1"/>
    <col min="15365" max="15365" width="14.140625" style="32" customWidth="1"/>
    <col min="15366" max="15366" width="13.42578125" style="32" customWidth="1"/>
    <col min="15367" max="15367" width="17.42578125" style="32" customWidth="1"/>
    <col min="15368" max="15616" width="8.85546875" style="32"/>
    <col min="15617" max="15617" width="20.85546875" style="32" customWidth="1"/>
    <col min="15618" max="15618" width="22.85546875" style="32" customWidth="1"/>
    <col min="15619" max="15619" width="18" style="32" customWidth="1"/>
    <col min="15620" max="15620" width="19.28515625" style="32" customWidth="1"/>
    <col min="15621" max="15621" width="14.140625" style="32" customWidth="1"/>
    <col min="15622" max="15622" width="13.42578125" style="32" customWidth="1"/>
    <col min="15623" max="15623" width="17.42578125" style="32" customWidth="1"/>
    <col min="15624" max="15872" width="8.85546875" style="32"/>
    <col min="15873" max="15873" width="20.85546875" style="32" customWidth="1"/>
    <col min="15874" max="15874" width="22.85546875" style="32" customWidth="1"/>
    <col min="15875" max="15875" width="18" style="32" customWidth="1"/>
    <col min="15876" max="15876" width="19.28515625" style="32" customWidth="1"/>
    <col min="15877" max="15877" width="14.140625" style="32" customWidth="1"/>
    <col min="15878" max="15878" width="13.42578125" style="32" customWidth="1"/>
    <col min="15879" max="15879" width="17.42578125" style="32" customWidth="1"/>
    <col min="15880" max="16128" width="8.85546875" style="32"/>
    <col min="16129" max="16129" width="20.85546875" style="32" customWidth="1"/>
    <col min="16130" max="16130" width="22.85546875" style="32" customWidth="1"/>
    <col min="16131" max="16131" width="18" style="32" customWidth="1"/>
    <col min="16132" max="16132" width="19.28515625" style="32" customWidth="1"/>
    <col min="16133" max="16133" width="14.140625" style="32" customWidth="1"/>
    <col min="16134" max="16134" width="13.42578125" style="32" customWidth="1"/>
    <col min="16135" max="16135" width="17.42578125" style="32" customWidth="1"/>
    <col min="16136" max="16384" width="8.85546875" style="32"/>
  </cols>
  <sheetData>
    <row r="1" spans="1:7" s="32" customFormat="1" ht="37.5" customHeight="1" thickBot="1" x14ac:dyDescent="0.3">
      <c r="A1" s="257" t="s">
        <v>354</v>
      </c>
      <c r="B1" s="257"/>
      <c r="C1" s="257"/>
      <c r="D1" s="257"/>
      <c r="E1" s="257"/>
      <c r="F1" s="257"/>
      <c r="G1" s="257"/>
    </row>
    <row r="2" spans="1:7" s="32" customFormat="1" ht="93" customHeight="1" thickBot="1" x14ac:dyDescent="0.3">
      <c r="A2" s="22" t="s">
        <v>0</v>
      </c>
      <c r="B2" s="22" t="s">
        <v>65</v>
      </c>
      <c r="C2" s="22" t="s">
        <v>66</v>
      </c>
      <c r="D2" s="59" t="s">
        <v>67</v>
      </c>
      <c r="E2" s="460" t="s">
        <v>68</v>
      </c>
      <c r="F2" s="460" t="s">
        <v>4</v>
      </c>
      <c r="G2" s="23" t="s">
        <v>69</v>
      </c>
    </row>
    <row r="3" spans="1:7" s="32" customFormat="1" ht="12.75" customHeight="1" thickTop="1" x14ac:dyDescent="0.25">
      <c r="A3" s="450">
        <v>1</v>
      </c>
      <c r="B3" s="450">
        <v>2</v>
      </c>
      <c r="C3" s="450">
        <v>3</v>
      </c>
      <c r="D3" s="450">
        <v>4</v>
      </c>
      <c r="E3" s="461">
        <v>5</v>
      </c>
      <c r="F3" s="461">
        <v>6</v>
      </c>
      <c r="G3" s="450">
        <v>7</v>
      </c>
    </row>
    <row r="4" spans="1:7" s="32" customFormat="1" x14ac:dyDescent="0.25">
      <c r="A4" s="24" t="s">
        <v>6</v>
      </c>
      <c r="B4" s="140">
        <v>4464</v>
      </c>
      <c r="C4" s="140">
        <v>5408</v>
      </c>
      <c r="D4" s="141">
        <v>82.544378698224847</v>
      </c>
      <c r="E4" s="140">
        <v>706</v>
      </c>
      <c r="F4" s="140">
        <v>567</v>
      </c>
      <c r="G4" s="141">
        <v>1.2451499118165785</v>
      </c>
    </row>
    <row r="5" spans="1:7" s="32" customFormat="1" x14ac:dyDescent="0.25">
      <c r="A5" s="24" t="s">
        <v>7</v>
      </c>
      <c r="B5" s="140">
        <v>15301</v>
      </c>
      <c r="C5" s="140">
        <v>42333</v>
      </c>
      <c r="D5" s="141">
        <v>36.144379089599134</v>
      </c>
      <c r="E5" s="140">
        <v>7060</v>
      </c>
      <c r="F5" s="140">
        <v>10196</v>
      </c>
      <c r="G5" s="141">
        <v>0.69242840329541</v>
      </c>
    </row>
    <row r="6" spans="1:7" s="32" customFormat="1" x14ac:dyDescent="0.25">
      <c r="A6" s="24" t="s">
        <v>8</v>
      </c>
      <c r="B6" s="140">
        <v>6796</v>
      </c>
      <c r="C6" s="140">
        <v>17660</v>
      </c>
      <c r="D6" s="141">
        <v>38.482446206115519</v>
      </c>
      <c r="E6" s="140">
        <v>9424</v>
      </c>
      <c r="F6" s="140">
        <v>2656</v>
      </c>
      <c r="G6" s="141">
        <v>3.5481927710843375</v>
      </c>
    </row>
    <row r="7" spans="1:7" s="32" customFormat="1" x14ac:dyDescent="0.25">
      <c r="A7" s="24" t="s">
        <v>9</v>
      </c>
      <c r="B7" s="140">
        <v>6806</v>
      </c>
      <c r="C7" s="140">
        <v>14284</v>
      </c>
      <c r="D7" s="141">
        <v>47.647717726127134</v>
      </c>
      <c r="E7" s="140">
        <v>2053</v>
      </c>
      <c r="F7" s="140">
        <v>6427</v>
      </c>
      <c r="G7" s="141">
        <v>0.31943363933405944</v>
      </c>
    </row>
    <row r="8" spans="1:7" s="32" customFormat="1" x14ac:dyDescent="0.25">
      <c r="A8" s="24" t="s">
        <v>10</v>
      </c>
      <c r="B8" s="140">
        <v>13659</v>
      </c>
      <c r="C8" s="140">
        <v>35137</v>
      </c>
      <c r="D8" s="141">
        <v>38.873552096081056</v>
      </c>
      <c r="E8" s="140">
        <v>4323</v>
      </c>
      <c r="F8" s="140">
        <v>9612</v>
      </c>
      <c r="G8" s="141">
        <v>0.44975031210986266</v>
      </c>
    </row>
    <row r="9" spans="1:7" s="32" customFormat="1" x14ac:dyDescent="0.25">
      <c r="A9" s="24" t="s">
        <v>11</v>
      </c>
      <c r="B9" s="140">
        <v>20514</v>
      </c>
      <c r="C9" s="140">
        <v>52206</v>
      </c>
      <c r="D9" s="141">
        <v>39.294333984599476</v>
      </c>
      <c r="E9" s="140">
        <v>4889</v>
      </c>
      <c r="F9" s="140">
        <v>10451</v>
      </c>
      <c r="G9" s="141">
        <v>0.46780212419864126</v>
      </c>
    </row>
    <row r="10" spans="1:7" s="32" customFormat="1" x14ac:dyDescent="0.25">
      <c r="A10" s="24" t="s">
        <v>12</v>
      </c>
      <c r="B10" s="140">
        <v>8458</v>
      </c>
      <c r="C10" s="140">
        <v>11821</v>
      </c>
      <c r="D10" s="141">
        <v>71.550630234328736</v>
      </c>
      <c r="E10" s="140">
        <v>702</v>
      </c>
      <c r="F10" s="140">
        <v>3480</v>
      </c>
      <c r="G10" s="141">
        <v>0.20172413793103447</v>
      </c>
    </row>
    <row r="11" spans="1:7" s="32" customFormat="1" x14ac:dyDescent="0.25">
      <c r="A11" s="24" t="s">
        <v>13</v>
      </c>
      <c r="B11" s="153"/>
      <c r="C11" s="153"/>
      <c r="D11" s="154"/>
      <c r="E11" s="140">
        <v>1003</v>
      </c>
      <c r="F11" s="140">
        <v>3502</v>
      </c>
      <c r="G11" s="141">
        <v>0.28640776699029125</v>
      </c>
    </row>
    <row r="12" spans="1:7" s="32" customFormat="1" x14ac:dyDescent="0.25">
      <c r="A12" s="24" t="s">
        <v>14</v>
      </c>
      <c r="B12" s="140">
        <v>19959</v>
      </c>
      <c r="C12" s="140">
        <v>56675</v>
      </c>
      <c r="D12" s="141">
        <v>35.216585796206438</v>
      </c>
      <c r="E12" s="140">
        <v>5844</v>
      </c>
      <c r="F12" s="140">
        <v>24311</v>
      </c>
      <c r="G12" s="141">
        <v>0.24038501090041545</v>
      </c>
    </row>
    <row r="13" spans="1:7" s="32" customFormat="1" x14ac:dyDescent="0.25">
      <c r="A13" s="24" t="s">
        <v>15</v>
      </c>
      <c r="B13" s="140">
        <v>8204</v>
      </c>
      <c r="C13" s="140">
        <v>15135</v>
      </c>
      <c r="D13" s="141">
        <v>54.205483977535515</v>
      </c>
      <c r="E13" s="140">
        <v>1968</v>
      </c>
      <c r="F13" s="140">
        <v>4488</v>
      </c>
      <c r="G13" s="141">
        <v>0.43850267379679142</v>
      </c>
    </row>
    <row r="14" spans="1:7" s="32" customFormat="1" x14ac:dyDescent="0.25">
      <c r="A14" s="24" t="s">
        <v>16</v>
      </c>
      <c r="B14" s="140">
        <v>19490</v>
      </c>
      <c r="C14" s="140">
        <v>46718</v>
      </c>
      <c r="D14" s="141">
        <v>41.718395479258533</v>
      </c>
      <c r="E14" s="140">
        <v>4930</v>
      </c>
      <c r="F14" s="140">
        <v>6423</v>
      </c>
      <c r="G14" s="141">
        <v>0.76755410244434064</v>
      </c>
    </row>
    <row r="15" spans="1:7" s="32" customFormat="1" x14ac:dyDescent="0.25">
      <c r="A15" s="24" t="s">
        <v>17</v>
      </c>
      <c r="B15" s="140">
        <v>13543</v>
      </c>
      <c r="C15" s="140">
        <v>27595</v>
      </c>
      <c r="D15" s="141">
        <v>49.077731473092953</v>
      </c>
      <c r="E15" s="140">
        <v>4449</v>
      </c>
      <c r="F15" s="140">
        <v>15583</v>
      </c>
      <c r="G15" s="141">
        <v>0.28550343322851823</v>
      </c>
    </row>
    <row r="16" spans="1:7" s="32" customFormat="1" x14ac:dyDescent="0.25">
      <c r="A16" s="24" t="s">
        <v>18</v>
      </c>
      <c r="B16" s="140">
        <v>6358</v>
      </c>
      <c r="C16" s="140">
        <v>17918</v>
      </c>
      <c r="D16" s="141">
        <v>35.483870967741936</v>
      </c>
      <c r="E16" s="140">
        <v>2387</v>
      </c>
      <c r="F16" s="140">
        <v>2975</v>
      </c>
      <c r="G16" s="141">
        <v>0.8023529411764706</v>
      </c>
    </row>
    <row r="17" spans="1:7" s="32" customFormat="1" x14ac:dyDescent="0.25">
      <c r="A17" s="24" t="s">
        <v>19</v>
      </c>
      <c r="B17" s="140">
        <v>3058</v>
      </c>
      <c r="C17" s="140">
        <v>4917</v>
      </c>
      <c r="D17" s="141">
        <v>62.192393736017891</v>
      </c>
      <c r="E17" s="140">
        <v>502</v>
      </c>
      <c r="F17" s="140">
        <v>836</v>
      </c>
      <c r="G17" s="141">
        <v>0.6004784688995215</v>
      </c>
    </row>
    <row r="18" spans="1:7" s="32" customFormat="1" x14ac:dyDescent="0.25">
      <c r="A18" s="24" t="s">
        <v>20</v>
      </c>
      <c r="B18" s="140">
        <v>10573</v>
      </c>
      <c r="C18" s="140">
        <v>19172</v>
      </c>
      <c r="D18" s="141">
        <v>55.148132693511378</v>
      </c>
      <c r="E18" s="140">
        <v>1109</v>
      </c>
      <c r="F18" s="140">
        <v>3805</v>
      </c>
      <c r="G18" s="141">
        <v>0.29145860709592641</v>
      </c>
    </row>
    <row r="19" spans="1:7" s="32" customFormat="1" x14ac:dyDescent="0.25">
      <c r="A19" s="24" t="s">
        <v>21</v>
      </c>
      <c r="B19" s="140">
        <v>17277</v>
      </c>
      <c r="C19" s="140">
        <v>30343</v>
      </c>
      <c r="D19" s="141">
        <v>56.93899746234716</v>
      </c>
      <c r="E19" s="140">
        <v>2079</v>
      </c>
      <c r="F19" s="140">
        <v>11642</v>
      </c>
      <c r="G19" s="141">
        <v>0.17857756399244115</v>
      </c>
    </row>
    <row r="20" spans="1:7" s="32" customFormat="1" ht="16.5" customHeight="1" thickBot="1" x14ac:dyDescent="0.3">
      <c r="A20" s="64" t="s">
        <v>22</v>
      </c>
      <c r="B20" s="305">
        <f>SUM(B4:B19)</f>
        <v>174460</v>
      </c>
      <c r="C20" s="305">
        <f>SUM(C4:C19)</f>
        <v>397322</v>
      </c>
      <c r="D20" s="318">
        <f>B20*100/C20</f>
        <v>43.908970557885041</v>
      </c>
      <c r="E20" s="305">
        <f>SUM(E4:E19)</f>
        <v>53428</v>
      </c>
      <c r="F20" s="305">
        <f>SUM(F4:F19)</f>
        <v>116954</v>
      </c>
      <c r="G20" s="318">
        <f>E20/F20</f>
        <v>0.45682918070352446</v>
      </c>
    </row>
    <row r="21" spans="1:7" s="32" customFormat="1" x14ac:dyDescent="0.25">
      <c r="A21" s="24" t="s">
        <v>23</v>
      </c>
      <c r="B21" s="140">
        <v>6221</v>
      </c>
      <c r="C21" s="140">
        <v>8017</v>
      </c>
      <c r="D21" s="141">
        <v>77.597605089185478</v>
      </c>
      <c r="E21" s="140">
        <v>2056</v>
      </c>
      <c r="F21" s="140">
        <v>2228</v>
      </c>
      <c r="G21" s="141">
        <v>0.92280071813285458</v>
      </c>
    </row>
    <row r="22" spans="1:7" s="32" customFormat="1" x14ac:dyDescent="0.25">
      <c r="A22" s="24" t="s">
        <v>24</v>
      </c>
      <c r="B22" s="140">
        <v>11777</v>
      </c>
      <c r="C22" s="140">
        <v>28489</v>
      </c>
      <c r="D22" s="141">
        <v>41.33876232932009</v>
      </c>
      <c r="E22" s="140">
        <v>6683</v>
      </c>
      <c r="F22" s="140">
        <v>10569</v>
      </c>
      <c r="G22" s="141">
        <v>0.63232093859400129</v>
      </c>
    </row>
    <row r="23" spans="1:7" s="32" customFormat="1" x14ac:dyDescent="0.25">
      <c r="A23" s="24" t="s">
        <v>25</v>
      </c>
      <c r="B23" s="140">
        <v>15175</v>
      </c>
      <c r="C23" s="140">
        <v>18612</v>
      </c>
      <c r="D23" s="141">
        <v>81.533419299376746</v>
      </c>
      <c r="E23" s="140">
        <v>1082</v>
      </c>
      <c r="F23" s="140">
        <v>6150</v>
      </c>
      <c r="G23" s="141">
        <v>0.17593495934959349</v>
      </c>
    </row>
    <row r="24" spans="1:7" s="32" customFormat="1" ht="22.5" customHeight="1" thickBot="1" x14ac:dyDescent="0.3">
      <c r="A24" s="64" t="s">
        <v>26</v>
      </c>
      <c r="B24" s="305">
        <f>SUM(B20:B23)</f>
        <v>207633</v>
      </c>
      <c r="C24" s="305">
        <f>SUM(C20:C23)</f>
        <v>452440</v>
      </c>
      <c r="D24" s="318">
        <f>B24*100/C24</f>
        <v>45.891830961011408</v>
      </c>
      <c r="E24" s="452">
        <f>SUM(E20:E23)</f>
        <v>63249</v>
      </c>
      <c r="F24" s="452">
        <f>SUM(F20:F23)</f>
        <v>135901</v>
      </c>
      <c r="G24" s="318">
        <f>E24/F24</f>
        <v>0.46540496390755037</v>
      </c>
    </row>
    <row r="25" spans="1:7" s="32" customFormat="1" ht="34.5" customHeight="1" x14ac:dyDescent="0.25">
      <c r="A25" s="428"/>
      <c r="B25" s="428"/>
      <c r="C25" s="428"/>
      <c r="D25" s="462"/>
      <c r="E25" s="463"/>
      <c r="F25" s="463"/>
    </row>
    <row r="26" spans="1:7" s="32" customFormat="1" ht="32.25" customHeight="1" thickBot="1" x14ac:dyDescent="0.3">
      <c r="A26" s="442" t="s">
        <v>355</v>
      </c>
      <c r="B26" s="442"/>
      <c r="C26" s="442"/>
      <c r="D26" s="442"/>
      <c r="E26" s="442"/>
      <c r="F26" s="442"/>
      <c r="G26" s="442"/>
    </row>
    <row r="27" spans="1:7" s="32" customFormat="1" ht="93" customHeight="1" thickBot="1" x14ac:dyDescent="0.3">
      <c r="A27" s="22" t="s">
        <v>0</v>
      </c>
      <c r="B27" s="22" t="s">
        <v>27</v>
      </c>
      <c r="C27" s="22" t="s">
        <v>70</v>
      </c>
      <c r="D27" s="59" t="s">
        <v>71</v>
      </c>
      <c r="E27" s="460" t="s">
        <v>72</v>
      </c>
      <c r="F27" s="460" t="s">
        <v>70</v>
      </c>
      <c r="G27" s="23" t="s">
        <v>73</v>
      </c>
    </row>
    <row r="28" spans="1:7" s="32" customFormat="1" ht="12.75" customHeight="1" thickTop="1" x14ac:dyDescent="0.25">
      <c r="A28" s="450">
        <v>1</v>
      </c>
      <c r="B28" s="450">
        <v>2</v>
      </c>
      <c r="C28" s="450">
        <v>3</v>
      </c>
      <c r="D28" s="450">
        <v>4</v>
      </c>
      <c r="E28" s="461">
        <v>5</v>
      </c>
      <c r="F28" s="461">
        <v>6</v>
      </c>
      <c r="G28" s="450">
        <v>7</v>
      </c>
    </row>
    <row r="29" spans="1:7" s="32" customFormat="1" ht="15" customHeight="1" x14ac:dyDescent="0.25">
      <c r="A29" s="24" t="s">
        <v>6</v>
      </c>
      <c r="B29" s="140">
        <v>1454</v>
      </c>
      <c r="C29" s="140">
        <v>12326</v>
      </c>
      <c r="D29" s="141">
        <v>11.796203147817621</v>
      </c>
      <c r="E29" s="140">
        <v>6475</v>
      </c>
      <c r="F29" s="140">
        <v>12326</v>
      </c>
      <c r="G29" s="141">
        <v>52.531234788252476</v>
      </c>
    </row>
    <row r="30" spans="1:7" s="32" customFormat="1" x14ac:dyDescent="0.25">
      <c r="A30" s="24" t="s">
        <v>7</v>
      </c>
      <c r="B30" s="140">
        <v>9688</v>
      </c>
      <c r="C30" s="140">
        <v>63773</v>
      </c>
      <c r="D30" s="141">
        <v>15.191381932792874</v>
      </c>
      <c r="E30" s="140">
        <v>34356</v>
      </c>
      <c r="F30" s="140">
        <v>63773</v>
      </c>
      <c r="G30" s="141">
        <v>53.872328414846407</v>
      </c>
    </row>
    <row r="31" spans="1:7" s="32" customFormat="1" x14ac:dyDescent="0.25">
      <c r="A31" s="24" t="s">
        <v>8</v>
      </c>
      <c r="B31" s="140">
        <v>2137</v>
      </c>
      <c r="C31" s="140">
        <v>26585</v>
      </c>
      <c r="D31" s="141">
        <v>8.0383675004701889</v>
      </c>
      <c r="E31" s="140">
        <v>11519</v>
      </c>
      <c r="F31" s="140">
        <v>26585</v>
      </c>
      <c r="G31" s="141">
        <v>43.328944893737074</v>
      </c>
    </row>
    <row r="32" spans="1:7" s="32" customFormat="1" x14ac:dyDescent="0.25">
      <c r="A32" s="24" t="s">
        <v>9</v>
      </c>
      <c r="B32" s="140">
        <v>3469</v>
      </c>
      <c r="C32" s="140">
        <v>32074</v>
      </c>
      <c r="D32" s="141">
        <v>10.815613892872731</v>
      </c>
      <c r="E32" s="140">
        <v>16686</v>
      </c>
      <c r="F32" s="140">
        <v>32074</v>
      </c>
      <c r="G32" s="141">
        <v>52.023445781629988</v>
      </c>
    </row>
    <row r="33" spans="1:7" s="32" customFormat="1" x14ac:dyDescent="0.25">
      <c r="A33" s="24" t="s">
        <v>10</v>
      </c>
      <c r="B33" s="140">
        <v>291</v>
      </c>
      <c r="C33" s="140">
        <v>46819</v>
      </c>
      <c r="D33" s="141">
        <v>0.62154253614985366</v>
      </c>
      <c r="E33" s="140">
        <v>31100</v>
      </c>
      <c r="F33" s="140">
        <v>46819</v>
      </c>
      <c r="G33" s="141">
        <v>66.426023622888138</v>
      </c>
    </row>
    <row r="34" spans="1:7" s="32" customFormat="1" x14ac:dyDescent="0.25">
      <c r="A34" s="24" t="s">
        <v>11</v>
      </c>
      <c r="B34" s="140">
        <v>7556</v>
      </c>
      <c r="C34" s="140">
        <v>73655</v>
      </c>
      <c r="D34" s="141">
        <v>10.258638245876044</v>
      </c>
      <c r="E34" s="140">
        <v>33194</v>
      </c>
      <c r="F34" s="140">
        <v>73655</v>
      </c>
      <c r="G34" s="141">
        <v>45.066865793225169</v>
      </c>
    </row>
    <row r="35" spans="1:7" s="32" customFormat="1" x14ac:dyDescent="0.25">
      <c r="A35" s="24" t="s">
        <v>12</v>
      </c>
      <c r="B35" s="140">
        <v>344</v>
      </c>
      <c r="C35" s="140">
        <v>19057</v>
      </c>
      <c r="D35" s="141">
        <v>1.8051109828409506</v>
      </c>
      <c r="E35" s="140">
        <v>10706</v>
      </c>
      <c r="F35" s="140">
        <v>19057</v>
      </c>
      <c r="G35" s="141">
        <v>56.178831925276803</v>
      </c>
    </row>
    <row r="36" spans="1:7" s="32" customFormat="1" x14ac:dyDescent="0.25">
      <c r="A36" s="24" t="s">
        <v>13</v>
      </c>
      <c r="B36" s="140">
        <v>6484</v>
      </c>
      <c r="C36" s="140">
        <v>20354</v>
      </c>
      <c r="D36" s="141">
        <v>31.85614621204677</v>
      </c>
      <c r="E36" s="140">
        <v>8492</v>
      </c>
      <c r="F36" s="140">
        <v>20354</v>
      </c>
      <c r="G36" s="141">
        <v>41.721528937800926</v>
      </c>
    </row>
    <row r="37" spans="1:7" s="32" customFormat="1" x14ac:dyDescent="0.25">
      <c r="A37" s="24" t="s">
        <v>14</v>
      </c>
      <c r="B37" s="140">
        <v>6744</v>
      </c>
      <c r="C37" s="140">
        <v>95543</v>
      </c>
      <c r="D37" s="141">
        <v>7.0586018860617727</v>
      </c>
      <c r="E37" s="140">
        <v>42903</v>
      </c>
      <c r="F37" s="140">
        <v>95543</v>
      </c>
      <c r="G37" s="141">
        <v>44.90438859989743</v>
      </c>
    </row>
    <row r="38" spans="1:7" s="32" customFormat="1" x14ac:dyDescent="0.25">
      <c r="A38" s="24" t="s">
        <v>15</v>
      </c>
      <c r="B38" s="140">
        <v>2618</v>
      </c>
      <c r="C38" s="140">
        <v>38613</v>
      </c>
      <c r="D38" s="141">
        <v>6.7800999663325827</v>
      </c>
      <c r="E38" s="140">
        <v>14001</v>
      </c>
      <c r="F38" s="140">
        <v>38613</v>
      </c>
      <c r="G38" s="141">
        <v>36.259808872659463</v>
      </c>
    </row>
    <row r="39" spans="1:7" s="32" customFormat="1" x14ac:dyDescent="0.25">
      <c r="A39" s="24" t="s">
        <v>16</v>
      </c>
      <c r="B39" s="140">
        <v>1178</v>
      </c>
      <c r="C39" s="140">
        <v>47822</v>
      </c>
      <c r="D39" s="141">
        <v>2.4633014093931664</v>
      </c>
      <c r="E39" s="140">
        <v>27658</v>
      </c>
      <c r="F39" s="140">
        <v>47822</v>
      </c>
      <c r="G39" s="141">
        <v>57.83530592614278</v>
      </c>
    </row>
    <row r="40" spans="1:7" s="32" customFormat="1" x14ac:dyDescent="0.25">
      <c r="A40" s="24" t="s">
        <v>17</v>
      </c>
      <c r="B40" s="140">
        <v>10828</v>
      </c>
      <c r="C40" s="140">
        <v>53165</v>
      </c>
      <c r="D40" s="141">
        <v>20.366782657763565</v>
      </c>
      <c r="E40" s="140">
        <v>26837</v>
      </c>
      <c r="F40" s="140">
        <v>53165</v>
      </c>
      <c r="G40" s="141">
        <v>50.478698391799114</v>
      </c>
    </row>
    <row r="41" spans="1:7" s="32" customFormat="1" x14ac:dyDescent="0.25">
      <c r="A41" s="24" t="s">
        <v>18</v>
      </c>
      <c r="B41" s="140">
        <v>1692</v>
      </c>
      <c r="C41" s="140">
        <v>17238</v>
      </c>
      <c r="D41" s="141">
        <v>9.8155238426731639</v>
      </c>
      <c r="E41" s="140">
        <v>10550</v>
      </c>
      <c r="F41" s="140">
        <v>17238</v>
      </c>
      <c r="G41" s="141">
        <v>61.201995591135862</v>
      </c>
    </row>
    <row r="42" spans="1:7" s="32" customFormat="1" x14ac:dyDescent="0.25">
      <c r="A42" s="24" t="s">
        <v>19</v>
      </c>
      <c r="B42" s="140">
        <v>1666</v>
      </c>
      <c r="C42" s="140">
        <v>8588</v>
      </c>
      <c r="D42" s="141">
        <v>19.399161620866327</v>
      </c>
      <c r="E42" s="140">
        <v>3609</v>
      </c>
      <c r="F42" s="140">
        <v>8588</v>
      </c>
      <c r="G42" s="141">
        <v>42.023754075454121</v>
      </c>
    </row>
    <row r="43" spans="1:7" s="32" customFormat="1" x14ac:dyDescent="0.25">
      <c r="A43" s="24" t="s">
        <v>20</v>
      </c>
      <c r="B43" s="140">
        <v>5910</v>
      </c>
      <c r="C43" s="140">
        <v>34711</v>
      </c>
      <c r="D43" s="141">
        <v>17.026302901097633</v>
      </c>
      <c r="E43" s="140">
        <v>15306</v>
      </c>
      <c r="F43" s="140">
        <v>34711</v>
      </c>
      <c r="G43" s="141">
        <v>44.095531675837627</v>
      </c>
    </row>
    <row r="44" spans="1:7" s="32" customFormat="1" x14ac:dyDescent="0.25">
      <c r="A44" s="24" t="s">
        <v>21</v>
      </c>
      <c r="B44" s="140">
        <v>5796</v>
      </c>
      <c r="C44" s="140">
        <v>67084</v>
      </c>
      <c r="D44" s="141">
        <v>8.6399141374992556</v>
      </c>
      <c r="E44" s="140">
        <v>42722</v>
      </c>
      <c r="F44" s="140">
        <v>67084</v>
      </c>
      <c r="G44" s="141">
        <v>63.684336056287641</v>
      </c>
    </row>
    <row r="45" spans="1:7" s="292" customFormat="1" ht="24" customHeight="1" thickBot="1" x14ac:dyDescent="0.3">
      <c r="A45" s="64" t="s">
        <v>22</v>
      </c>
      <c r="B45" s="305">
        <f>SUM(B29:B44)</f>
        <v>67855</v>
      </c>
      <c r="C45" s="305">
        <f>SUM(C29:C44)</f>
        <v>657407</v>
      </c>
      <c r="D45" s="318">
        <f>B45/C45*100</f>
        <v>10.32161203029478</v>
      </c>
      <c r="E45" s="452">
        <f>SUM(E29:E44)</f>
        <v>336114</v>
      </c>
      <c r="F45" s="452">
        <f>SUM(F29:F44)</f>
        <v>657407</v>
      </c>
      <c r="G45" s="318">
        <f>AVERAGE(G29:G44)</f>
        <v>50.727063959179439</v>
      </c>
    </row>
    <row r="46" spans="1:7" s="32" customFormat="1" x14ac:dyDescent="0.25">
      <c r="A46" s="24" t="s">
        <v>23</v>
      </c>
      <c r="B46" s="140">
        <v>5231</v>
      </c>
      <c r="C46" s="140">
        <v>22408</v>
      </c>
      <c r="D46" s="141">
        <v>23.344341306676185</v>
      </c>
      <c r="E46" s="140">
        <v>8001</v>
      </c>
      <c r="F46" s="140">
        <v>22408</v>
      </c>
      <c r="G46" s="141">
        <v>35.705997857907889</v>
      </c>
    </row>
    <row r="47" spans="1:7" s="32" customFormat="1" x14ac:dyDescent="0.25">
      <c r="A47" s="24" t="s">
        <v>24</v>
      </c>
      <c r="B47" s="140">
        <v>1119</v>
      </c>
      <c r="C47" s="140">
        <v>59405</v>
      </c>
      <c r="D47" s="141">
        <v>1.8836798249305613</v>
      </c>
      <c r="E47" s="140">
        <v>17464</v>
      </c>
      <c r="F47" s="140">
        <v>59405</v>
      </c>
      <c r="G47" s="141">
        <v>29.398198804814406</v>
      </c>
    </row>
    <row r="48" spans="1:7" s="32" customFormat="1" x14ac:dyDescent="0.25">
      <c r="A48" s="24" t="s">
        <v>25</v>
      </c>
      <c r="B48" s="140">
        <v>514</v>
      </c>
      <c r="C48" s="140">
        <v>22746</v>
      </c>
      <c r="D48" s="141">
        <v>2.2597379759078517</v>
      </c>
      <c r="E48" s="140">
        <v>11868</v>
      </c>
      <c r="F48" s="140">
        <v>22746</v>
      </c>
      <c r="G48" s="141">
        <v>52.176206805592194</v>
      </c>
    </row>
    <row r="49" spans="1:7" s="292" customFormat="1" ht="24" customHeight="1" thickBot="1" x14ac:dyDescent="0.3">
      <c r="A49" s="64" t="s">
        <v>26</v>
      </c>
      <c r="B49" s="305">
        <f>SUM(B45:B48)</f>
        <v>74719</v>
      </c>
      <c r="C49" s="305">
        <f>SUM(C45:C48)</f>
        <v>761966</v>
      </c>
      <c r="D49" s="318">
        <f>B49*100/C49</f>
        <v>9.8060805862728788</v>
      </c>
      <c r="E49" s="452">
        <f>SUM(E45:E48)</f>
        <v>373447</v>
      </c>
      <c r="F49" s="452">
        <f>SUM(F45:F48)</f>
        <v>761966</v>
      </c>
      <c r="G49" s="318">
        <f>AVERAGE(G45:G48)</f>
        <v>42.001866856873477</v>
      </c>
    </row>
    <row r="51" spans="1:7" s="32" customFormat="1" ht="15" customHeight="1" x14ac:dyDescent="0.25">
      <c r="A51" s="428"/>
      <c r="B51" s="428"/>
      <c r="C51" s="428"/>
      <c r="D51" s="462"/>
      <c r="E51" s="463"/>
      <c r="F51" s="463"/>
    </row>
    <row r="52" spans="1:7" s="32" customFormat="1" ht="44.25" customHeight="1" thickBot="1" x14ac:dyDescent="0.3">
      <c r="A52" s="442" t="s">
        <v>356</v>
      </c>
      <c r="B52" s="442"/>
      <c r="C52" s="442"/>
      <c r="D52" s="442"/>
      <c r="E52" s="442"/>
      <c r="F52" s="442"/>
      <c r="G52" s="442"/>
    </row>
    <row r="53" spans="1:7" s="32" customFormat="1" ht="139.5" customHeight="1" thickBot="1" x14ac:dyDescent="0.3">
      <c r="A53" s="22" t="s">
        <v>0</v>
      </c>
      <c r="B53" s="22" t="s">
        <v>74</v>
      </c>
      <c r="C53" s="22" t="s">
        <v>75</v>
      </c>
      <c r="D53" s="59" t="s">
        <v>76</v>
      </c>
      <c r="E53" s="460" t="s">
        <v>77</v>
      </c>
      <c r="F53" s="460" t="s">
        <v>75</v>
      </c>
      <c r="G53" s="23" t="s">
        <v>78</v>
      </c>
    </row>
    <row r="54" spans="1:7" s="32" customFormat="1" ht="12.75" customHeight="1" thickTop="1" x14ac:dyDescent="0.25">
      <c r="A54" s="450">
        <v>1</v>
      </c>
      <c r="B54" s="450">
        <v>2</v>
      </c>
      <c r="C54" s="450">
        <v>3</v>
      </c>
      <c r="D54" s="450">
        <v>4</v>
      </c>
      <c r="E54" s="461">
        <v>5</v>
      </c>
      <c r="F54" s="461">
        <v>6</v>
      </c>
      <c r="G54" s="450">
        <v>7</v>
      </c>
    </row>
    <row r="55" spans="1:7" s="32" customFormat="1" ht="15" customHeight="1" x14ac:dyDescent="0.25">
      <c r="A55" s="24" t="s">
        <v>6</v>
      </c>
      <c r="B55" s="140">
        <v>302</v>
      </c>
      <c r="C55" s="140">
        <v>920</v>
      </c>
      <c r="D55" s="141">
        <v>32.826086956521735</v>
      </c>
      <c r="E55" s="140">
        <v>475</v>
      </c>
      <c r="F55" s="140">
        <v>1002</v>
      </c>
      <c r="G55" s="141">
        <v>47.405189620758478</v>
      </c>
    </row>
    <row r="56" spans="1:7" s="32" customFormat="1" x14ac:dyDescent="0.25">
      <c r="A56" s="24" t="s">
        <v>7</v>
      </c>
      <c r="B56" s="140">
        <v>919</v>
      </c>
      <c r="C56" s="140">
        <v>51140</v>
      </c>
      <c r="D56" s="141">
        <v>1.7970277669143528</v>
      </c>
      <c r="E56" s="140">
        <v>381</v>
      </c>
      <c r="F56" s="140">
        <v>24388</v>
      </c>
      <c r="G56" s="141">
        <v>1.5622437264228308</v>
      </c>
    </row>
    <row r="57" spans="1:7" s="32" customFormat="1" ht="15" customHeight="1" x14ac:dyDescent="0.25">
      <c r="A57" s="24" t="s">
        <v>8</v>
      </c>
      <c r="B57" s="140">
        <v>210</v>
      </c>
      <c r="C57" s="140">
        <v>14353</v>
      </c>
      <c r="D57" s="141">
        <v>1.4631087577509927</v>
      </c>
      <c r="E57" s="140">
        <v>817</v>
      </c>
      <c r="F57" s="140">
        <v>7076</v>
      </c>
      <c r="G57" s="141">
        <v>11.546071226681741</v>
      </c>
    </row>
    <row r="58" spans="1:7" s="32" customFormat="1" x14ac:dyDescent="0.25">
      <c r="A58" s="24" t="s">
        <v>9</v>
      </c>
      <c r="B58" s="140">
        <v>0</v>
      </c>
      <c r="C58" s="140">
        <v>12257</v>
      </c>
      <c r="D58" s="141">
        <v>0</v>
      </c>
      <c r="E58" s="140">
        <v>430</v>
      </c>
      <c r="F58" s="140">
        <v>5785</v>
      </c>
      <c r="G58" s="141">
        <v>7.4330164217804668</v>
      </c>
    </row>
    <row r="59" spans="1:7" s="32" customFormat="1" x14ac:dyDescent="0.25">
      <c r="A59" s="24" t="s">
        <v>10</v>
      </c>
      <c r="B59" s="140">
        <v>331</v>
      </c>
      <c r="C59" s="140">
        <v>28293</v>
      </c>
      <c r="D59" s="141">
        <v>1.1699006821475277</v>
      </c>
      <c r="E59" s="140">
        <v>119</v>
      </c>
      <c r="F59" s="140">
        <v>11999</v>
      </c>
      <c r="G59" s="141">
        <v>0.99174931244270359</v>
      </c>
    </row>
    <row r="60" spans="1:7" s="32" customFormat="1" x14ac:dyDescent="0.25">
      <c r="A60" s="24" t="s">
        <v>11</v>
      </c>
      <c r="B60" s="140">
        <v>872</v>
      </c>
      <c r="C60" s="140">
        <v>40913</v>
      </c>
      <c r="D60" s="141">
        <v>2.1313518930413315</v>
      </c>
      <c r="E60" s="140">
        <v>1720</v>
      </c>
      <c r="F60" s="140">
        <v>17755</v>
      </c>
      <c r="G60" s="141">
        <v>9.6874119966206713</v>
      </c>
    </row>
    <row r="61" spans="1:7" s="32" customFormat="1" x14ac:dyDescent="0.25">
      <c r="A61" s="24" t="s">
        <v>12</v>
      </c>
      <c r="B61" s="140">
        <v>2872</v>
      </c>
      <c r="C61" s="140">
        <v>16060</v>
      </c>
      <c r="D61" s="141">
        <v>17.88293897882939</v>
      </c>
      <c r="E61" s="140">
        <v>746</v>
      </c>
      <c r="F61" s="140">
        <v>16060</v>
      </c>
      <c r="G61" s="141">
        <v>4.6450809464508094</v>
      </c>
    </row>
    <row r="62" spans="1:7" s="32" customFormat="1" x14ac:dyDescent="0.25">
      <c r="A62" s="24" t="s">
        <v>13</v>
      </c>
      <c r="B62" s="140">
        <v>296</v>
      </c>
      <c r="C62" s="140">
        <v>13278</v>
      </c>
      <c r="D62" s="141">
        <v>2.2292513932821207</v>
      </c>
      <c r="E62" s="140">
        <v>121</v>
      </c>
      <c r="F62" s="140">
        <v>8450</v>
      </c>
      <c r="G62" s="141">
        <v>1.4319526627218935</v>
      </c>
    </row>
    <row r="63" spans="1:7" s="32" customFormat="1" x14ac:dyDescent="0.25">
      <c r="A63" s="24" t="s">
        <v>14</v>
      </c>
      <c r="B63" s="140">
        <v>3</v>
      </c>
      <c r="C63" s="140">
        <v>46253</v>
      </c>
      <c r="D63" s="141">
        <v>6.4860657687068951E-3</v>
      </c>
      <c r="E63" s="140">
        <v>1130</v>
      </c>
      <c r="F63" s="140">
        <v>33192</v>
      </c>
      <c r="G63" s="141">
        <v>3.4044348035671246</v>
      </c>
    </row>
    <row r="64" spans="1:7" s="32" customFormat="1" x14ac:dyDescent="0.25">
      <c r="A64" s="24" t="s">
        <v>15</v>
      </c>
      <c r="B64" s="140">
        <v>191</v>
      </c>
      <c r="C64" s="140">
        <v>20152</v>
      </c>
      <c r="D64" s="141">
        <v>0.94779674473997622</v>
      </c>
      <c r="E64" s="140">
        <v>2264</v>
      </c>
      <c r="F64" s="140">
        <v>10741</v>
      </c>
      <c r="G64" s="141">
        <v>21.07811190764361</v>
      </c>
    </row>
    <row r="65" spans="1:7" s="32" customFormat="1" x14ac:dyDescent="0.25">
      <c r="A65" s="24" t="s">
        <v>16</v>
      </c>
      <c r="B65" s="140">
        <v>1515</v>
      </c>
      <c r="C65" s="140">
        <v>37479</v>
      </c>
      <c r="D65" s="141">
        <v>4.0422636676538861</v>
      </c>
      <c r="E65" s="140">
        <v>340</v>
      </c>
      <c r="F65" s="140">
        <v>17399</v>
      </c>
      <c r="G65" s="141">
        <v>1.9541352951319042</v>
      </c>
    </row>
    <row r="66" spans="1:7" s="32" customFormat="1" x14ac:dyDescent="0.25">
      <c r="A66" s="24" t="s">
        <v>17</v>
      </c>
      <c r="B66" s="140">
        <v>2134</v>
      </c>
      <c r="C66" s="140">
        <v>32196</v>
      </c>
      <c r="D66" s="141">
        <v>6.6281525655360909</v>
      </c>
      <c r="E66" s="140">
        <v>807</v>
      </c>
      <c r="F66" s="140">
        <v>5234</v>
      </c>
      <c r="G66" s="141">
        <v>15.41841803591899</v>
      </c>
    </row>
    <row r="67" spans="1:7" s="32" customFormat="1" x14ac:dyDescent="0.25">
      <c r="A67" s="24" t="s">
        <v>18</v>
      </c>
      <c r="B67" s="140">
        <v>125</v>
      </c>
      <c r="C67" s="140">
        <v>11281</v>
      </c>
      <c r="D67" s="141">
        <v>1.1080577962946547</v>
      </c>
      <c r="E67" s="140">
        <v>712</v>
      </c>
      <c r="F67" s="140">
        <v>6620</v>
      </c>
      <c r="G67" s="141">
        <v>10.755287009063444</v>
      </c>
    </row>
    <row r="68" spans="1:7" s="32" customFormat="1" x14ac:dyDescent="0.25">
      <c r="A68" s="24" t="s">
        <v>19</v>
      </c>
      <c r="B68" s="140">
        <v>370</v>
      </c>
      <c r="C68" s="140">
        <v>2920</v>
      </c>
      <c r="D68" s="141">
        <v>12.671232876712329</v>
      </c>
      <c r="E68" s="140">
        <v>370</v>
      </c>
      <c r="F68" s="140">
        <v>1447</v>
      </c>
      <c r="G68" s="141">
        <v>25.570145127850726</v>
      </c>
    </row>
    <row r="69" spans="1:7" s="32" customFormat="1" x14ac:dyDescent="0.25">
      <c r="A69" s="24" t="s">
        <v>20</v>
      </c>
      <c r="B69" s="140">
        <v>2329</v>
      </c>
      <c r="C69" s="140">
        <v>14609</v>
      </c>
      <c r="D69" s="141">
        <v>15.942227394072148</v>
      </c>
      <c r="E69" s="140">
        <v>1143</v>
      </c>
      <c r="F69" s="140">
        <v>8023</v>
      </c>
      <c r="G69" s="141">
        <v>14.246541194067058</v>
      </c>
    </row>
    <row r="70" spans="1:7" s="32" customFormat="1" x14ac:dyDescent="0.25">
      <c r="A70" s="24" t="s">
        <v>21</v>
      </c>
      <c r="B70" s="140">
        <v>3913</v>
      </c>
      <c r="C70" s="140">
        <v>24230</v>
      </c>
      <c r="D70" s="141">
        <v>16.149401568303755</v>
      </c>
      <c r="E70" s="140">
        <v>335</v>
      </c>
      <c r="F70" s="140">
        <v>11394</v>
      </c>
      <c r="G70" s="141">
        <v>2.9401439354045991</v>
      </c>
    </row>
    <row r="71" spans="1:7" s="292" customFormat="1" ht="24" customHeight="1" thickBot="1" x14ac:dyDescent="0.3">
      <c r="A71" s="64" t="s">
        <v>22</v>
      </c>
      <c r="B71" s="305">
        <f>SUM(B55:B70)</f>
        <v>16382</v>
      </c>
      <c r="C71" s="305">
        <f>SUM(C55:C70)</f>
        <v>366334</v>
      </c>
      <c r="D71" s="318">
        <f>B71*100/C71</f>
        <v>4.4718753924014694</v>
      </c>
      <c r="E71" s="452">
        <f>SUM(E55:E70)</f>
        <v>11910</v>
      </c>
      <c r="F71" s="452">
        <f>SUM(F55:F70)</f>
        <v>186565</v>
      </c>
      <c r="G71" s="318">
        <f>E71*100/F71</f>
        <v>6.3838340524750086</v>
      </c>
    </row>
    <row r="72" spans="1:7" s="32" customFormat="1" x14ac:dyDescent="0.25">
      <c r="A72" s="24" t="s">
        <v>23</v>
      </c>
      <c r="B72" s="140">
        <v>2388</v>
      </c>
      <c r="C72" s="140">
        <v>6359</v>
      </c>
      <c r="D72" s="141">
        <v>37.553074382764585</v>
      </c>
      <c r="E72" s="140">
        <v>936</v>
      </c>
      <c r="F72" s="140">
        <v>2868</v>
      </c>
      <c r="G72" s="141">
        <v>32.635983263598327</v>
      </c>
    </row>
    <row r="73" spans="1:7" s="32" customFormat="1" x14ac:dyDescent="0.25">
      <c r="A73" s="24" t="s">
        <v>24</v>
      </c>
      <c r="B73" s="140">
        <v>877</v>
      </c>
      <c r="C73" s="140">
        <v>25442</v>
      </c>
      <c r="D73" s="141">
        <v>3.4470560490527475</v>
      </c>
      <c r="E73" s="140">
        <v>0</v>
      </c>
      <c r="F73" s="140">
        <v>11149</v>
      </c>
      <c r="G73" s="141">
        <v>0</v>
      </c>
    </row>
    <row r="74" spans="1:7" s="32" customFormat="1" ht="15" customHeight="1" x14ac:dyDescent="0.25">
      <c r="A74" s="24" t="s">
        <v>25</v>
      </c>
      <c r="B74" s="145"/>
      <c r="C74" s="145"/>
      <c r="D74" s="459"/>
      <c r="E74" s="464"/>
      <c r="F74" s="464"/>
      <c r="G74" s="28"/>
    </row>
    <row r="75" spans="1:7" s="292" customFormat="1" ht="17.25" customHeight="1" thickBot="1" x14ac:dyDescent="0.3">
      <c r="A75" s="64" t="s">
        <v>26</v>
      </c>
      <c r="B75" s="305">
        <f>SUM(B71:B74)</f>
        <v>19647</v>
      </c>
      <c r="C75" s="305">
        <f>SUM(C71:C74)</f>
        <v>398135</v>
      </c>
      <c r="D75" s="318">
        <f>B75*100/C75</f>
        <v>4.9347583106232813</v>
      </c>
      <c r="E75" s="452">
        <f>SUM(E71:E74)</f>
        <v>12846</v>
      </c>
      <c r="F75" s="452">
        <f>SUM(F71:F74)</f>
        <v>200582</v>
      </c>
      <c r="G75" s="318">
        <f>E75*100/F75</f>
        <v>6.4043633027888847</v>
      </c>
    </row>
  </sheetData>
  <mergeCells count="3">
    <mergeCell ref="A1:G1"/>
    <mergeCell ref="A26:G26"/>
    <mergeCell ref="A52:G52"/>
  </mergeCells>
  <pageMargins left="0.7" right="0.7" top="0.75" bottom="0.5" header="0.3" footer="0.3"/>
  <pageSetup paperSize="9" scale="99" orientation="landscape" r:id="rId1"/>
  <rowBreaks count="1" manualBreakCount="1">
    <brk id="5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29"/>
  <sheetViews>
    <sheetView zoomScaleNormal="100" workbookViewId="0">
      <pane xSplit="1" ySplit="3" topLeftCell="B13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5" x14ac:dyDescent="0.25"/>
  <cols>
    <col min="1" max="1" width="23.28515625" style="32" customWidth="1"/>
    <col min="2" max="2" width="14.85546875" style="32" customWidth="1"/>
    <col min="3" max="3" width="18" style="32" customWidth="1"/>
    <col min="4" max="4" width="15.5703125" style="32" customWidth="1"/>
    <col min="5" max="5" width="16.5703125" style="32" customWidth="1"/>
    <col min="6" max="6" width="18.140625" style="32" customWidth="1"/>
    <col min="7" max="7" width="16.28515625" style="32" customWidth="1"/>
    <col min="8" max="256" width="8.85546875" style="32"/>
    <col min="257" max="257" width="23.28515625" style="32" customWidth="1"/>
    <col min="258" max="258" width="14.85546875" style="32" customWidth="1"/>
    <col min="259" max="259" width="18" style="32" customWidth="1"/>
    <col min="260" max="260" width="15.5703125" style="32" customWidth="1"/>
    <col min="261" max="261" width="16.5703125" style="32" customWidth="1"/>
    <col min="262" max="262" width="18.140625" style="32" customWidth="1"/>
    <col min="263" max="263" width="16.28515625" style="32" customWidth="1"/>
    <col min="264" max="512" width="8.85546875" style="32"/>
    <col min="513" max="513" width="23.28515625" style="32" customWidth="1"/>
    <col min="514" max="514" width="14.85546875" style="32" customWidth="1"/>
    <col min="515" max="515" width="18" style="32" customWidth="1"/>
    <col min="516" max="516" width="15.5703125" style="32" customWidth="1"/>
    <col min="517" max="517" width="16.5703125" style="32" customWidth="1"/>
    <col min="518" max="518" width="18.140625" style="32" customWidth="1"/>
    <col min="519" max="519" width="16.28515625" style="32" customWidth="1"/>
    <col min="520" max="768" width="8.85546875" style="32"/>
    <col min="769" max="769" width="23.28515625" style="32" customWidth="1"/>
    <col min="770" max="770" width="14.85546875" style="32" customWidth="1"/>
    <col min="771" max="771" width="18" style="32" customWidth="1"/>
    <col min="772" max="772" width="15.5703125" style="32" customWidth="1"/>
    <col min="773" max="773" width="16.5703125" style="32" customWidth="1"/>
    <col min="774" max="774" width="18.140625" style="32" customWidth="1"/>
    <col min="775" max="775" width="16.28515625" style="32" customWidth="1"/>
    <col min="776" max="1024" width="8.85546875" style="32"/>
    <col min="1025" max="1025" width="23.28515625" style="32" customWidth="1"/>
    <col min="1026" max="1026" width="14.85546875" style="32" customWidth="1"/>
    <col min="1027" max="1027" width="18" style="32" customWidth="1"/>
    <col min="1028" max="1028" width="15.5703125" style="32" customWidth="1"/>
    <col min="1029" max="1029" width="16.5703125" style="32" customWidth="1"/>
    <col min="1030" max="1030" width="18.140625" style="32" customWidth="1"/>
    <col min="1031" max="1031" width="16.28515625" style="32" customWidth="1"/>
    <col min="1032" max="1280" width="8.85546875" style="32"/>
    <col min="1281" max="1281" width="23.28515625" style="32" customWidth="1"/>
    <col min="1282" max="1282" width="14.85546875" style="32" customWidth="1"/>
    <col min="1283" max="1283" width="18" style="32" customWidth="1"/>
    <col min="1284" max="1284" width="15.5703125" style="32" customWidth="1"/>
    <col min="1285" max="1285" width="16.5703125" style="32" customWidth="1"/>
    <col min="1286" max="1286" width="18.140625" style="32" customWidth="1"/>
    <col min="1287" max="1287" width="16.28515625" style="32" customWidth="1"/>
    <col min="1288" max="1536" width="8.85546875" style="32"/>
    <col min="1537" max="1537" width="23.28515625" style="32" customWidth="1"/>
    <col min="1538" max="1538" width="14.85546875" style="32" customWidth="1"/>
    <col min="1539" max="1539" width="18" style="32" customWidth="1"/>
    <col min="1540" max="1540" width="15.5703125" style="32" customWidth="1"/>
    <col min="1541" max="1541" width="16.5703125" style="32" customWidth="1"/>
    <col min="1542" max="1542" width="18.140625" style="32" customWidth="1"/>
    <col min="1543" max="1543" width="16.28515625" style="32" customWidth="1"/>
    <col min="1544" max="1792" width="8.85546875" style="32"/>
    <col min="1793" max="1793" width="23.28515625" style="32" customWidth="1"/>
    <col min="1794" max="1794" width="14.85546875" style="32" customWidth="1"/>
    <col min="1795" max="1795" width="18" style="32" customWidth="1"/>
    <col min="1796" max="1796" width="15.5703125" style="32" customWidth="1"/>
    <col min="1797" max="1797" width="16.5703125" style="32" customWidth="1"/>
    <col min="1798" max="1798" width="18.140625" style="32" customWidth="1"/>
    <col min="1799" max="1799" width="16.28515625" style="32" customWidth="1"/>
    <col min="1800" max="2048" width="8.85546875" style="32"/>
    <col min="2049" max="2049" width="23.28515625" style="32" customWidth="1"/>
    <col min="2050" max="2050" width="14.85546875" style="32" customWidth="1"/>
    <col min="2051" max="2051" width="18" style="32" customWidth="1"/>
    <col min="2052" max="2052" width="15.5703125" style="32" customWidth="1"/>
    <col min="2053" max="2053" width="16.5703125" style="32" customWidth="1"/>
    <col min="2054" max="2054" width="18.140625" style="32" customWidth="1"/>
    <col min="2055" max="2055" width="16.28515625" style="32" customWidth="1"/>
    <col min="2056" max="2304" width="8.85546875" style="32"/>
    <col min="2305" max="2305" width="23.28515625" style="32" customWidth="1"/>
    <col min="2306" max="2306" width="14.85546875" style="32" customWidth="1"/>
    <col min="2307" max="2307" width="18" style="32" customWidth="1"/>
    <col min="2308" max="2308" width="15.5703125" style="32" customWidth="1"/>
    <col min="2309" max="2309" width="16.5703125" style="32" customWidth="1"/>
    <col min="2310" max="2310" width="18.140625" style="32" customWidth="1"/>
    <col min="2311" max="2311" width="16.28515625" style="32" customWidth="1"/>
    <col min="2312" max="2560" width="8.85546875" style="32"/>
    <col min="2561" max="2561" width="23.28515625" style="32" customWidth="1"/>
    <col min="2562" max="2562" width="14.85546875" style="32" customWidth="1"/>
    <col min="2563" max="2563" width="18" style="32" customWidth="1"/>
    <col min="2564" max="2564" width="15.5703125" style="32" customWidth="1"/>
    <col min="2565" max="2565" width="16.5703125" style="32" customWidth="1"/>
    <col min="2566" max="2566" width="18.140625" style="32" customWidth="1"/>
    <col min="2567" max="2567" width="16.28515625" style="32" customWidth="1"/>
    <col min="2568" max="2816" width="8.85546875" style="32"/>
    <col min="2817" max="2817" width="23.28515625" style="32" customWidth="1"/>
    <col min="2818" max="2818" width="14.85546875" style="32" customWidth="1"/>
    <col min="2819" max="2819" width="18" style="32" customWidth="1"/>
    <col min="2820" max="2820" width="15.5703125" style="32" customWidth="1"/>
    <col min="2821" max="2821" width="16.5703125" style="32" customWidth="1"/>
    <col min="2822" max="2822" width="18.140625" style="32" customWidth="1"/>
    <col min="2823" max="2823" width="16.28515625" style="32" customWidth="1"/>
    <col min="2824" max="3072" width="8.85546875" style="32"/>
    <col min="3073" max="3073" width="23.28515625" style="32" customWidth="1"/>
    <col min="3074" max="3074" width="14.85546875" style="32" customWidth="1"/>
    <col min="3075" max="3075" width="18" style="32" customWidth="1"/>
    <col min="3076" max="3076" width="15.5703125" style="32" customWidth="1"/>
    <col min="3077" max="3077" width="16.5703125" style="32" customWidth="1"/>
    <col min="3078" max="3078" width="18.140625" style="32" customWidth="1"/>
    <col min="3079" max="3079" width="16.28515625" style="32" customWidth="1"/>
    <col min="3080" max="3328" width="8.85546875" style="32"/>
    <col min="3329" max="3329" width="23.28515625" style="32" customWidth="1"/>
    <col min="3330" max="3330" width="14.85546875" style="32" customWidth="1"/>
    <col min="3331" max="3331" width="18" style="32" customWidth="1"/>
    <col min="3332" max="3332" width="15.5703125" style="32" customWidth="1"/>
    <col min="3333" max="3333" width="16.5703125" style="32" customWidth="1"/>
    <col min="3334" max="3334" width="18.140625" style="32" customWidth="1"/>
    <col min="3335" max="3335" width="16.28515625" style="32" customWidth="1"/>
    <col min="3336" max="3584" width="8.85546875" style="32"/>
    <col min="3585" max="3585" width="23.28515625" style="32" customWidth="1"/>
    <col min="3586" max="3586" width="14.85546875" style="32" customWidth="1"/>
    <col min="3587" max="3587" width="18" style="32" customWidth="1"/>
    <col min="3588" max="3588" width="15.5703125" style="32" customWidth="1"/>
    <col min="3589" max="3589" width="16.5703125" style="32" customWidth="1"/>
    <col min="3590" max="3590" width="18.140625" style="32" customWidth="1"/>
    <col min="3591" max="3591" width="16.28515625" style="32" customWidth="1"/>
    <col min="3592" max="3840" width="8.85546875" style="32"/>
    <col min="3841" max="3841" width="23.28515625" style="32" customWidth="1"/>
    <col min="3842" max="3842" width="14.85546875" style="32" customWidth="1"/>
    <col min="3843" max="3843" width="18" style="32" customWidth="1"/>
    <col min="3844" max="3844" width="15.5703125" style="32" customWidth="1"/>
    <col min="3845" max="3845" width="16.5703125" style="32" customWidth="1"/>
    <col min="3846" max="3846" width="18.140625" style="32" customWidth="1"/>
    <col min="3847" max="3847" width="16.28515625" style="32" customWidth="1"/>
    <col min="3848" max="4096" width="8.85546875" style="32"/>
    <col min="4097" max="4097" width="23.28515625" style="32" customWidth="1"/>
    <col min="4098" max="4098" width="14.85546875" style="32" customWidth="1"/>
    <col min="4099" max="4099" width="18" style="32" customWidth="1"/>
    <col min="4100" max="4100" width="15.5703125" style="32" customWidth="1"/>
    <col min="4101" max="4101" width="16.5703125" style="32" customWidth="1"/>
    <col min="4102" max="4102" width="18.140625" style="32" customWidth="1"/>
    <col min="4103" max="4103" width="16.28515625" style="32" customWidth="1"/>
    <col min="4104" max="4352" width="8.85546875" style="32"/>
    <col min="4353" max="4353" width="23.28515625" style="32" customWidth="1"/>
    <col min="4354" max="4354" width="14.85546875" style="32" customWidth="1"/>
    <col min="4355" max="4355" width="18" style="32" customWidth="1"/>
    <col min="4356" max="4356" width="15.5703125" style="32" customWidth="1"/>
    <col min="4357" max="4357" width="16.5703125" style="32" customWidth="1"/>
    <col min="4358" max="4358" width="18.140625" style="32" customWidth="1"/>
    <col min="4359" max="4359" width="16.28515625" style="32" customWidth="1"/>
    <col min="4360" max="4608" width="8.85546875" style="32"/>
    <col min="4609" max="4609" width="23.28515625" style="32" customWidth="1"/>
    <col min="4610" max="4610" width="14.85546875" style="32" customWidth="1"/>
    <col min="4611" max="4611" width="18" style="32" customWidth="1"/>
    <col min="4612" max="4612" width="15.5703125" style="32" customWidth="1"/>
    <col min="4613" max="4613" width="16.5703125" style="32" customWidth="1"/>
    <col min="4614" max="4614" width="18.140625" style="32" customWidth="1"/>
    <col min="4615" max="4615" width="16.28515625" style="32" customWidth="1"/>
    <col min="4616" max="4864" width="8.85546875" style="32"/>
    <col min="4865" max="4865" width="23.28515625" style="32" customWidth="1"/>
    <col min="4866" max="4866" width="14.85546875" style="32" customWidth="1"/>
    <col min="4867" max="4867" width="18" style="32" customWidth="1"/>
    <col min="4868" max="4868" width="15.5703125" style="32" customWidth="1"/>
    <col min="4869" max="4869" width="16.5703125" style="32" customWidth="1"/>
    <col min="4870" max="4870" width="18.140625" style="32" customWidth="1"/>
    <col min="4871" max="4871" width="16.28515625" style="32" customWidth="1"/>
    <col min="4872" max="5120" width="8.85546875" style="32"/>
    <col min="5121" max="5121" width="23.28515625" style="32" customWidth="1"/>
    <col min="5122" max="5122" width="14.85546875" style="32" customWidth="1"/>
    <col min="5123" max="5123" width="18" style="32" customWidth="1"/>
    <col min="5124" max="5124" width="15.5703125" style="32" customWidth="1"/>
    <col min="5125" max="5125" width="16.5703125" style="32" customWidth="1"/>
    <col min="5126" max="5126" width="18.140625" style="32" customWidth="1"/>
    <col min="5127" max="5127" width="16.28515625" style="32" customWidth="1"/>
    <col min="5128" max="5376" width="8.85546875" style="32"/>
    <col min="5377" max="5377" width="23.28515625" style="32" customWidth="1"/>
    <col min="5378" max="5378" width="14.85546875" style="32" customWidth="1"/>
    <col min="5379" max="5379" width="18" style="32" customWidth="1"/>
    <col min="5380" max="5380" width="15.5703125" style="32" customWidth="1"/>
    <col min="5381" max="5381" width="16.5703125" style="32" customWidth="1"/>
    <col min="5382" max="5382" width="18.140625" style="32" customWidth="1"/>
    <col min="5383" max="5383" width="16.28515625" style="32" customWidth="1"/>
    <col min="5384" max="5632" width="8.85546875" style="32"/>
    <col min="5633" max="5633" width="23.28515625" style="32" customWidth="1"/>
    <col min="5634" max="5634" width="14.85546875" style="32" customWidth="1"/>
    <col min="5635" max="5635" width="18" style="32" customWidth="1"/>
    <col min="5636" max="5636" width="15.5703125" style="32" customWidth="1"/>
    <col min="5637" max="5637" width="16.5703125" style="32" customWidth="1"/>
    <col min="5638" max="5638" width="18.140625" style="32" customWidth="1"/>
    <col min="5639" max="5639" width="16.28515625" style="32" customWidth="1"/>
    <col min="5640" max="5888" width="8.85546875" style="32"/>
    <col min="5889" max="5889" width="23.28515625" style="32" customWidth="1"/>
    <col min="5890" max="5890" width="14.85546875" style="32" customWidth="1"/>
    <col min="5891" max="5891" width="18" style="32" customWidth="1"/>
    <col min="5892" max="5892" width="15.5703125" style="32" customWidth="1"/>
    <col min="5893" max="5893" width="16.5703125" style="32" customWidth="1"/>
    <col min="5894" max="5894" width="18.140625" style="32" customWidth="1"/>
    <col min="5895" max="5895" width="16.28515625" style="32" customWidth="1"/>
    <col min="5896" max="6144" width="8.85546875" style="32"/>
    <col min="6145" max="6145" width="23.28515625" style="32" customWidth="1"/>
    <col min="6146" max="6146" width="14.85546875" style="32" customWidth="1"/>
    <col min="6147" max="6147" width="18" style="32" customWidth="1"/>
    <col min="6148" max="6148" width="15.5703125" style="32" customWidth="1"/>
    <col min="6149" max="6149" width="16.5703125" style="32" customWidth="1"/>
    <col min="6150" max="6150" width="18.140625" style="32" customWidth="1"/>
    <col min="6151" max="6151" width="16.28515625" style="32" customWidth="1"/>
    <col min="6152" max="6400" width="8.85546875" style="32"/>
    <col min="6401" max="6401" width="23.28515625" style="32" customWidth="1"/>
    <col min="6402" max="6402" width="14.85546875" style="32" customWidth="1"/>
    <col min="6403" max="6403" width="18" style="32" customWidth="1"/>
    <col min="6404" max="6404" width="15.5703125" style="32" customWidth="1"/>
    <col min="6405" max="6405" width="16.5703125" style="32" customWidth="1"/>
    <col min="6406" max="6406" width="18.140625" style="32" customWidth="1"/>
    <col min="6407" max="6407" width="16.28515625" style="32" customWidth="1"/>
    <col min="6408" max="6656" width="8.85546875" style="32"/>
    <col min="6657" max="6657" width="23.28515625" style="32" customWidth="1"/>
    <col min="6658" max="6658" width="14.85546875" style="32" customWidth="1"/>
    <col min="6659" max="6659" width="18" style="32" customWidth="1"/>
    <col min="6660" max="6660" width="15.5703125" style="32" customWidth="1"/>
    <col min="6661" max="6661" width="16.5703125" style="32" customWidth="1"/>
    <col min="6662" max="6662" width="18.140625" style="32" customWidth="1"/>
    <col min="6663" max="6663" width="16.28515625" style="32" customWidth="1"/>
    <col min="6664" max="6912" width="8.85546875" style="32"/>
    <col min="6913" max="6913" width="23.28515625" style="32" customWidth="1"/>
    <col min="6914" max="6914" width="14.85546875" style="32" customWidth="1"/>
    <col min="6915" max="6915" width="18" style="32" customWidth="1"/>
    <col min="6916" max="6916" width="15.5703125" style="32" customWidth="1"/>
    <col min="6917" max="6917" width="16.5703125" style="32" customWidth="1"/>
    <col min="6918" max="6918" width="18.140625" style="32" customWidth="1"/>
    <col min="6919" max="6919" width="16.28515625" style="32" customWidth="1"/>
    <col min="6920" max="7168" width="8.85546875" style="32"/>
    <col min="7169" max="7169" width="23.28515625" style="32" customWidth="1"/>
    <col min="7170" max="7170" width="14.85546875" style="32" customWidth="1"/>
    <col min="7171" max="7171" width="18" style="32" customWidth="1"/>
    <col min="7172" max="7172" width="15.5703125" style="32" customWidth="1"/>
    <col min="7173" max="7173" width="16.5703125" style="32" customWidth="1"/>
    <col min="7174" max="7174" width="18.140625" style="32" customWidth="1"/>
    <col min="7175" max="7175" width="16.28515625" style="32" customWidth="1"/>
    <col min="7176" max="7424" width="8.85546875" style="32"/>
    <col min="7425" max="7425" width="23.28515625" style="32" customWidth="1"/>
    <col min="7426" max="7426" width="14.85546875" style="32" customWidth="1"/>
    <col min="7427" max="7427" width="18" style="32" customWidth="1"/>
    <col min="7428" max="7428" width="15.5703125" style="32" customWidth="1"/>
    <col min="7429" max="7429" width="16.5703125" style="32" customWidth="1"/>
    <col min="7430" max="7430" width="18.140625" style="32" customWidth="1"/>
    <col min="7431" max="7431" width="16.28515625" style="32" customWidth="1"/>
    <col min="7432" max="7680" width="8.85546875" style="32"/>
    <col min="7681" max="7681" width="23.28515625" style="32" customWidth="1"/>
    <col min="7682" max="7682" width="14.85546875" style="32" customWidth="1"/>
    <col min="7683" max="7683" width="18" style="32" customWidth="1"/>
    <col min="7684" max="7684" width="15.5703125" style="32" customWidth="1"/>
    <col min="7685" max="7685" width="16.5703125" style="32" customWidth="1"/>
    <col min="7686" max="7686" width="18.140625" style="32" customWidth="1"/>
    <col min="7687" max="7687" width="16.28515625" style="32" customWidth="1"/>
    <col min="7688" max="7936" width="8.85546875" style="32"/>
    <col min="7937" max="7937" width="23.28515625" style="32" customWidth="1"/>
    <col min="7938" max="7938" width="14.85546875" style="32" customWidth="1"/>
    <col min="7939" max="7939" width="18" style="32" customWidth="1"/>
    <col min="7940" max="7940" width="15.5703125" style="32" customWidth="1"/>
    <col min="7941" max="7941" width="16.5703125" style="32" customWidth="1"/>
    <col min="7942" max="7942" width="18.140625" style="32" customWidth="1"/>
    <col min="7943" max="7943" width="16.28515625" style="32" customWidth="1"/>
    <col min="7944" max="8192" width="8.85546875" style="32"/>
    <col min="8193" max="8193" width="23.28515625" style="32" customWidth="1"/>
    <col min="8194" max="8194" width="14.85546875" style="32" customWidth="1"/>
    <col min="8195" max="8195" width="18" style="32" customWidth="1"/>
    <col min="8196" max="8196" width="15.5703125" style="32" customWidth="1"/>
    <col min="8197" max="8197" width="16.5703125" style="32" customWidth="1"/>
    <col min="8198" max="8198" width="18.140625" style="32" customWidth="1"/>
    <col min="8199" max="8199" width="16.28515625" style="32" customWidth="1"/>
    <col min="8200" max="8448" width="8.85546875" style="32"/>
    <col min="8449" max="8449" width="23.28515625" style="32" customWidth="1"/>
    <col min="8450" max="8450" width="14.85546875" style="32" customWidth="1"/>
    <col min="8451" max="8451" width="18" style="32" customWidth="1"/>
    <col min="8452" max="8452" width="15.5703125" style="32" customWidth="1"/>
    <col min="8453" max="8453" width="16.5703125" style="32" customWidth="1"/>
    <col min="8454" max="8454" width="18.140625" style="32" customWidth="1"/>
    <col min="8455" max="8455" width="16.28515625" style="32" customWidth="1"/>
    <col min="8456" max="8704" width="8.85546875" style="32"/>
    <col min="8705" max="8705" width="23.28515625" style="32" customWidth="1"/>
    <col min="8706" max="8706" width="14.85546875" style="32" customWidth="1"/>
    <col min="8707" max="8707" width="18" style="32" customWidth="1"/>
    <col min="8708" max="8708" width="15.5703125" style="32" customWidth="1"/>
    <col min="8709" max="8709" width="16.5703125" style="32" customWidth="1"/>
    <col min="8710" max="8710" width="18.140625" style="32" customWidth="1"/>
    <col min="8711" max="8711" width="16.28515625" style="32" customWidth="1"/>
    <col min="8712" max="8960" width="8.85546875" style="32"/>
    <col min="8961" max="8961" width="23.28515625" style="32" customWidth="1"/>
    <col min="8962" max="8962" width="14.85546875" style="32" customWidth="1"/>
    <col min="8963" max="8963" width="18" style="32" customWidth="1"/>
    <col min="8964" max="8964" width="15.5703125" style="32" customWidth="1"/>
    <col min="8965" max="8965" width="16.5703125" style="32" customWidth="1"/>
    <col min="8966" max="8966" width="18.140625" style="32" customWidth="1"/>
    <col min="8967" max="8967" width="16.28515625" style="32" customWidth="1"/>
    <col min="8968" max="9216" width="8.85546875" style="32"/>
    <col min="9217" max="9217" width="23.28515625" style="32" customWidth="1"/>
    <col min="9218" max="9218" width="14.85546875" style="32" customWidth="1"/>
    <col min="9219" max="9219" width="18" style="32" customWidth="1"/>
    <col min="9220" max="9220" width="15.5703125" style="32" customWidth="1"/>
    <col min="9221" max="9221" width="16.5703125" style="32" customWidth="1"/>
    <col min="9222" max="9222" width="18.140625" style="32" customWidth="1"/>
    <col min="9223" max="9223" width="16.28515625" style="32" customWidth="1"/>
    <col min="9224" max="9472" width="8.85546875" style="32"/>
    <col min="9473" max="9473" width="23.28515625" style="32" customWidth="1"/>
    <col min="9474" max="9474" width="14.85546875" style="32" customWidth="1"/>
    <col min="9475" max="9475" width="18" style="32" customWidth="1"/>
    <col min="9476" max="9476" width="15.5703125" style="32" customWidth="1"/>
    <col min="9477" max="9477" width="16.5703125" style="32" customWidth="1"/>
    <col min="9478" max="9478" width="18.140625" style="32" customWidth="1"/>
    <col min="9479" max="9479" width="16.28515625" style="32" customWidth="1"/>
    <col min="9480" max="9728" width="8.85546875" style="32"/>
    <col min="9729" max="9729" width="23.28515625" style="32" customWidth="1"/>
    <col min="9730" max="9730" width="14.85546875" style="32" customWidth="1"/>
    <col min="9731" max="9731" width="18" style="32" customWidth="1"/>
    <col min="9732" max="9732" width="15.5703125" style="32" customWidth="1"/>
    <col min="9733" max="9733" width="16.5703125" style="32" customWidth="1"/>
    <col min="9734" max="9734" width="18.140625" style="32" customWidth="1"/>
    <col min="9735" max="9735" width="16.28515625" style="32" customWidth="1"/>
    <col min="9736" max="9984" width="8.85546875" style="32"/>
    <col min="9985" max="9985" width="23.28515625" style="32" customWidth="1"/>
    <col min="9986" max="9986" width="14.85546875" style="32" customWidth="1"/>
    <col min="9987" max="9987" width="18" style="32" customWidth="1"/>
    <col min="9988" max="9988" width="15.5703125" style="32" customWidth="1"/>
    <col min="9989" max="9989" width="16.5703125" style="32" customWidth="1"/>
    <col min="9990" max="9990" width="18.140625" style="32" customWidth="1"/>
    <col min="9991" max="9991" width="16.28515625" style="32" customWidth="1"/>
    <col min="9992" max="10240" width="8.85546875" style="32"/>
    <col min="10241" max="10241" width="23.28515625" style="32" customWidth="1"/>
    <col min="10242" max="10242" width="14.85546875" style="32" customWidth="1"/>
    <col min="10243" max="10243" width="18" style="32" customWidth="1"/>
    <col min="10244" max="10244" width="15.5703125" style="32" customWidth="1"/>
    <col min="10245" max="10245" width="16.5703125" style="32" customWidth="1"/>
    <col min="10246" max="10246" width="18.140625" style="32" customWidth="1"/>
    <col min="10247" max="10247" width="16.28515625" style="32" customWidth="1"/>
    <col min="10248" max="10496" width="8.85546875" style="32"/>
    <col min="10497" max="10497" width="23.28515625" style="32" customWidth="1"/>
    <col min="10498" max="10498" width="14.85546875" style="32" customWidth="1"/>
    <col min="10499" max="10499" width="18" style="32" customWidth="1"/>
    <col min="10500" max="10500" width="15.5703125" style="32" customWidth="1"/>
    <col min="10501" max="10501" width="16.5703125" style="32" customWidth="1"/>
    <col min="10502" max="10502" width="18.140625" style="32" customWidth="1"/>
    <col min="10503" max="10503" width="16.28515625" style="32" customWidth="1"/>
    <col min="10504" max="10752" width="8.85546875" style="32"/>
    <col min="10753" max="10753" width="23.28515625" style="32" customWidth="1"/>
    <col min="10754" max="10754" width="14.85546875" style="32" customWidth="1"/>
    <col min="10755" max="10755" width="18" style="32" customWidth="1"/>
    <col min="10756" max="10756" width="15.5703125" style="32" customWidth="1"/>
    <col min="10757" max="10757" width="16.5703125" style="32" customWidth="1"/>
    <col min="10758" max="10758" width="18.140625" style="32" customWidth="1"/>
    <col min="10759" max="10759" width="16.28515625" style="32" customWidth="1"/>
    <col min="10760" max="11008" width="8.85546875" style="32"/>
    <col min="11009" max="11009" width="23.28515625" style="32" customWidth="1"/>
    <col min="11010" max="11010" width="14.85546875" style="32" customWidth="1"/>
    <col min="11011" max="11011" width="18" style="32" customWidth="1"/>
    <col min="11012" max="11012" width="15.5703125" style="32" customWidth="1"/>
    <col min="11013" max="11013" width="16.5703125" style="32" customWidth="1"/>
    <col min="11014" max="11014" width="18.140625" style="32" customWidth="1"/>
    <col min="11015" max="11015" width="16.28515625" style="32" customWidth="1"/>
    <col min="11016" max="11264" width="8.85546875" style="32"/>
    <col min="11265" max="11265" width="23.28515625" style="32" customWidth="1"/>
    <col min="11266" max="11266" width="14.85546875" style="32" customWidth="1"/>
    <col min="11267" max="11267" width="18" style="32" customWidth="1"/>
    <col min="11268" max="11268" width="15.5703125" style="32" customWidth="1"/>
    <col min="11269" max="11269" width="16.5703125" style="32" customWidth="1"/>
    <col min="11270" max="11270" width="18.140625" style="32" customWidth="1"/>
    <col min="11271" max="11271" width="16.28515625" style="32" customWidth="1"/>
    <col min="11272" max="11520" width="8.85546875" style="32"/>
    <col min="11521" max="11521" width="23.28515625" style="32" customWidth="1"/>
    <col min="11522" max="11522" width="14.85546875" style="32" customWidth="1"/>
    <col min="11523" max="11523" width="18" style="32" customWidth="1"/>
    <col min="11524" max="11524" width="15.5703125" style="32" customWidth="1"/>
    <col min="11525" max="11525" width="16.5703125" style="32" customWidth="1"/>
    <col min="11526" max="11526" width="18.140625" style="32" customWidth="1"/>
    <col min="11527" max="11527" width="16.28515625" style="32" customWidth="1"/>
    <col min="11528" max="11776" width="8.85546875" style="32"/>
    <col min="11777" max="11777" width="23.28515625" style="32" customWidth="1"/>
    <col min="11778" max="11778" width="14.85546875" style="32" customWidth="1"/>
    <col min="11779" max="11779" width="18" style="32" customWidth="1"/>
    <col min="11780" max="11780" width="15.5703125" style="32" customWidth="1"/>
    <col min="11781" max="11781" width="16.5703125" style="32" customWidth="1"/>
    <col min="11782" max="11782" width="18.140625" style="32" customWidth="1"/>
    <col min="11783" max="11783" width="16.28515625" style="32" customWidth="1"/>
    <col min="11784" max="12032" width="8.85546875" style="32"/>
    <col min="12033" max="12033" width="23.28515625" style="32" customWidth="1"/>
    <col min="12034" max="12034" width="14.85546875" style="32" customWidth="1"/>
    <col min="12035" max="12035" width="18" style="32" customWidth="1"/>
    <col min="12036" max="12036" width="15.5703125" style="32" customWidth="1"/>
    <col min="12037" max="12037" width="16.5703125" style="32" customWidth="1"/>
    <col min="12038" max="12038" width="18.140625" style="32" customWidth="1"/>
    <col min="12039" max="12039" width="16.28515625" style="32" customWidth="1"/>
    <col min="12040" max="12288" width="8.85546875" style="32"/>
    <col min="12289" max="12289" width="23.28515625" style="32" customWidth="1"/>
    <col min="12290" max="12290" width="14.85546875" style="32" customWidth="1"/>
    <col min="12291" max="12291" width="18" style="32" customWidth="1"/>
    <col min="12292" max="12292" width="15.5703125" style="32" customWidth="1"/>
    <col min="12293" max="12293" width="16.5703125" style="32" customWidth="1"/>
    <col min="12294" max="12294" width="18.140625" style="32" customWidth="1"/>
    <col min="12295" max="12295" width="16.28515625" style="32" customWidth="1"/>
    <col min="12296" max="12544" width="8.85546875" style="32"/>
    <col min="12545" max="12545" width="23.28515625" style="32" customWidth="1"/>
    <col min="12546" max="12546" width="14.85546875" style="32" customWidth="1"/>
    <col min="12547" max="12547" width="18" style="32" customWidth="1"/>
    <col min="12548" max="12548" width="15.5703125" style="32" customWidth="1"/>
    <col min="12549" max="12549" width="16.5703125" style="32" customWidth="1"/>
    <col min="12550" max="12550" width="18.140625" style="32" customWidth="1"/>
    <col min="12551" max="12551" width="16.28515625" style="32" customWidth="1"/>
    <col min="12552" max="12800" width="8.85546875" style="32"/>
    <col min="12801" max="12801" width="23.28515625" style="32" customWidth="1"/>
    <col min="12802" max="12802" width="14.85546875" style="32" customWidth="1"/>
    <col min="12803" max="12803" width="18" style="32" customWidth="1"/>
    <col min="12804" max="12804" width="15.5703125" style="32" customWidth="1"/>
    <col min="12805" max="12805" width="16.5703125" style="32" customWidth="1"/>
    <col min="12806" max="12806" width="18.140625" style="32" customWidth="1"/>
    <col min="12807" max="12807" width="16.28515625" style="32" customWidth="1"/>
    <col min="12808" max="13056" width="8.85546875" style="32"/>
    <col min="13057" max="13057" width="23.28515625" style="32" customWidth="1"/>
    <col min="13058" max="13058" width="14.85546875" style="32" customWidth="1"/>
    <col min="13059" max="13059" width="18" style="32" customWidth="1"/>
    <col min="13060" max="13060" width="15.5703125" style="32" customWidth="1"/>
    <col min="13061" max="13061" width="16.5703125" style="32" customWidth="1"/>
    <col min="13062" max="13062" width="18.140625" style="32" customWidth="1"/>
    <col min="13063" max="13063" width="16.28515625" style="32" customWidth="1"/>
    <col min="13064" max="13312" width="8.85546875" style="32"/>
    <col min="13313" max="13313" width="23.28515625" style="32" customWidth="1"/>
    <col min="13314" max="13314" width="14.85546875" style="32" customWidth="1"/>
    <col min="13315" max="13315" width="18" style="32" customWidth="1"/>
    <col min="13316" max="13316" width="15.5703125" style="32" customWidth="1"/>
    <col min="13317" max="13317" width="16.5703125" style="32" customWidth="1"/>
    <col min="13318" max="13318" width="18.140625" style="32" customWidth="1"/>
    <col min="13319" max="13319" width="16.28515625" style="32" customWidth="1"/>
    <col min="13320" max="13568" width="8.85546875" style="32"/>
    <col min="13569" max="13569" width="23.28515625" style="32" customWidth="1"/>
    <col min="13570" max="13570" width="14.85546875" style="32" customWidth="1"/>
    <col min="13571" max="13571" width="18" style="32" customWidth="1"/>
    <col min="13572" max="13572" width="15.5703125" style="32" customWidth="1"/>
    <col min="13573" max="13573" width="16.5703125" style="32" customWidth="1"/>
    <col min="13574" max="13574" width="18.140625" style="32" customWidth="1"/>
    <col min="13575" max="13575" width="16.28515625" style="32" customWidth="1"/>
    <col min="13576" max="13824" width="8.85546875" style="32"/>
    <col min="13825" max="13825" width="23.28515625" style="32" customWidth="1"/>
    <col min="13826" max="13826" width="14.85546875" style="32" customWidth="1"/>
    <col min="13827" max="13827" width="18" style="32" customWidth="1"/>
    <col min="13828" max="13828" width="15.5703125" style="32" customWidth="1"/>
    <col min="13829" max="13829" width="16.5703125" style="32" customWidth="1"/>
    <col min="13830" max="13830" width="18.140625" style="32" customWidth="1"/>
    <col min="13831" max="13831" width="16.28515625" style="32" customWidth="1"/>
    <col min="13832" max="14080" width="8.85546875" style="32"/>
    <col min="14081" max="14081" width="23.28515625" style="32" customWidth="1"/>
    <col min="14082" max="14082" width="14.85546875" style="32" customWidth="1"/>
    <col min="14083" max="14083" width="18" style="32" customWidth="1"/>
    <col min="14084" max="14084" width="15.5703125" style="32" customWidth="1"/>
    <col min="14085" max="14085" width="16.5703125" style="32" customWidth="1"/>
    <col min="14086" max="14086" width="18.140625" style="32" customWidth="1"/>
    <col min="14087" max="14087" width="16.28515625" style="32" customWidth="1"/>
    <col min="14088" max="14336" width="8.85546875" style="32"/>
    <col min="14337" max="14337" width="23.28515625" style="32" customWidth="1"/>
    <col min="14338" max="14338" width="14.85546875" style="32" customWidth="1"/>
    <col min="14339" max="14339" width="18" style="32" customWidth="1"/>
    <col min="14340" max="14340" width="15.5703125" style="32" customWidth="1"/>
    <col min="14341" max="14341" width="16.5703125" style="32" customWidth="1"/>
    <col min="14342" max="14342" width="18.140625" style="32" customWidth="1"/>
    <col min="14343" max="14343" width="16.28515625" style="32" customWidth="1"/>
    <col min="14344" max="14592" width="8.85546875" style="32"/>
    <col min="14593" max="14593" width="23.28515625" style="32" customWidth="1"/>
    <col min="14594" max="14594" width="14.85546875" style="32" customWidth="1"/>
    <col min="14595" max="14595" width="18" style="32" customWidth="1"/>
    <col min="14596" max="14596" width="15.5703125" style="32" customWidth="1"/>
    <col min="14597" max="14597" width="16.5703125" style="32" customWidth="1"/>
    <col min="14598" max="14598" width="18.140625" style="32" customWidth="1"/>
    <col min="14599" max="14599" width="16.28515625" style="32" customWidth="1"/>
    <col min="14600" max="14848" width="8.85546875" style="32"/>
    <col min="14849" max="14849" width="23.28515625" style="32" customWidth="1"/>
    <col min="14850" max="14850" width="14.85546875" style="32" customWidth="1"/>
    <col min="14851" max="14851" width="18" style="32" customWidth="1"/>
    <col min="14852" max="14852" width="15.5703125" style="32" customWidth="1"/>
    <col min="14853" max="14853" width="16.5703125" style="32" customWidth="1"/>
    <col min="14854" max="14854" width="18.140625" style="32" customWidth="1"/>
    <col min="14855" max="14855" width="16.28515625" style="32" customWidth="1"/>
    <col min="14856" max="15104" width="8.85546875" style="32"/>
    <col min="15105" max="15105" width="23.28515625" style="32" customWidth="1"/>
    <col min="15106" max="15106" width="14.85546875" style="32" customWidth="1"/>
    <col min="15107" max="15107" width="18" style="32" customWidth="1"/>
    <col min="15108" max="15108" width="15.5703125" style="32" customWidth="1"/>
    <col min="15109" max="15109" width="16.5703125" style="32" customWidth="1"/>
    <col min="15110" max="15110" width="18.140625" style="32" customWidth="1"/>
    <col min="15111" max="15111" width="16.28515625" style="32" customWidth="1"/>
    <col min="15112" max="15360" width="8.85546875" style="32"/>
    <col min="15361" max="15361" width="23.28515625" style="32" customWidth="1"/>
    <col min="15362" max="15362" width="14.85546875" style="32" customWidth="1"/>
    <col min="15363" max="15363" width="18" style="32" customWidth="1"/>
    <col min="15364" max="15364" width="15.5703125" style="32" customWidth="1"/>
    <col min="15365" max="15365" width="16.5703125" style="32" customWidth="1"/>
    <col min="15366" max="15366" width="18.140625" style="32" customWidth="1"/>
    <col min="15367" max="15367" width="16.28515625" style="32" customWidth="1"/>
    <col min="15368" max="15616" width="8.85546875" style="32"/>
    <col min="15617" max="15617" width="23.28515625" style="32" customWidth="1"/>
    <col min="15618" max="15618" width="14.85546875" style="32" customWidth="1"/>
    <col min="15619" max="15619" width="18" style="32" customWidth="1"/>
    <col min="15620" max="15620" width="15.5703125" style="32" customWidth="1"/>
    <col min="15621" max="15621" width="16.5703125" style="32" customWidth="1"/>
    <col min="15622" max="15622" width="18.140625" style="32" customWidth="1"/>
    <col min="15623" max="15623" width="16.28515625" style="32" customWidth="1"/>
    <col min="15624" max="15872" width="8.85546875" style="32"/>
    <col min="15873" max="15873" width="23.28515625" style="32" customWidth="1"/>
    <col min="15874" max="15874" width="14.85546875" style="32" customWidth="1"/>
    <col min="15875" max="15875" width="18" style="32" customWidth="1"/>
    <col min="15876" max="15876" width="15.5703125" style="32" customWidth="1"/>
    <col min="15877" max="15877" width="16.5703125" style="32" customWidth="1"/>
    <col min="15878" max="15878" width="18.140625" style="32" customWidth="1"/>
    <col min="15879" max="15879" width="16.28515625" style="32" customWidth="1"/>
    <col min="15880" max="16128" width="8.85546875" style="32"/>
    <col min="16129" max="16129" width="23.28515625" style="32" customWidth="1"/>
    <col min="16130" max="16130" width="14.85546875" style="32" customWidth="1"/>
    <col min="16131" max="16131" width="18" style="32" customWidth="1"/>
    <col min="16132" max="16132" width="15.5703125" style="32" customWidth="1"/>
    <col min="16133" max="16133" width="16.5703125" style="32" customWidth="1"/>
    <col min="16134" max="16134" width="18.140625" style="32" customWidth="1"/>
    <col min="16135" max="16135" width="16.28515625" style="32" customWidth="1"/>
    <col min="16136" max="16384" width="8.85546875" style="32"/>
  </cols>
  <sheetData>
    <row r="1" spans="1:17" s="32" customFormat="1" ht="33" customHeight="1" thickBot="1" x14ac:dyDescent="0.3">
      <c r="A1" s="257" t="s">
        <v>357</v>
      </c>
      <c r="B1" s="258"/>
      <c r="C1" s="258"/>
      <c r="D1" s="258"/>
      <c r="E1" s="258"/>
      <c r="F1" s="258"/>
      <c r="G1" s="258"/>
    </row>
    <row r="2" spans="1:17" s="32" customFormat="1" ht="95.25" customHeight="1" thickBot="1" x14ac:dyDescent="0.3">
      <c r="A2" s="22" t="s">
        <v>84</v>
      </c>
      <c r="B2" s="22" t="s">
        <v>85</v>
      </c>
      <c r="C2" s="22" t="s">
        <v>86</v>
      </c>
      <c r="D2" s="22" t="s">
        <v>87</v>
      </c>
      <c r="E2" s="23" t="s">
        <v>88</v>
      </c>
      <c r="F2" s="22" t="s">
        <v>89</v>
      </c>
      <c r="G2" s="23" t="s">
        <v>90</v>
      </c>
    </row>
    <row r="3" spans="1:17" s="32" customFormat="1" ht="15.75" customHeight="1" thickTop="1" x14ac:dyDescent="0.25">
      <c r="A3" s="63">
        <v>1</v>
      </c>
      <c r="B3" s="63">
        <v>2</v>
      </c>
      <c r="C3" s="63">
        <v>3</v>
      </c>
      <c r="D3" s="63">
        <v>4</v>
      </c>
      <c r="E3" s="63">
        <v>5</v>
      </c>
      <c r="F3" s="63">
        <v>6</v>
      </c>
      <c r="G3" s="63">
        <v>7</v>
      </c>
      <c r="K3" s="307"/>
      <c r="L3" s="299"/>
      <c r="M3" s="299"/>
      <c r="N3" s="299"/>
      <c r="O3" s="300"/>
      <c r="P3" s="299"/>
      <c r="Q3" s="300"/>
    </row>
    <row r="4" spans="1:17" s="32" customFormat="1" x14ac:dyDescent="0.25">
      <c r="A4" s="24" t="s">
        <v>91</v>
      </c>
      <c r="B4" s="140">
        <v>254</v>
      </c>
      <c r="C4" s="140">
        <v>174</v>
      </c>
      <c r="D4" s="140">
        <v>48</v>
      </c>
      <c r="E4" s="141">
        <v>27.586206896551722</v>
      </c>
      <c r="F4" s="140">
        <v>174</v>
      </c>
      <c r="G4" s="141">
        <v>100</v>
      </c>
      <c r="K4" s="308"/>
      <c r="L4" s="157"/>
      <c r="M4" s="157"/>
      <c r="N4" s="157"/>
      <c r="O4" s="158"/>
      <c r="P4" s="157"/>
      <c r="Q4" s="158"/>
    </row>
    <row r="5" spans="1:17" s="32" customFormat="1" x14ac:dyDescent="0.25">
      <c r="A5" s="24" t="s">
        <v>92</v>
      </c>
      <c r="B5" s="140">
        <v>1450</v>
      </c>
      <c r="C5" s="140">
        <v>1029</v>
      </c>
      <c r="D5" s="140">
        <v>306</v>
      </c>
      <c r="E5" s="141">
        <v>29.737609329446062</v>
      </c>
      <c r="F5" s="140">
        <v>1029</v>
      </c>
      <c r="G5" s="141">
        <v>100</v>
      </c>
      <c r="K5" s="308"/>
      <c r="L5" s="157"/>
      <c r="M5" s="157"/>
      <c r="N5" s="157"/>
      <c r="O5" s="158"/>
      <c r="P5" s="157"/>
      <c r="Q5" s="158"/>
    </row>
    <row r="6" spans="1:17" s="32" customFormat="1" x14ac:dyDescent="0.25">
      <c r="A6" s="24" t="s">
        <v>93</v>
      </c>
      <c r="B6" s="140">
        <v>481</v>
      </c>
      <c r="C6" s="140">
        <v>475</v>
      </c>
      <c r="D6" s="140">
        <v>310</v>
      </c>
      <c r="E6" s="141">
        <v>65.26315789473685</v>
      </c>
      <c r="F6" s="140">
        <v>355</v>
      </c>
      <c r="G6" s="141">
        <v>74.73684210526315</v>
      </c>
      <c r="K6" s="308"/>
      <c r="L6" s="157"/>
      <c r="M6" s="157"/>
      <c r="N6" s="157"/>
      <c r="O6" s="158"/>
      <c r="P6" s="157"/>
      <c r="Q6" s="158"/>
    </row>
    <row r="7" spans="1:17" s="32" customFormat="1" x14ac:dyDescent="0.25">
      <c r="A7" s="24" t="s">
        <v>94</v>
      </c>
      <c r="B7" s="140">
        <v>767</v>
      </c>
      <c r="C7" s="140">
        <v>919</v>
      </c>
      <c r="D7" s="140">
        <v>187</v>
      </c>
      <c r="E7" s="141">
        <v>20.348204570184983</v>
      </c>
      <c r="F7" s="140">
        <v>843</v>
      </c>
      <c r="G7" s="141">
        <v>91.730141458106644</v>
      </c>
      <c r="I7" s="32" t="s">
        <v>271</v>
      </c>
      <c r="K7" s="308"/>
      <c r="L7" s="157"/>
      <c r="M7" s="157"/>
      <c r="N7" s="157"/>
      <c r="O7" s="158"/>
      <c r="P7" s="157"/>
      <c r="Q7" s="158"/>
    </row>
    <row r="8" spans="1:17" s="32" customFormat="1" x14ac:dyDescent="0.25">
      <c r="A8" s="24" t="s">
        <v>95</v>
      </c>
      <c r="B8" s="140">
        <v>1472</v>
      </c>
      <c r="C8" s="140">
        <v>1282</v>
      </c>
      <c r="D8" s="140">
        <v>818</v>
      </c>
      <c r="E8" s="141">
        <v>63.806552262090491</v>
      </c>
      <c r="F8" s="140">
        <v>1142</v>
      </c>
      <c r="G8" s="141">
        <v>89.079563182527295</v>
      </c>
      <c r="K8" s="308"/>
      <c r="L8" s="157"/>
      <c r="M8" s="157"/>
      <c r="N8" s="157"/>
      <c r="O8" s="158"/>
      <c r="P8" s="157"/>
      <c r="Q8" s="158"/>
    </row>
    <row r="9" spans="1:17" s="32" customFormat="1" x14ac:dyDescent="0.25">
      <c r="A9" s="24" t="s">
        <v>96</v>
      </c>
      <c r="B9" s="140">
        <v>1907</v>
      </c>
      <c r="C9" s="140">
        <v>1856</v>
      </c>
      <c r="D9" s="140">
        <v>825</v>
      </c>
      <c r="E9" s="141">
        <v>44.450431034482754</v>
      </c>
      <c r="F9" s="140">
        <v>1732</v>
      </c>
      <c r="G9" s="141">
        <v>93.318965517241381</v>
      </c>
      <c r="K9" s="308"/>
      <c r="L9" s="157"/>
      <c r="M9" s="157"/>
      <c r="N9" s="157"/>
      <c r="O9" s="158"/>
      <c r="P9" s="157"/>
      <c r="Q9" s="158"/>
    </row>
    <row r="10" spans="1:17" s="32" customFormat="1" x14ac:dyDescent="0.25">
      <c r="A10" s="24" t="s">
        <v>97</v>
      </c>
      <c r="B10" s="140">
        <v>583</v>
      </c>
      <c r="C10" s="140">
        <v>583</v>
      </c>
      <c r="D10" s="140">
        <v>293</v>
      </c>
      <c r="E10" s="141">
        <v>50.257289879931392</v>
      </c>
      <c r="F10" s="140">
        <v>583</v>
      </c>
      <c r="G10" s="141">
        <v>100</v>
      </c>
      <c r="K10" s="308"/>
      <c r="L10" s="157"/>
      <c r="M10" s="157"/>
      <c r="N10" s="157"/>
      <c r="O10" s="158"/>
      <c r="P10" s="157"/>
      <c r="Q10" s="158"/>
    </row>
    <row r="11" spans="1:17" s="32" customFormat="1" x14ac:dyDescent="0.25">
      <c r="A11" s="24" t="s">
        <v>98</v>
      </c>
      <c r="B11" s="140">
        <v>518</v>
      </c>
      <c r="C11" s="140">
        <v>359</v>
      </c>
      <c r="D11" s="140">
        <v>260</v>
      </c>
      <c r="E11" s="141">
        <v>72.423398328690809</v>
      </c>
      <c r="F11" s="140">
        <v>303</v>
      </c>
      <c r="G11" s="141">
        <v>84.401114206128142</v>
      </c>
      <c r="K11" s="308"/>
      <c r="L11" s="157"/>
      <c r="M11" s="157"/>
      <c r="N11" s="157"/>
      <c r="O11" s="158"/>
      <c r="P11" s="157"/>
      <c r="Q11" s="158"/>
    </row>
    <row r="12" spans="1:17" s="32" customFormat="1" x14ac:dyDescent="0.25">
      <c r="A12" s="24" t="s">
        <v>99</v>
      </c>
      <c r="B12" s="140">
        <v>2098</v>
      </c>
      <c r="C12" s="140">
        <v>1672</v>
      </c>
      <c r="D12" s="140">
        <v>775</v>
      </c>
      <c r="E12" s="141">
        <v>46.351674641148328</v>
      </c>
      <c r="F12" s="140">
        <v>1187</v>
      </c>
      <c r="G12" s="141">
        <v>70.992822966507177</v>
      </c>
      <c r="K12" s="308"/>
      <c r="L12" s="157"/>
      <c r="M12" s="157"/>
      <c r="N12" s="157"/>
      <c r="O12" s="158"/>
      <c r="P12" s="157"/>
      <c r="Q12" s="158"/>
    </row>
    <row r="13" spans="1:17" s="32" customFormat="1" x14ac:dyDescent="0.25">
      <c r="A13" s="24" t="s">
        <v>100</v>
      </c>
      <c r="B13" s="140">
        <v>785</v>
      </c>
      <c r="C13" s="140">
        <v>785</v>
      </c>
      <c r="D13" s="140">
        <v>177</v>
      </c>
      <c r="E13" s="141">
        <v>22.547770700636942</v>
      </c>
      <c r="F13" s="140">
        <v>785</v>
      </c>
      <c r="G13" s="141">
        <v>100</v>
      </c>
      <c r="K13" s="308"/>
      <c r="L13" s="157"/>
      <c r="M13" s="157"/>
      <c r="N13" s="157"/>
      <c r="O13" s="158"/>
      <c r="P13" s="157"/>
      <c r="Q13" s="158"/>
    </row>
    <row r="14" spans="1:17" s="32" customFormat="1" x14ac:dyDescent="0.25">
      <c r="A14" s="24" t="s">
        <v>101</v>
      </c>
      <c r="B14" s="140">
        <v>1676</v>
      </c>
      <c r="C14" s="140">
        <v>1476</v>
      </c>
      <c r="D14" s="140">
        <v>979</v>
      </c>
      <c r="E14" s="141">
        <v>66.327913279132787</v>
      </c>
      <c r="F14" s="140">
        <v>1476</v>
      </c>
      <c r="G14" s="141">
        <v>100</v>
      </c>
      <c r="K14" s="308"/>
      <c r="L14" s="157"/>
      <c r="M14" s="157"/>
      <c r="N14" s="157"/>
      <c r="O14" s="158"/>
      <c r="P14" s="157"/>
      <c r="Q14" s="158"/>
    </row>
    <row r="15" spans="1:17" s="32" customFormat="1" x14ac:dyDescent="0.25">
      <c r="A15" s="24" t="s">
        <v>102</v>
      </c>
      <c r="B15" s="140">
        <v>1098</v>
      </c>
      <c r="C15" s="140">
        <v>795</v>
      </c>
      <c r="D15" s="140">
        <v>447</v>
      </c>
      <c r="E15" s="141">
        <v>56.226415094339622</v>
      </c>
      <c r="F15" s="140">
        <v>795</v>
      </c>
      <c r="G15" s="141">
        <v>100</v>
      </c>
      <c r="K15" s="308"/>
      <c r="L15" s="157"/>
      <c r="M15" s="157"/>
      <c r="N15" s="157"/>
      <c r="O15" s="158"/>
      <c r="P15" s="157"/>
      <c r="Q15" s="158"/>
    </row>
    <row r="16" spans="1:17" s="32" customFormat="1" x14ac:dyDescent="0.25">
      <c r="A16" s="24" t="s">
        <v>103</v>
      </c>
      <c r="B16" s="140">
        <v>334</v>
      </c>
      <c r="C16" s="140">
        <v>324</v>
      </c>
      <c r="D16" s="140">
        <v>190</v>
      </c>
      <c r="E16" s="141">
        <v>58.641975308641982</v>
      </c>
      <c r="F16" s="140">
        <v>309</v>
      </c>
      <c r="G16" s="141">
        <v>95.370370370370367</v>
      </c>
      <c r="K16" s="308"/>
      <c r="L16" s="157"/>
      <c r="M16" s="157"/>
      <c r="N16" s="157"/>
      <c r="O16" s="158"/>
      <c r="P16" s="157"/>
      <c r="Q16" s="158"/>
    </row>
    <row r="17" spans="1:17" s="32" customFormat="1" x14ac:dyDescent="0.25">
      <c r="A17" s="24" t="s">
        <v>104</v>
      </c>
      <c r="B17" s="140">
        <v>163</v>
      </c>
      <c r="C17" s="140">
        <v>132</v>
      </c>
      <c r="D17" s="140">
        <v>29</v>
      </c>
      <c r="E17" s="141">
        <v>21.969696969696969</v>
      </c>
      <c r="F17" s="140">
        <v>132</v>
      </c>
      <c r="G17" s="141">
        <v>100</v>
      </c>
      <c r="K17" s="308"/>
      <c r="L17" s="157"/>
      <c r="M17" s="157"/>
      <c r="N17" s="157"/>
      <c r="O17" s="158"/>
      <c r="P17" s="157"/>
      <c r="Q17" s="158"/>
    </row>
    <row r="18" spans="1:17" s="32" customFormat="1" x14ac:dyDescent="0.25">
      <c r="A18" s="24" t="s">
        <v>105</v>
      </c>
      <c r="B18" s="155">
        <v>571</v>
      </c>
      <c r="C18" s="155">
        <v>415</v>
      </c>
      <c r="D18" s="155">
        <v>288</v>
      </c>
      <c r="E18" s="156">
        <v>69.397590361445779</v>
      </c>
      <c r="F18" s="155">
        <v>415</v>
      </c>
      <c r="G18" s="156">
        <v>100</v>
      </c>
      <c r="K18" s="308"/>
      <c r="L18" s="157"/>
      <c r="M18" s="157"/>
      <c r="N18" s="157"/>
      <c r="O18" s="158"/>
      <c r="P18" s="157"/>
      <c r="Q18" s="158"/>
    </row>
    <row r="19" spans="1:17" s="32" customFormat="1" x14ac:dyDescent="0.25">
      <c r="A19" s="24" t="s">
        <v>106</v>
      </c>
      <c r="B19" s="140">
        <v>1719</v>
      </c>
      <c r="C19" s="140">
        <v>1200</v>
      </c>
      <c r="D19" s="140">
        <v>323</v>
      </c>
      <c r="E19" s="141">
        <v>26.916666666666668</v>
      </c>
      <c r="F19" s="140">
        <v>1125</v>
      </c>
      <c r="G19" s="141">
        <v>93.75</v>
      </c>
      <c r="K19" s="99"/>
      <c r="L19" s="99"/>
      <c r="M19" s="99"/>
      <c r="N19" s="99"/>
      <c r="O19" s="99"/>
      <c r="P19" s="99"/>
      <c r="Q19" s="99"/>
    </row>
    <row r="20" spans="1:17" s="32" customFormat="1" ht="24" customHeight="1" x14ac:dyDescent="0.25">
      <c r="A20" s="195" t="s">
        <v>107</v>
      </c>
      <c r="B20" s="465">
        <f>SUM(B4:B19)</f>
        <v>15876</v>
      </c>
      <c r="C20" s="465">
        <f>SUM(C4:C19)</f>
        <v>13476</v>
      </c>
      <c r="D20" s="465">
        <f>SUM(D4:D19)</f>
        <v>6255</v>
      </c>
      <c r="E20" s="466">
        <f>D20/C20*100</f>
        <v>46.41585040071238</v>
      </c>
      <c r="F20" s="467">
        <f>SUM(F4:F19)</f>
        <v>12385</v>
      </c>
      <c r="G20" s="466">
        <f>F20/C20*100</f>
        <v>91.904125853368953</v>
      </c>
    </row>
    <row r="21" spans="1:17" s="32" customFormat="1" ht="19.5" customHeight="1" x14ac:dyDescent="0.25">
      <c r="A21" s="203" t="s">
        <v>24</v>
      </c>
      <c r="B21" s="204">
        <v>59</v>
      </c>
      <c r="C21" s="204">
        <v>16</v>
      </c>
      <c r="D21" s="204">
        <v>4</v>
      </c>
      <c r="E21" s="205">
        <v>25</v>
      </c>
      <c r="F21" s="204">
        <v>0</v>
      </c>
      <c r="G21" s="205">
        <v>0</v>
      </c>
    </row>
    <row r="22" spans="1:17" s="32" customFormat="1" ht="39" x14ac:dyDescent="0.25">
      <c r="A22" s="196" t="s">
        <v>363</v>
      </c>
      <c r="B22" s="183">
        <v>153</v>
      </c>
      <c r="C22" s="183">
        <v>137</v>
      </c>
      <c r="D22" s="183">
        <v>51</v>
      </c>
      <c r="E22" s="182">
        <v>37.200000000000003</v>
      </c>
      <c r="F22" s="183">
        <v>83</v>
      </c>
      <c r="G22" s="182">
        <v>60.6</v>
      </c>
    </row>
    <row r="23" spans="1:17" s="32" customFormat="1" x14ac:dyDescent="0.25">
      <c r="A23" s="197" t="s">
        <v>23</v>
      </c>
      <c r="B23" s="193"/>
      <c r="C23" s="193"/>
      <c r="D23" s="193"/>
      <c r="E23" s="194"/>
      <c r="F23" s="193"/>
      <c r="G23" s="194"/>
    </row>
    <row r="24" spans="1:17" s="32" customFormat="1" ht="16.5" customHeight="1" x14ac:dyDescent="0.25">
      <c r="A24" s="198" t="s">
        <v>25</v>
      </c>
      <c r="B24" s="208"/>
      <c r="C24" s="208"/>
      <c r="D24" s="208"/>
      <c r="E24" s="209"/>
      <c r="F24" s="210"/>
      <c r="G24" s="209"/>
    </row>
    <row r="25" spans="1:17" s="32" customFormat="1" ht="23.25" customHeight="1" thickBot="1" x14ac:dyDescent="0.3">
      <c r="A25" s="202" t="s">
        <v>26</v>
      </c>
      <c r="B25" s="468">
        <f>B20+B21+B22+B23+B24</f>
        <v>16088</v>
      </c>
      <c r="C25" s="468">
        <f t="shared" ref="C25:F25" si="0">C20+C21+C22+C23+C24</f>
        <v>13629</v>
      </c>
      <c r="D25" s="468">
        <f t="shared" si="0"/>
        <v>6310</v>
      </c>
      <c r="E25" s="318">
        <f>D25/C25*100</f>
        <v>46.298334433927657</v>
      </c>
      <c r="F25" s="336">
        <f t="shared" si="0"/>
        <v>12468</v>
      </c>
      <c r="G25" s="318">
        <f>F25/C25*100</f>
        <v>91.481399955976229</v>
      </c>
    </row>
    <row r="26" spans="1:17" s="32" customFormat="1" x14ac:dyDescent="0.25">
      <c r="E26" s="343"/>
    </row>
    <row r="28" spans="1:17" s="32" customFormat="1" x14ac:dyDescent="0.25">
      <c r="B28" s="308"/>
      <c r="C28" s="157"/>
      <c r="D28" s="157"/>
      <c r="E28" s="157"/>
      <c r="F28" s="158"/>
      <c r="G28" s="157"/>
      <c r="H28" s="158"/>
    </row>
    <row r="29" spans="1:17" s="32" customFormat="1" x14ac:dyDescent="0.25">
      <c r="B29" s="308"/>
      <c r="C29" s="157"/>
      <c r="D29" s="157"/>
      <c r="E29" s="157"/>
      <c r="F29" s="158"/>
      <c r="G29" s="157"/>
      <c r="H29" s="158"/>
    </row>
  </sheetData>
  <sortState ref="J3:Q18">
    <sortCondition ref="J3:J18"/>
  </sortState>
  <mergeCells count="1">
    <mergeCell ref="A1:G1"/>
  </mergeCells>
  <pageMargins left="0.7" right="0.7" top="0.75" bottom="0.75" header="0.3" footer="0.3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9.140625" defaultRowHeight="15" x14ac:dyDescent="0.25"/>
  <cols>
    <col min="1" max="1" width="20.7109375" style="32" customWidth="1"/>
    <col min="2" max="2" width="12.42578125" style="32" customWidth="1"/>
    <col min="3" max="3" width="11.28515625" style="32" customWidth="1"/>
    <col min="4" max="4" width="11.42578125" style="32" customWidth="1"/>
    <col min="5" max="5" width="16.28515625" style="32" customWidth="1"/>
    <col min="6" max="6" width="6.42578125" style="32" customWidth="1"/>
    <col min="7" max="7" width="7" style="32" customWidth="1"/>
    <col min="8" max="8" width="12.140625" style="32" customWidth="1"/>
    <col min="9" max="9" width="9.140625" style="32"/>
    <col min="10" max="10" width="11.7109375" style="32" customWidth="1"/>
    <col min="11" max="11" width="13.140625" style="32" customWidth="1"/>
    <col min="12" max="16384" width="9.140625" style="32"/>
  </cols>
  <sheetData>
    <row r="1" spans="1:13" ht="36" customHeight="1" thickBot="1" x14ac:dyDescent="0.3">
      <c r="A1" s="257" t="s">
        <v>358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3" ht="109.5" customHeight="1" thickBot="1" x14ac:dyDescent="0.3">
      <c r="A2" s="22" t="s">
        <v>118</v>
      </c>
      <c r="B2" s="22" t="s">
        <v>117</v>
      </c>
      <c r="C2" s="22" t="s">
        <v>116</v>
      </c>
      <c r="D2" s="22" t="s">
        <v>115</v>
      </c>
      <c r="E2" s="23" t="s">
        <v>114</v>
      </c>
      <c r="F2" s="25" t="s">
        <v>113</v>
      </c>
      <c r="G2" s="25" t="s">
        <v>112</v>
      </c>
      <c r="H2" s="25" t="s">
        <v>111</v>
      </c>
      <c r="I2" s="26" t="s">
        <v>110</v>
      </c>
      <c r="J2" s="22" t="s">
        <v>109</v>
      </c>
      <c r="K2" s="23" t="s">
        <v>108</v>
      </c>
    </row>
    <row r="3" spans="1:13" ht="15.75" customHeight="1" thickTop="1" x14ac:dyDescent="0.25">
      <c r="A3" s="63">
        <v>1</v>
      </c>
      <c r="B3" s="63">
        <v>2</v>
      </c>
      <c r="C3" s="63">
        <v>3</v>
      </c>
      <c r="D3" s="63">
        <v>4</v>
      </c>
      <c r="E3" s="63">
        <v>5</v>
      </c>
      <c r="F3" s="65">
        <v>6</v>
      </c>
      <c r="G3" s="65">
        <v>7</v>
      </c>
      <c r="H3" s="65">
        <v>8</v>
      </c>
      <c r="I3" s="65">
        <v>9</v>
      </c>
      <c r="J3" s="63">
        <v>10</v>
      </c>
      <c r="K3" s="63">
        <v>11</v>
      </c>
    </row>
    <row r="4" spans="1:13" x14ac:dyDescent="0.25">
      <c r="A4" s="9" t="s">
        <v>91</v>
      </c>
      <c r="B4" s="140">
        <v>263</v>
      </c>
      <c r="C4" s="140">
        <v>118</v>
      </c>
      <c r="D4" s="140">
        <v>64</v>
      </c>
      <c r="E4" s="141">
        <v>54.237288135593218</v>
      </c>
      <c r="F4" s="140">
        <v>86</v>
      </c>
      <c r="G4" s="140">
        <v>9</v>
      </c>
      <c r="H4" s="140">
        <v>52</v>
      </c>
      <c r="I4" s="141">
        <v>1.2457627118644068</v>
      </c>
      <c r="J4" s="140">
        <v>118</v>
      </c>
      <c r="K4" s="141">
        <v>100</v>
      </c>
    </row>
    <row r="5" spans="1:13" x14ac:dyDescent="0.25">
      <c r="A5" s="9" t="s">
        <v>92</v>
      </c>
      <c r="B5" s="140">
        <v>1381</v>
      </c>
      <c r="C5" s="140">
        <v>1074</v>
      </c>
      <c r="D5" s="140">
        <v>328</v>
      </c>
      <c r="E5" s="141">
        <v>30.540037243947861</v>
      </c>
      <c r="F5" s="140">
        <v>1335</v>
      </c>
      <c r="G5" s="140">
        <v>45</v>
      </c>
      <c r="H5" s="140">
        <v>1186</v>
      </c>
      <c r="I5" s="141">
        <v>2.389199255121043</v>
      </c>
      <c r="J5" s="140">
        <v>1074</v>
      </c>
      <c r="K5" s="141">
        <v>100</v>
      </c>
    </row>
    <row r="6" spans="1:13" x14ac:dyDescent="0.25">
      <c r="A6" s="9" t="s">
        <v>93</v>
      </c>
      <c r="B6" s="140">
        <v>387</v>
      </c>
      <c r="C6" s="140">
        <v>639</v>
      </c>
      <c r="D6" s="140">
        <v>502</v>
      </c>
      <c r="E6" s="141">
        <v>78.560250391236309</v>
      </c>
      <c r="F6" s="140">
        <v>118</v>
      </c>
      <c r="G6" s="140">
        <v>74</v>
      </c>
      <c r="H6" s="140">
        <v>107</v>
      </c>
      <c r="I6" s="141">
        <v>0.46791862284820029</v>
      </c>
      <c r="J6" s="140">
        <v>571</v>
      </c>
      <c r="K6" s="141">
        <v>89.358372456964005</v>
      </c>
    </row>
    <row r="7" spans="1:13" x14ac:dyDescent="0.25">
      <c r="A7" s="9" t="s">
        <v>94</v>
      </c>
      <c r="B7" s="140">
        <v>717</v>
      </c>
      <c r="C7" s="140">
        <v>670</v>
      </c>
      <c r="D7" s="140">
        <v>169</v>
      </c>
      <c r="E7" s="141">
        <v>25.223880597014926</v>
      </c>
      <c r="F7" s="140">
        <v>941</v>
      </c>
      <c r="G7" s="140">
        <v>30</v>
      </c>
      <c r="H7" s="140">
        <v>658</v>
      </c>
      <c r="I7" s="141">
        <v>2.4313432835820894</v>
      </c>
      <c r="J7" s="140">
        <v>663</v>
      </c>
      <c r="K7" s="141">
        <v>98.955223880597003</v>
      </c>
    </row>
    <row r="8" spans="1:13" x14ac:dyDescent="0.25">
      <c r="A8" s="9" t="s">
        <v>95</v>
      </c>
      <c r="B8" s="140">
        <v>1025</v>
      </c>
      <c r="C8" s="140">
        <v>956</v>
      </c>
      <c r="D8" s="140">
        <v>534</v>
      </c>
      <c r="E8" s="141">
        <v>55.85774058577406</v>
      </c>
      <c r="F8" s="140">
        <v>562</v>
      </c>
      <c r="G8" s="140">
        <v>44</v>
      </c>
      <c r="H8" s="140">
        <v>690</v>
      </c>
      <c r="I8" s="141">
        <v>1.3556485355648535</v>
      </c>
      <c r="J8" s="140">
        <v>922</v>
      </c>
      <c r="K8" s="141">
        <v>96.443514644351467</v>
      </c>
    </row>
    <row r="9" spans="1:13" x14ac:dyDescent="0.25">
      <c r="A9" s="9" t="s">
        <v>96</v>
      </c>
      <c r="B9" s="140">
        <v>1883</v>
      </c>
      <c r="C9" s="140">
        <v>1512</v>
      </c>
      <c r="D9" s="140">
        <v>742</v>
      </c>
      <c r="E9" s="141">
        <v>49.074074074074076</v>
      </c>
      <c r="F9" s="140">
        <v>251</v>
      </c>
      <c r="G9" s="140">
        <v>43</v>
      </c>
      <c r="H9" s="140">
        <v>473</v>
      </c>
      <c r="I9" s="141">
        <v>0.50727513227513232</v>
      </c>
      <c r="J9" s="140">
        <v>1381</v>
      </c>
      <c r="K9" s="141">
        <v>91.335978835978835</v>
      </c>
      <c r="L9" s="27"/>
      <c r="M9" s="28"/>
    </row>
    <row r="10" spans="1:13" x14ac:dyDescent="0.25">
      <c r="A10" s="9" t="s">
        <v>97</v>
      </c>
      <c r="B10" s="140">
        <v>614</v>
      </c>
      <c r="C10" s="140">
        <v>614</v>
      </c>
      <c r="D10" s="140">
        <v>264</v>
      </c>
      <c r="E10" s="141">
        <v>42.996742671009777</v>
      </c>
      <c r="F10" s="140">
        <v>278</v>
      </c>
      <c r="G10" s="140">
        <v>35</v>
      </c>
      <c r="H10" s="140">
        <v>1514</v>
      </c>
      <c r="I10" s="141">
        <v>2.9755700325732901</v>
      </c>
      <c r="J10" s="140">
        <v>328</v>
      </c>
      <c r="K10" s="141">
        <v>53.420195439739416</v>
      </c>
      <c r="M10" s="32" t="s">
        <v>271</v>
      </c>
    </row>
    <row r="11" spans="1:13" x14ac:dyDescent="0.25">
      <c r="A11" s="9" t="s">
        <v>98</v>
      </c>
      <c r="B11" s="140">
        <v>524</v>
      </c>
      <c r="C11" s="140">
        <v>426</v>
      </c>
      <c r="D11" s="140">
        <v>231</v>
      </c>
      <c r="E11" s="141">
        <v>54.225352112676063</v>
      </c>
      <c r="F11" s="140">
        <v>440</v>
      </c>
      <c r="G11" s="140">
        <v>14</v>
      </c>
      <c r="H11" s="140">
        <v>77</v>
      </c>
      <c r="I11" s="141">
        <v>1.2464788732394365</v>
      </c>
      <c r="J11" s="140">
        <v>401</v>
      </c>
      <c r="K11" s="141">
        <v>94.131455399061039</v>
      </c>
    </row>
    <row r="12" spans="1:13" x14ac:dyDescent="0.25">
      <c r="A12" s="9" t="s">
        <v>99</v>
      </c>
      <c r="B12" s="140">
        <v>1802</v>
      </c>
      <c r="C12" s="140">
        <v>1532</v>
      </c>
      <c r="D12" s="140">
        <v>1068</v>
      </c>
      <c r="E12" s="141">
        <v>69.712793733681465</v>
      </c>
      <c r="F12" s="140">
        <v>666</v>
      </c>
      <c r="G12" s="140">
        <v>22</v>
      </c>
      <c r="H12" s="140">
        <v>652</v>
      </c>
      <c r="I12" s="141">
        <v>0.87467362924281988</v>
      </c>
      <c r="J12" s="140">
        <v>1057</v>
      </c>
      <c r="K12" s="141">
        <v>68.994778067885122</v>
      </c>
    </row>
    <row r="13" spans="1:13" x14ac:dyDescent="0.25">
      <c r="A13" s="9" t="s">
        <v>100</v>
      </c>
      <c r="B13" s="140">
        <v>828</v>
      </c>
      <c r="C13" s="140">
        <v>134</v>
      </c>
      <c r="D13" s="140">
        <v>36</v>
      </c>
      <c r="E13" s="141">
        <v>26.865671641791046</v>
      </c>
      <c r="F13" s="140">
        <v>215</v>
      </c>
      <c r="G13" s="140">
        <v>9</v>
      </c>
      <c r="H13" s="140">
        <v>108</v>
      </c>
      <c r="I13" s="141">
        <v>2.4776119402985075</v>
      </c>
      <c r="J13" s="140">
        <v>134</v>
      </c>
      <c r="K13" s="141">
        <v>100</v>
      </c>
    </row>
    <row r="14" spans="1:13" x14ac:dyDescent="0.25">
      <c r="A14" s="9" t="s">
        <v>101</v>
      </c>
      <c r="B14" s="140">
        <v>1589</v>
      </c>
      <c r="C14" s="140">
        <v>1282</v>
      </c>
      <c r="D14" s="140">
        <v>813</v>
      </c>
      <c r="E14" s="141">
        <v>63.416536661466459</v>
      </c>
      <c r="F14" s="140">
        <v>570</v>
      </c>
      <c r="G14" s="140">
        <v>61</v>
      </c>
      <c r="H14" s="140">
        <v>388</v>
      </c>
      <c r="I14" s="141">
        <v>0.79485179407176287</v>
      </c>
      <c r="J14" s="140">
        <v>1282</v>
      </c>
      <c r="K14" s="141">
        <v>100</v>
      </c>
    </row>
    <row r="15" spans="1:13" x14ac:dyDescent="0.25">
      <c r="A15" s="9" t="s">
        <v>102</v>
      </c>
      <c r="B15" s="140">
        <v>1049</v>
      </c>
      <c r="C15" s="140">
        <v>754</v>
      </c>
      <c r="D15" s="140">
        <v>434</v>
      </c>
      <c r="E15" s="141">
        <v>57.559681697612731</v>
      </c>
      <c r="F15" s="140">
        <v>525</v>
      </c>
      <c r="G15" s="140">
        <v>89</v>
      </c>
      <c r="H15" s="140">
        <v>338</v>
      </c>
      <c r="I15" s="141">
        <v>1.2625994694960212</v>
      </c>
      <c r="J15" s="140">
        <v>729</v>
      </c>
      <c r="K15" s="141">
        <v>96.684350132625994</v>
      </c>
    </row>
    <row r="16" spans="1:13" x14ac:dyDescent="0.25">
      <c r="A16" s="9" t="s">
        <v>103</v>
      </c>
      <c r="B16" s="140">
        <v>272</v>
      </c>
      <c r="C16" s="140">
        <v>194</v>
      </c>
      <c r="D16" s="140">
        <v>115</v>
      </c>
      <c r="E16" s="141">
        <v>59.27835051546392</v>
      </c>
      <c r="F16" s="140">
        <v>114</v>
      </c>
      <c r="G16" s="140">
        <v>41</v>
      </c>
      <c r="H16" s="140">
        <v>86</v>
      </c>
      <c r="I16" s="141">
        <v>1.2422680412371134</v>
      </c>
      <c r="J16" s="140">
        <v>186</v>
      </c>
      <c r="K16" s="141">
        <v>95.876288659793815</v>
      </c>
    </row>
    <row r="17" spans="1:14" x14ac:dyDescent="0.25">
      <c r="A17" s="9" t="s">
        <v>104</v>
      </c>
      <c r="B17" s="140">
        <v>163</v>
      </c>
      <c r="C17" s="140">
        <v>109</v>
      </c>
      <c r="D17" s="140">
        <v>42</v>
      </c>
      <c r="E17" s="141">
        <v>38.532110091743121</v>
      </c>
      <c r="F17" s="140">
        <v>147</v>
      </c>
      <c r="G17" s="140">
        <v>14</v>
      </c>
      <c r="H17" s="140">
        <v>30</v>
      </c>
      <c r="I17" s="141">
        <v>1.7522935779816513</v>
      </c>
      <c r="J17" s="140">
        <v>109</v>
      </c>
      <c r="K17" s="141">
        <v>100</v>
      </c>
    </row>
    <row r="18" spans="1:14" x14ac:dyDescent="0.25">
      <c r="A18" s="9" t="s">
        <v>105</v>
      </c>
      <c r="B18" s="140">
        <v>400</v>
      </c>
      <c r="C18" s="140">
        <v>203</v>
      </c>
      <c r="D18" s="140">
        <v>123</v>
      </c>
      <c r="E18" s="141">
        <v>60.591133004926114</v>
      </c>
      <c r="F18" s="140">
        <v>10</v>
      </c>
      <c r="G18" s="140">
        <v>11</v>
      </c>
      <c r="H18" s="140">
        <v>36</v>
      </c>
      <c r="I18" s="141">
        <v>0.28078817733990147</v>
      </c>
      <c r="J18" s="140">
        <v>203</v>
      </c>
      <c r="K18" s="141">
        <v>100</v>
      </c>
    </row>
    <row r="19" spans="1:14" x14ac:dyDescent="0.25">
      <c r="A19" s="9" t="s">
        <v>106</v>
      </c>
      <c r="B19" s="140">
        <v>1760</v>
      </c>
      <c r="C19" s="140">
        <v>1376</v>
      </c>
      <c r="D19" s="140">
        <v>598</v>
      </c>
      <c r="E19" s="141">
        <v>43.459302325581397</v>
      </c>
      <c r="F19" s="140">
        <v>971</v>
      </c>
      <c r="G19" s="140">
        <v>256</v>
      </c>
      <c r="H19" s="140">
        <v>759</v>
      </c>
      <c r="I19" s="141">
        <v>1.4433139534883721</v>
      </c>
      <c r="J19" s="140">
        <v>1254</v>
      </c>
      <c r="K19" s="141">
        <v>91.133720930232556</v>
      </c>
    </row>
    <row r="20" spans="1:14" ht="18" customHeight="1" thickBot="1" x14ac:dyDescent="0.3">
      <c r="A20" s="66" t="s">
        <v>107</v>
      </c>
      <c r="B20" s="452">
        <f>SUM(B4:B19)</f>
        <v>14657</v>
      </c>
      <c r="C20" s="452">
        <f>SUM(C4:C19)</f>
        <v>11593</v>
      </c>
      <c r="D20" s="452">
        <f>SUM(D4:D19)</f>
        <v>6063</v>
      </c>
      <c r="E20" s="318">
        <f>D20/C20*100</f>
        <v>52.29880100060381</v>
      </c>
      <c r="F20" s="452">
        <f>SUM(F4:F19)</f>
        <v>7229</v>
      </c>
      <c r="G20" s="452">
        <f>SUM(G4:G19)</f>
        <v>797</v>
      </c>
      <c r="H20" s="452">
        <f>SUM(H4:H19)</f>
        <v>7154</v>
      </c>
      <c r="I20" s="318">
        <f>(F20+G20+H20)/C20</f>
        <v>1.3094108513758302</v>
      </c>
      <c r="J20" s="452">
        <f>SUM(J4:J19)</f>
        <v>10412</v>
      </c>
      <c r="K20" s="318">
        <f>J20/C20*100</f>
        <v>89.812818079875782</v>
      </c>
      <c r="N20" s="32" t="s">
        <v>271</v>
      </c>
    </row>
    <row r="21" spans="1:14" ht="24" customHeight="1" x14ac:dyDescent="0.25">
      <c r="A21" s="201" t="s">
        <v>24</v>
      </c>
      <c r="B21" s="206">
        <v>198</v>
      </c>
      <c r="C21" s="206">
        <v>25</v>
      </c>
      <c r="D21" s="206">
        <v>21</v>
      </c>
      <c r="E21" s="207">
        <v>84</v>
      </c>
      <c r="F21" s="206">
        <v>48</v>
      </c>
      <c r="G21" s="207">
        <v>10</v>
      </c>
      <c r="H21" s="206">
        <v>44</v>
      </c>
      <c r="I21" s="206">
        <v>4.08</v>
      </c>
      <c r="J21" s="207">
        <v>0</v>
      </c>
      <c r="K21" s="206">
        <v>0</v>
      </c>
    </row>
    <row r="22" spans="1:14" ht="51.75" x14ac:dyDescent="0.25">
      <c r="A22" s="196" t="s">
        <v>363</v>
      </c>
      <c r="B22" s="183">
        <v>85</v>
      </c>
      <c r="C22" s="183">
        <v>72</v>
      </c>
      <c r="D22" s="183">
        <v>25</v>
      </c>
      <c r="E22" s="182">
        <v>34.72</v>
      </c>
      <c r="F22" s="183">
        <v>58</v>
      </c>
      <c r="G22" s="182">
        <v>28</v>
      </c>
      <c r="H22" s="183">
        <v>41</v>
      </c>
      <c r="I22" s="183">
        <v>1.76</v>
      </c>
      <c r="J22" s="182">
        <v>47</v>
      </c>
      <c r="K22" s="183">
        <v>65.28</v>
      </c>
    </row>
    <row r="23" spans="1:14" x14ac:dyDescent="0.25">
      <c r="A23" s="197" t="s">
        <v>23</v>
      </c>
      <c r="B23" s="193"/>
      <c r="C23" s="193"/>
      <c r="D23" s="193"/>
      <c r="E23" s="194"/>
      <c r="F23" s="193"/>
      <c r="G23" s="194"/>
      <c r="H23" s="193"/>
      <c r="I23" s="193"/>
      <c r="J23" s="194"/>
      <c r="K23" s="193"/>
    </row>
    <row r="24" spans="1:14" ht="19.5" customHeight="1" x14ac:dyDescent="0.25">
      <c r="A24" s="198" t="s">
        <v>25</v>
      </c>
      <c r="B24" s="208"/>
      <c r="C24" s="208"/>
      <c r="D24" s="208"/>
      <c r="E24" s="209"/>
      <c r="F24" s="210"/>
      <c r="G24" s="209"/>
      <c r="H24" s="208"/>
      <c r="I24" s="208"/>
      <c r="J24" s="209"/>
      <c r="K24" s="210"/>
    </row>
    <row r="25" spans="1:14" ht="19.5" customHeight="1" thickBot="1" x14ac:dyDescent="0.3">
      <c r="A25" s="202" t="s">
        <v>26</v>
      </c>
      <c r="B25" s="469">
        <f>SUM(B20:B24)</f>
        <v>14940</v>
      </c>
      <c r="C25" s="469">
        <f t="shared" ref="C25:D25" si="0">SUM(C20:C24)</f>
        <v>11690</v>
      </c>
      <c r="D25" s="469">
        <f t="shared" si="0"/>
        <v>6109</v>
      </c>
      <c r="E25" s="318">
        <f>D25/C25*100</f>
        <v>52.258340461933273</v>
      </c>
      <c r="F25" s="469">
        <f t="shared" ref="F25:J25" si="1">SUM(F20:F24)</f>
        <v>7335</v>
      </c>
      <c r="G25" s="469">
        <f t="shared" si="1"/>
        <v>835</v>
      </c>
      <c r="H25" s="469">
        <f t="shared" si="1"/>
        <v>7239</v>
      </c>
      <c r="I25" s="470">
        <f>(H25+G25+F25)/C25</f>
        <v>1.3181351582549188</v>
      </c>
      <c r="J25" s="469">
        <f t="shared" si="1"/>
        <v>10459</v>
      </c>
      <c r="K25" s="318">
        <f>J25/C25*100</f>
        <v>89.469632164242938</v>
      </c>
    </row>
    <row r="26" spans="1:14" x14ac:dyDescent="0.25">
      <c r="B26" s="307"/>
      <c r="C26" s="299"/>
      <c r="D26" s="299"/>
      <c r="E26" s="299"/>
      <c r="F26" s="300"/>
      <c r="G26" s="299"/>
      <c r="H26" s="299"/>
      <c r="I26" s="471"/>
      <c r="J26" s="300"/>
      <c r="K26" s="299"/>
      <c r="L26" s="300"/>
    </row>
    <row r="27" spans="1:14" x14ac:dyDescent="0.25">
      <c r="B27" s="308"/>
      <c r="C27" s="157"/>
      <c r="D27" s="157"/>
      <c r="E27" s="157"/>
      <c r="F27" s="158"/>
      <c r="G27" s="157"/>
      <c r="H27" s="157"/>
      <c r="I27" s="157"/>
      <c r="J27" s="158"/>
      <c r="K27" s="157"/>
      <c r="L27" s="158"/>
    </row>
    <row r="28" spans="1:14" x14ac:dyDescent="0.25">
      <c r="B28" s="308"/>
      <c r="C28" s="157"/>
      <c r="D28" s="157"/>
      <c r="E28" s="157"/>
      <c r="F28" s="158"/>
      <c r="G28" s="157"/>
      <c r="H28" s="157"/>
      <c r="I28" s="157"/>
      <c r="J28" s="158"/>
      <c r="K28" s="157"/>
      <c r="L28" s="158"/>
    </row>
    <row r="29" spans="1:14" x14ac:dyDescent="0.25">
      <c r="B29" s="308"/>
      <c r="C29" s="157"/>
      <c r="D29" s="157"/>
      <c r="E29" s="157"/>
      <c r="F29" s="158"/>
      <c r="G29" s="157"/>
      <c r="H29" s="157"/>
      <c r="I29" s="157"/>
      <c r="J29" s="158"/>
      <c r="K29" s="157"/>
      <c r="L29" s="158"/>
    </row>
    <row r="30" spans="1:14" x14ac:dyDescent="0.25">
      <c r="B30" s="308"/>
      <c r="C30" s="157"/>
      <c r="D30" s="157"/>
      <c r="E30" s="157"/>
      <c r="F30" s="158"/>
      <c r="G30" s="157"/>
      <c r="H30" s="157"/>
      <c r="I30" s="157"/>
      <c r="J30" s="158"/>
      <c r="K30" s="157"/>
      <c r="L30" s="158"/>
    </row>
    <row r="31" spans="1:14" x14ac:dyDescent="0.25">
      <c r="B31" s="308"/>
      <c r="C31" s="157"/>
      <c r="D31" s="157"/>
      <c r="E31" s="157"/>
      <c r="F31" s="158"/>
      <c r="G31" s="157"/>
      <c r="H31" s="157"/>
      <c r="I31" s="157"/>
      <c r="J31" s="158"/>
      <c r="K31" s="157"/>
      <c r="L31" s="158"/>
    </row>
    <row r="32" spans="1:14" x14ac:dyDescent="0.25">
      <c r="B32" s="308"/>
      <c r="C32" s="157"/>
      <c r="D32" s="157"/>
      <c r="E32" s="157"/>
      <c r="F32" s="158"/>
      <c r="G32" s="157"/>
      <c r="H32" s="157"/>
      <c r="I32" s="157"/>
      <c r="J32" s="158"/>
      <c r="K32" s="157"/>
      <c r="L32" s="158"/>
    </row>
    <row r="33" spans="2:12" x14ac:dyDescent="0.25">
      <c r="B33" s="308"/>
      <c r="C33" s="157"/>
      <c r="D33" s="157"/>
      <c r="E33" s="157"/>
      <c r="F33" s="158"/>
      <c r="G33" s="157"/>
      <c r="H33" s="157"/>
      <c r="I33" s="157"/>
      <c r="J33" s="158"/>
      <c r="K33" s="157"/>
      <c r="L33" s="158"/>
    </row>
    <row r="34" spans="2:12" x14ac:dyDescent="0.25">
      <c r="B34" s="308"/>
      <c r="C34" s="157"/>
      <c r="D34" s="157"/>
      <c r="E34" s="157"/>
      <c r="F34" s="158"/>
      <c r="G34" s="157"/>
      <c r="H34" s="157"/>
      <c r="I34" s="157"/>
      <c r="J34" s="158"/>
      <c r="K34" s="157"/>
      <c r="L34" s="158"/>
    </row>
    <row r="35" spans="2:12" x14ac:dyDescent="0.25">
      <c r="B35" s="308"/>
      <c r="C35" s="157"/>
      <c r="D35" s="157"/>
      <c r="E35" s="157"/>
      <c r="F35" s="158"/>
      <c r="G35" s="157"/>
      <c r="H35" s="157"/>
      <c r="I35" s="157"/>
      <c r="J35" s="158"/>
      <c r="K35" s="157"/>
      <c r="L35" s="158"/>
    </row>
    <row r="36" spans="2:12" x14ac:dyDescent="0.25">
      <c r="B36" s="308"/>
      <c r="C36" s="157"/>
      <c r="D36" s="157"/>
      <c r="E36" s="157"/>
      <c r="F36" s="158"/>
      <c r="G36" s="157"/>
      <c r="H36" s="157"/>
      <c r="I36" s="157"/>
      <c r="J36" s="158"/>
      <c r="K36" s="157"/>
      <c r="L36" s="158"/>
    </row>
    <row r="37" spans="2:12" x14ac:dyDescent="0.25">
      <c r="B37" s="308"/>
      <c r="C37" s="157"/>
      <c r="D37" s="157"/>
      <c r="E37" s="157"/>
      <c r="F37" s="158"/>
      <c r="G37" s="157"/>
      <c r="H37" s="157"/>
      <c r="I37" s="157"/>
      <c r="J37" s="158"/>
      <c r="K37" s="157"/>
      <c r="L37" s="158"/>
    </row>
    <row r="38" spans="2:12" x14ac:dyDescent="0.25">
      <c r="B38" s="308"/>
      <c r="C38" s="157"/>
      <c r="D38" s="157"/>
      <c r="E38" s="157"/>
      <c r="F38" s="158"/>
      <c r="G38" s="157"/>
      <c r="H38" s="157"/>
      <c r="I38" s="157"/>
      <c r="J38" s="158"/>
      <c r="K38" s="157"/>
      <c r="L38" s="158"/>
    </row>
    <row r="39" spans="2:12" x14ac:dyDescent="0.25">
      <c r="B39" s="308"/>
      <c r="C39" s="157"/>
      <c r="D39" s="157"/>
      <c r="E39" s="157"/>
      <c r="F39" s="158"/>
      <c r="G39" s="157"/>
      <c r="H39" s="157"/>
      <c r="I39" s="157"/>
      <c r="J39" s="158"/>
      <c r="K39" s="157"/>
      <c r="L39" s="158"/>
    </row>
    <row r="40" spans="2:12" x14ac:dyDescent="0.25">
      <c r="B40" s="308"/>
      <c r="C40" s="157"/>
      <c r="D40" s="157"/>
      <c r="E40" s="157"/>
      <c r="F40" s="158"/>
      <c r="G40" s="157"/>
      <c r="H40" s="157"/>
      <c r="I40" s="157"/>
      <c r="J40" s="158"/>
      <c r="K40" s="157"/>
      <c r="L40" s="158"/>
    </row>
    <row r="41" spans="2:12" x14ac:dyDescent="0.25">
      <c r="B41" s="308"/>
      <c r="C41" s="157"/>
      <c r="D41" s="157"/>
      <c r="E41" s="157"/>
      <c r="F41" s="158"/>
      <c r="G41" s="157"/>
      <c r="H41" s="157"/>
      <c r="I41" s="157"/>
      <c r="J41" s="158"/>
      <c r="K41" s="157"/>
      <c r="L41" s="158"/>
    </row>
    <row r="42" spans="2:12" x14ac:dyDescent="0.25">
      <c r="B42" s="308"/>
      <c r="C42" s="157"/>
      <c r="D42" s="157"/>
      <c r="E42" s="157"/>
      <c r="F42" s="158"/>
      <c r="G42" s="157"/>
      <c r="H42" s="157"/>
      <c r="I42" s="157"/>
      <c r="J42" s="158"/>
      <c r="K42" s="157"/>
      <c r="L42" s="158"/>
    </row>
    <row r="43" spans="2:12" x14ac:dyDescent="0.25">
      <c r="B43" s="308"/>
      <c r="C43" s="157"/>
      <c r="D43" s="157"/>
      <c r="E43" s="157"/>
      <c r="F43" s="158"/>
      <c r="G43" s="157"/>
      <c r="H43" s="157"/>
      <c r="I43" s="157"/>
      <c r="J43" s="158"/>
      <c r="K43" s="157"/>
      <c r="L43" s="158"/>
    </row>
    <row r="44" spans="2:12" x14ac:dyDescent="0.25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</row>
  </sheetData>
  <sortState ref="A26:L44">
    <sortCondition ref="A26:A44"/>
  </sortState>
  <mergeCells count="1">
    <mergeCell ref="A1:K1"/>
  </mergeCells>
  <pageMargins left="0.7" right="0.7" top="0.75" bottom="0.75" header="0.3" footer="0.3"/>
  <pageSetup paperSize="9" scale="9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5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25.85546875" style="32" customWidth="1"/>
    <col min="2" max="2" width="15.28515625" style="32" customWidth="1"/>
    <col min="3" max="4" width="18.28515625" style="32" customWidth="1"/>
    <col min="5" max="5" width="17.42578125" style="32" customWidth="1"/>
    <col min="6" max="6" width="27.7109375" style="32" customWidth="1"/>
    <col min="7" max="16384" width="9.140625" style="32"/>
  </cols>
  <sheetData>
    <row r="1" spans="1:11" ht="30.75" customHeight="1" thickBot="1" x14ac:dyDescent="0.3">
      <c r="A1" s="257" t="s">
        <v>359</v>
      </c>
      <c r="B1" s="258"/>
      <c r="C1" s="258"/>
      <c r="D1" s="258"/>
      <c r="E1" s="258"/>
      <c r="F1" s="258"/>
    </row>
    <row r="2" spans="1:11" ht="111.75" customHeight="1" thickBot="1" x14ac:dyDescent="0.3">
      <c r="A2" s="22" t="s">
        <v>124</v>
      </c>
      <c r="B2" s="22" t="s">
        <v>123</v>
      </c>
      <c r="C2" s="22" t="s">
        <v>122</v>
      </c>
      <c r="D2" s="22" t="s">
        <v>121</v>
      </c>
      <c r="E2" s="22" t="s">
        <v>120</v>
      </c>
      <c r="F2" s="23" t="s">
        <v>119</v>
      </c>
    </row>
    <row r="3" spans="1:11" ht="15.75" customHeight="1" thickTop="1" x14ac:dyDescent="0.25">
      <c r="A3" s="63">
        <v>1</v>
      </c>
      <c r="B3" s="63">
        <v>2</v>
      </c>
      <c r="C3" s="63">
        <v>3</v>
      </c>
      <c r="D3" s="63">
        <v>4</v>
      </c>
      <c r="E3" s="63">
        <v>5</v>
      </c>
      <c r="F3" s="63">
        <v>6</v>
      </c>
    </row>
    <row r="4" spans="1:11" x14ac:dyDescent="0.25">
      <c r="A4" s="24" t="s">
        <v>91</v>
      </c>
      <c r="B4" s="140">
        <v>278</v>
      </c>
      <c r="C4" s="140">
        <v>125</v>
      </c>
      <c r="D4" s="140">
        <v>88</v>
      </c>
      <c r="E4" s="140">
        <v>35</v>
      </c>
      <c r="F4" s="141">
        <v>39.772727272727273</v>
      </c>
    </row>
    <row r="5" spans="1:11" x14ac:dyDescent="0.25">
      <c r="A5" s="24" t="s">
        <v>92</v>
      </c>
      <c r="B5" s="140">
        <v>1381</v>
      </c>
      <c r="C5" s="140">
        <v>1200</v>
      </c>
      <c r="D5" s="140">
        <v>711</v>
      </c>
      <c r="E5" s="140">
        <v>348</v>
      </c>
      <c r="F5" s="141">
        <v>48.945147679324897</v>
      </c>
    </row>
    <row r="6" spans="1:11" x14ac:dyDescent="0.25">
      <c r="A6" s="24" t="s">
        <v>93</v>
      </c>
      <c r="B6" s="140">
        <v>389</v>
      </c>
      <c r="C6" s="140">
        <v>425</v>
      </c>
      <c r="D6" s="140">
        <v>255</v>
      </c>
      <c r="E6" s="140">
        <v>191</v>
      </c>
      <c r="F6" s="141">
        <v>74.901960784313729</v>
      </c>
      <c r="G6" s="27"/>
      <c r="H6" s="27"/>
      <c r="I6" s="27"/>
      <c r="J6" s="27"/>
      <c r="K6" s="27"/>
    </row>
    <row r="7" spans="1:11" x14ac:dyDescent="0.25">
      <c r="A7" s="24" t="s">
        <v>94</v>
      </c>
      <c r="B7" s="140">
        <v>738</v>
      </c>
      <c r="C7" s="140">
        <v>586</v>
      </c>
      <c r="D7" s="140">
        <v>216</v>
      </c>
      <c r="E7" s="140">
        <v>161</v>
      </c>
      <c r="F7" s="141">
        <v>74.537037037037038</v>
      </c>
    </row>
    <row r="8" spans="1:11" x14ac:dyDescent="0.25">
      <c r="A8" s="24" t="s">
        <v>95</v>
      </c>
      <c r="B8" s="140">
        <v>982</v>
      </c>
      <c r="C8" s="140">
        <v>933</v>
      </c>
      <c r="D8" s="140">
        <v>404</v>
      </c>
      <c r="E8" s="140">
        <v>280</v>
      </c>
      <c r="F8" s="141">
        <v>69.306930693069305</v>
      </c>
    </row>
    <row r="9" spans="1:11" x14ac:dyDescent="0.25">
      <c r="A9" s="24" t="s">
        <v>96</v>
      </c>
      <c r="B9" s="140">
        <v>1778</v>
      </c>
      <c r="C9" s="140">
        <v>1072</v>
      </c>
      <c r="D9" s="140">
        <v>723</v>
      </c>
      <c r="E9" s="140">
        <v>314</v>
      </c>
      <c r="F9" s="141">
        <v>43.430152143845092</v>
      </c>
    </row>
    <row r="10" spans="1:11" x14ac:dyDescent="0.25">
      <c r="A10" s="24" t="s">
        <v>97</v>
      </c>
      <c r="B10" s="140">
        <v>605</v>
      </c>
      <c r="C10" s="140">
        <v>605</v>
      </c>
      <c r="D10" s="140">
        <v>277</v>
      </c>
      <c r="E10" s="140">
        <v>277</v>
      </c>
      <c r="F10" s="141">
        <v>100</v>
      </c>
    </row>
    <row r="11" spans="1:11" x14ac:dyDescent="0.25">
      <c r="A11" s="24" t="s">
        <v>98</v>
      </c>
      <c r="B11" s="143"/>
      <c r="C11" s="143"/>
      <c r="D11" s="143"/>
      <c r="E11" s="143"/>
      <c r="F11" s="144"/>
    </row>
    <row r="12" spans="1:11" x14ac:dyDescent="0.25">
      <c r="A12" s="24" t="s">
        <v>99</v>
      </c>
      <c r="B12" s="140">
        <v>1863</v>
      </c>
      <c r="C12" s="140">
        <v>1711</v>
      </c>
      <c r="D12" s="140">
        <v>889</v>
      </c>
      <c r="E12" s="140">
        <v>631</v>
      </c>
      <c r="F12" s="141">
        <v>70.978627671541062</v>
      </c>
    </row>
    <row r="13" spans="1:11" x14ac:dyDescent="0.25">
      <c r="A13" s="24" t="s">
        <v>100</v>
      </c>
      <c r="B13" s="140">
        <v>731</v>
      </c>
      <c r="C13" s="140">
        <v>327</v>
      </c>
      <c r="D13" s="140">
        <v>93</v>
      </c>
      <c r="E13" s="140">
        <v>73</v>
      </c>
      <c r="F13" s="141">
        <v>78.494623655913969</v>
      </c>
    </row>
    <row r="14" spans="1:11" x14ac:dyDescent="0.25">
      <c r="A14" s="24" t="s">
        <v>101</v>
      </c>
      <c r="B14" s="140">
        <v>1603</v>
      </c>
      <c r="C14" s="140">
        <v>1468</v>
      </c>
      <c r="D14" s="140">
        <v>741</v>
      </c>
      <c r="E14" s="140">
        <v>363</v>
      </c>
      <c r="F14" s="141">
        <v>48.987854251012145</v>
      </c>
    </row>
    <row r="15" spans="1:11" x14ac:dyDescent="0.25">
      <c r="A15" s="24" t="s">
        <v>102</v>
      </c>
      <c r="B15" s="140">
        <v>1047</v>
      </c>
      <c r="C15" s="140">
        <v>797</v>
      </c>
      <c r="D15" s="140">
        <v>229</v>
      </c>
      <c r="E15" s="140">
        <v>147</v>
      </c>
      <c r="F15" s="141">
        <v>64.192139737991269</v>
      </c>
    </row>
    <row r="16" spans="1:11" x14ac:dyDescent="0.25">
      <c r="A16" s="24" t="s">
        <v>103</v>
      </c>
      <c r="B16" s="140">
        <v>312</v>
      </c>
      <c r="C16" s="140">
        <v>245</v>
      </c>
      <c r="D16" s="140">
        <v>161</v>
      </c>
      <c r="E16" s="140">
        <v>65</v>
      </c>
      <c r="F16" s="141">
        <v>40.372670807453417</v>
      </c>
    </row>
    <row r="17" spans="1:12" x14ac:dyDescent="0.25">
      <c r="A17" s="24" t="s">
        <v>104</v>
      </c>
      <c r="B17" s="140">
        <v>195</v>
      </c>
      <c r="C17" s="140">
        <v>96</v>
      </c>
      <c r="D17" s="140">
        <v>33</v>
      </c>
      <c r="E17" s="140">
        <v>25</v>
      </c>
      <c r="F17" s="141">
        <v>75.757575757575751</v>
      </c>
    </row>
    <row r="18" spans="1:12" x14ac:dyDescent="0.25">
      <c r="A18" s="24" t="s">
        <v>105</v>
      </c>
      <c r="B18" s="140">
        <v>528</v>
      </c>
      <c r="C18" s="140">
        <v>254</v>
      </c>
      <c r="D18" s="140">
        <v>152</v>
      </c>
      <c r="E18" s="140">
        <v>102</v>
      </c>
      <c r="F18" s="141">
        <v>67.10526315789474</v>
      </c>
    </row>
    <row r="19" spans="1:12" x14ac:dyDescent="0.25">
      <c r="A19" s="24" t="s">
        <v>106</v>
      </c>
      <c r="B19" s="140">
        <v>1740</v>
      </c>
      <c r="C19" s="140">
        <v>447</v>
      </c>
      <c r="D19" s="140">
        <v>160</v>
      </c>
      <c r="E19" s="140">
        <v>119</v>
      </c>
      <c r="F19" s="141">
        <v>74.375</v>
      </c>
    </row>
    <row r="20" spans="1:12" ht="18" customHeight="1" thickBot="1" x14ac:dyDescent="0.3">
      <c r="A20" s="64" t="s">
        <v>107</v>
      </c>
      <c r="B20" s="452">
        <f>SUM(B4:B19)</f>
        <v>14170</v>
      </c>
      <c r="C20" s="452">
        <f>SUM(C4:C19)</f>
        <v>10291</v>
      </c>
      <c r="D20" s="452">
        <f>SUM(D4:D19)</f>
        <v>5132</v>
      </c>
      <c r="E20" s="452">
        <f>SUM(E4:E19)</f>
        <v>3131</v>
      </c>
      <c r="F20" s="472">
        <f>E20/D20*100</f>
        <v>61.009353078721752</v>
      </c>
      <c r="G20" s="31"/>
      <c r="H20" s="31"/>
      <c r="I20" s="31"/>
      <c r="J20" s="31"/>
      <c r="K20" s="31"/>
      <c r="L20" s="31"/>
    </row>
    <row r="21" spans="1:12" x14ac:dyDescent="0.25">
      <c r="A21" s="201" t="s">
        <v>24</v>
      </c>
      <c r="B21" s="206">
        <v>211</v>
      </c>
      <c r="C21" s="206">
        <v>0</v>
      </c>
      <c r="D21" s="206">
        <v>57</v>
      </c>
      <c r="E21" s="207">
        <v>28</v>
      </c>
      <c r="F21" s="206">
        <v>49.12</v>
      </c>
      <c r="G21" s="182"/>
      <c r="H21" s="183"/>
      <c r="I21" s="183"/>
      <c r="J21" s="182"/>
      <c r="K21" s="183"/>
      <c r="L21" s="31"/>
    </row>
    <row r="22" spans="1:12" ht="15.75" customHeight="1" x14ac:dyDescent="0.25">
      <c r="A22" s="196" t="s">
        <v>363</v>
      </c>
      <c r="B22" s="183">
        <v>67</v>
      </c>
      <c r="C22" s="183">
        <v>64</v>
      </c>
      <c r="D22" s="183">
        <v>17</v>
      </c>
      <c r="E22" s="182">
        <v>9</v>
      </c>
      <c r="F22" s="183">
        <v>52.94</v>
      </c>
      <c r="G22" s="182"/>
      <c r="H22" s="183"/>
      <c r="I22" s="183"/>
      <c r="J22" s="182"/>
      <c r="K22" s="183"/>
      <c r="L22" s="31"/>
    </row>
    <row r="23" spans="1:12" x14ac:dyDescent="0.25">
      <c r="A23" s="197" t="s">
        <v>23</v>
      </c>
      <c r="B23" s="193"/>
      <c r="C23" s="193"/>
      <c r="D23" s="193"/>
      <c r="E23" s="194"/>
      <c r="F23" s="193"/>
      <c r="G23" s="194"/>
      <c r="H23" s="193"/>
      <c r="I23" s="193"/>
      <c r="J23" s="194"/>
      <c r="K23" s="193"/>
      <c r="L23" s="31"/>
    </row>
    <row r="24" spans="1:12" ht="20.25" customHeight="1" x14ac:dyDescent="0.25">
      <c r="A24" s="198" t="s">
        <v>25</v>
      </c>
      <c r="B24" s="208"/>
      <c r="C24" s="208"/>
      <c r="D24" s="208"/>
      <c r="E24" s="209"/>
      <c r="F24" s="210"/>
      <c r="G24" s="425"/>
      <c r="H24" s="473"/>
      <c r="I24" s="473"/>
      <c r="J24" s="425"/>
      <c r="K24" s="474"/>
      <c r="L24" s="31"/>
    </row>
    <row r="25" spans="1:12" ht="20.25" customHeight="1" thickBot="1" x14ac:dyDescent="0.3">
      <c r="A25" s="202" t="s">
        <v>26</v>
      </c>
      <c r="B25" s="469">
        <f t="shared" ref="B25:D25" si="0">SUM(B20:B24)</f>
        <v>14448</v>
      </c>
      <c r="C25" s="469">
        <f t="shared" si="0"/>
        <v>10355</v>
      </c>
      <c r="D25" s="469">
        <f t="shared" si="0"/>
        <v>5206</v>
      </c>
      <c r="E25" s="469">
        <f>SUM(E20:E24)</f>
        <v>3168</v>
      </c>
      <c r="F25" s="472">
        <f>E25/D25*100</f>
        <v>60.85286208221283</v>
      </c>
      <c r="G25" s="31"/>
      <c r="H25" s="31"/>
      <c r="I25" s="31"/>
      <c r="J25" s="31"/>
      <c r="K25" s="31"/>
      <c r="L25" s="31"/>
    </row>
    <row r="26" spans="1:12" x14ac:dyDescent="0.25">
      <c r="G26" s="31"/>
      <c r="H26" s="31"/>
      <c r="I26" s="31"/>
      <c r="J26" s="31"/>
      <c r="K26" s="31"/>
      <c r="L26" s="31"/>
    </row>
    <row r="27" spans="1:12" x14ac:dyDescent="0.25">
      <c r="B27" s="307"/>
      <c r="C27" s="299"/>
      <c r="D27" s="299"/>
      <c r="E27" s="299"/>
      <c r="F27" s="299"/>
      <c r="G27" s="300"/>
      <c r="H27" s="31"/>
      <c r="I27" s="31"/>
      <c r="J27" s="31"/>
      <c r="K27" s="31"/>
      <c r="L27" s="31"/>
    </row>
    <row r="28" spans="1:12" x14ac:dyDescent="0.25">
      <c r="B28" s="308"/>
      <c r="C28" s="157"/>
      <c r="D28" s="157"/>
      <c r="E28" s="157"/>
      <c r="F28" s="157"/>
      <c r="G28" s="475"/>
    </row>
    <row r="29" spans="1:12" x14ac:dyDescent="0.25">
      <c r="B29" s="308"/>
      <c r="C29" s="157"/>
      <c r="D29" s="157"/>
      <c r="E29" s="157"/>
      <c r="F29" s="157"/>
      <c r="G29" s="158"/>
    </row>
    <row r="30" spans="1:12" x14ac:dyDescent="0.25">
      <c r="B30" s="308"/>
      <c r="C30" s="157"/>
      <c r="D30" s="157"/>
      <c r="E30" s="157"/>
      <c r="F30" s="157"/>
      <c r="G30" s="158"/>
    </row>
    <row r="31" spans="1:12" x14ac:dyDescent="0.25">
      <c r="B31" s="308"/>
      <c r="C31" s="157"/>
      <c r="D31" s="157"/>
      <c r="E31" s="157"/>
      <c r="F31" s="157"/>
      <c r="G31" s="158"/>
    </row>
    <row r="32" spans="1:12" x14ac:dyDescent="0.25">
      <c r="B32" s="308"/>
      <c r="C32" s="157"/>
      <c r="D32" s="157"/>
      <c r="E32" s="157"/>
      <c r="F32" s="157"/>
      <c r="G32" s="158"/>
    </row>
    <row r="33" spans="2:7" x14ac:dyDescent="0.25">
      <c r="B33" s="308"/>
      <c r="C33" s="157"/>
      <c r="D33" s="157"/>
      <c r="E33" s="157"/>
      <c r="F33" s="157"/>
      <c r="G33" s="158"/>
    </row>
    <row r="34" spans="2:7" x14ac:dyDescent="0.25">
      <c r="B34" s="308"/>
      <c r="C34" s="157"/>
      <c r="D34" s="157"/>
      <c r="E34" s="157"/>
      <c r="F34" s="157"/>
      <c r="G34" s="158"/>
    </row>
    <row r="35" spans="2:7" x14ac:dyDescent="0.25">
      <c r="B35" s="308"/>
      <c r="C35" s="157"/>
      <c r="D35" s="157"/>
      <c r="E35" s="157"/>
      <c r="F35" s="157"/>
      <c r="G35" s="158"/>
    </row>
    <row r="36" spans="2:7" x14ac:dyDescent="0.25">
      <c r="B36" s="308"/>
      <c r="C36" s="157"/>
      <c r="D36" s="157"/>
      <c r="E36" s="157"/>
      <c r="F36" s="157"/>
      <c r="G36" s="158"/>
    </row>
    <row r="37" spans="2:7" x14ac:dyDescent="0.25">
      <c r="B37" s="308"/>
      <c r="C37" s="157"/>
      <c r="D37" s="157"/>
      <c r="E37" s="157"/>
      <c r="F37" s="157"/>
      <c r="G37" s="158"/>
    </row>
    <row r="38" spans="2:7" x14ac:dyDescent="0.25">
      <c r="B38" s="308"/>
      <c r="C38" s="157"/>
      <c r="D38" s="157"/>
      <c r="E38" s="157"/>
      <c r="F38" s="157"/>
      <c r="G38" s="158"/>
    </row>
    <row r="39" spans="2:7" x14ac:dyDescent="0.25">
      <c r="B39" s="308"/>
      <c r="C39" s="157"/>
      <c r="D39" s="157"/>
      <c r="E39" s="157"/>
      <c r="F39" s="157"/>
      <c r="G39" s="158"/>
    </row>
    <row r="40" spans="2:7" x14ac:dyDescent="0.25">
      <c r="B40" s="308"/>
      <c r="C40" s="157"/>
      <c r="D40" s="157"/>
      <c r="E40" s="157"/>
      <c r="F40" s="157"/>
      <c r="G40" s="158"/>
    </row>
    <row r="41" spans="2:7" x14ac:dyDescent="0.25">
      <c r="B41" s="308"/>
      <c r="C41" s="157"/>
      <c r="D41" s="157"/>
      <c r="E41" s="157"/>
      <c r="F41" s="157"/>
      <c r="G41" s="158"/>
    </row>
    <row r="42" spans="2:7" x14ac:dyDescent="0.25">
      <c r="B42" s="308"/>
      <c r="C42" s="157"/>
      <c r="D42" s="157"/>
      <c r="E42" s="157"/>
      <c r="F42" s="157"/>
      <c r="G42" s="158"/>
    </row>
    <row r="43" spans="2:7" x14ac:dyDescent="0.25">
      <c r="B43" s="308"/>
      <c r="C43" s="157"/>
      <c r="D43" s="157"/>
      <c r="E43" s="157"/>
      <c r="F43" s="157"/>
      <c r="G43" s="158"/>
    </row>
    <row r="44" spans="2:7" x14ac:dyDescent="0.25">
      <c r="B44" s="308"/>
      <c r="C44" s="157"/>
      <c r="D44" s="157"/>
      <c r="E44" s="157"/>
      <c r="F44" s="157"/>
      <c r="G44" s="158"/>
    </row>
    <row r="45" spans="2:7" x14ac:dyDescent="0.25">
      <c r="B45" s="99"/>
      <c r="C45" s="99"/>
      <c r="D45" s="99"/>
      <c r="E45" s="99"/>
      <c r="F45" s="99"/>
      <c r="G45" s="99"/>
    </row>
  </sheetData>
  <sortState ref="A27:G45">
    <sortCondition ref="A27:A45"/>
  </sortState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5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26.85546875" style="32" customWidth="1"/>
    <col min="2" max="2" width="18.5703125" style="32" customWidth="1"/>
    <col min="3" max="3" width="21.85546875" style="32" customWidth="1"/>
    <col min="4" max="4" width="19.85546875" style="32" customWidth="1"/>
    <col min="5" max="5" width="18.28515625" style="32" customWidth="1"/>
    <col min="6" max="6" width="28" style="32" customWidth="1"/>
    <col min="7" max="16384" width="9.140625" style="32"/>
  </cols>
  <sheetData>
    <row r="1" spans="1:14" ht="35.25" customHeight="1" thickBot="1" x14ac:dyDescent="0.3">
      <c r="A1" s="257" t="s">
        <v>360</v>
      </c>
      <c r="B1" s="258"/>
      <c r="C1" s="258"/>
      <c r="D1" s="258"/>
      <c r="E1" s="258"/>
      <c r="F1" s="258"/>
    </row>
    <row r="2" spans="1:14" ht="92.25" customHeight="1" thickBot="1" x14ac:dyDescent="0.3">
      <c r="A2" s="22" t="s">
        <v>118</v>
      </c>
      <c r="B2" s="22" t="s">
        <v>129</v>
      </c>
      <c r="C2" s="22" t="s">
        <v>128</v>
      </c>
      <c r="D2" s="22" t="s">
        <v>127</v>
      </c>
      <c r="E2" s="22" t="s">
        <v>126</v>
      </c>
      <c r="F2" s="23" t="s">
        <v>125</v>
      </c>
    </row>
    <row r="3" spans="1:14" ht="12.75" customHeight="1" thickTop="1" x14ac:dyDescent="0.25">
      <c r="A3" s="67">
        <v>1</v>
      </c>
      <c r="B3" s="67">
        <v>2</v>
      </c>
      <c r="C3" s="67">
        <v>3</v>
      </c>
      <c r="D3" s="67">
        <v>4</v>
      </c>
      <c r="E3" s="67">
        <v>5</v>
      </c>
      <c r="F3" s="67">
        <v>6</v>
      </c>
      <c r="I3" s="307"/>
      <c r="J3" s="299"/>
      <c r="K3" s="299"/>
      <c r="L3" s="299"/>
      <c r="M3" s="299"/>
      <c r="N3" s="300"/>
    </row>
    <row r="4" spans="1:14" x14ac:dyDescent="0.25">
      <c r="A4" s="24" t="s">
        <v>91</v>
      </c>
      <c r="B4" s="140">
        <v>290</v>
      </c>
      <c r="C4" s="140">
        <v>25</v>
      </c>
      <c r="D4" s="140">
        <v>18</v>
      </c>
      <c r="E4" s="140">
        <v>6</v>
      </c>
      <c r="F4" s="141">
        <v>33.333333333333329</v>
      </c>
      <c r="I4" s="308"/>
      <c r="J4" s="157"/>
      <c r="K4" s="157"/>
      <c r="L4" s="157"/>
      <c r="M4" s="157"/>
      <c r="N4" s="158"/>
    </row>
    <row r="5" spans="1:14" x14ac:dyDescent="0.25">
      <c r="A5" s="24" t="s">
        <v>92</v>
      </c>
      <c r="B5" s="140">
        <v>1455</v>
      </c>
      <c r="C5" s="140">
        <v>1107</v>
      </c>
      <c r="D5" s="140">
        <v>566</v>
      </c>
      <c r="E5" s="140">
        <v>225</v>
      </c>
      <c r="F5" s="141">
        <v>39.752650176678443</v>
      </c>
      <c r="I5" s="308"/>
      <c r="J5" s="157"/>
      <c r="K5" s="157"/>
      <c r="L5" s="157"/>
      <c r="M5" s="157"/>
      <c r="N5" s="158"/>
    </row>
    <row r="6" spans="1:14" x14ac:dyDescent="0.25">
      <c r="A6" s="24" t="s">
        <v>93</v>
      </c>
      <c r="B6" s="140">
        <v>403</v>
      </c>
      <c r="C6" s="140">
        <v>724</v>
      </c>
      <c r="D6" s="140">
        <v>427</v>
      </c>
      <c r="E6" s="140">
        <v>348</v>
      </c>
      <c r="F6" s="141">
        <v>81.498829039812648</v>
      </c>
      <c r="I6" s="308"/>
      <c r="J6" s="157"/>
      <c r="K6" s="157"/>
      <c r="L6" s="157"/>
      <c r="M6" s="157"/>
      <c r="N6" s="158"/>
    </row>
    <row r="7" spans="1:14" x14ac:dyDescent="0.25">
      <c r="A7" s="24" t="s">
        <v>94</v>
      </c>
      <c r="B7" s="143">
        <v>190</v>
      </c>
      <c r="C7" s="143">
        <v>174</v>
      </c>
      <c r="D7" s="143">
        <v>39</v>
      </c>
      <c r="E7" s="143">
        <v>19</v>
      </c>
      <c r="F7" s="144">
        <v>48.717948717948715</v>
      </c>
      <c r="I7" s="308"/>
      <c r="J7" s="157"/>
      <c r="K7" s="157"/>
      <c r="L7" s="157"/>
      <c r="M7" s="157"/>
      <c r="N7" s="158"/>
    </row>
    <row r="8" spans="1:14" x14ac:dyDescent="0.25">
      <c r="A8" s="24" t="s">
        <v>95</v>
      </c>
      <c r="B8" s="140">
        <v>505</v>
      </c>
      <c r="C8" s="140">
        <v>478</v>
      </c>
      <c r="D8" s="140">
        <v>143</v>
      </c>
      <c r="E8" s="140">
        <v>128</v>
      </c>
      <c r="F8" s="141">
        <v>89.510489510489506</v>
      </c>
      <c r="I8" s="308"/>
      <c r="J8" s="157"/>
      <c r="K8" s="157"/>
      <c r="L8" s="157"/>
      <c r="M8" s="157"/>
      <c r="N8" s="158"/>
    </row>
    <row r="9" spans="1:14" x14ac:dyDescent="0.25">
      <c r="A9" s="24" t="s">
        <v>96</v>
      </c>
      <c r="B9" s="140">
        <v>1620</v>
      </c>
      <c r="C9" s="140">
        <v>515</v>
      </c>
      <c r="D9" s="140">
        <v>190</v>
      </c>
      <c r="E9" s="140">
        <v>152</v>
      </c>
      <c r="F9" s="141">
        <v>80</v>
      </c>
      <c r="I9" s="308"/>
      <c r="J9" s="157"/>
      <c r="K9" s="157"/>
      <c r="L9" s="157"/>
      <c r="M9" s="157"/>
      <c r="N9" s="158"/>
    </row>
    <row r="10" spans="1:14" x14ac:dyDescent="0.25">
      <c r="A10" s="24" t="s">
        <v>97</v>
      </c>
      <c r="B10" s="140">
        <v>2966</v>
      </c>
      <c r="C10" s="140">
        <v>2135</v>
      </c>
      <c r="D10" s="140">
        <v>313</v>
      </c>
      <c r="E10" s="140">
        <v>138</v>
      </c>
      <c r="F10" s="141">
        <v>44.089456869009588</v>
      </c>
      <c r="I10" s="308"/>
      <c r="J10" s="157"/>
      <c r="K10" s="157"/>
      <c r="L10" s="157"/>
      <c r="M10" s="157"/>
      <c r="N10" s="158"/>
    </row>
    <row r="11" spans="1:14" x14ac:dyDescent="0.25">
      <c r="A11" s="24" t="s">
        <v>98</v>
      </c>
      <c r="B11" s="143"/>
      <c r="C11" s="143"/>
      <c r="D11" s="143"/>
      <c r="E11" s="143"/>
      <c r="F11" s="144"/>
      <c r="I11" s="308"/>
      <c r="J11" s="157"/>
      <c r="K11" s="157"/>
      <c r="L11" s="157"/>
      <c r="M11" s="157"/>
      <c r="N11" s="158"/>
    </row>
    <row r="12" spans="1:14" x14ac:dyDescent="0.25">
      <c r="A12" s="24" t="s">
        <v>99</v>
      </c>
      <c r="B12" s="140">
        <v>1690</v>
      </c>
      <c r="C12" s="140">
        <v>652</v>
      </c>
      <c r="D12" s="140">
        <v>407</v>
      </c>
      <c r="E12" s="140">
        <v>275</v>
      </c>
      <c r="F12" s="141">
        <v>67.567567567567565</v>
      </c>
      <c r="I12" s="308"/>
      <c r="J12" s="157"/>
      <c r="K12" s="157"/>
      <c r="L12" s="157"/>
      <c r="M12" s="157"/>
      <c r="N12" s="158"/>
    </row>
    <row r="13" spans="1:14" x14ac:dyDescent="0.25">
      <c r="A13" s="24" t="s">
        <v>100</v>
      </c>
      <c r="B13" s="140">
        <v>713</v>
      </c>
      <c r="C13" s="140">
        <v>35</v>
      </c>
      <c r="D13" s="140">
        <v>14</v>
      </c>
      <c r="E13" s="140">
        <v>12</v>
      </c>
      <c r="F13" s="141">
        <v>85.714285714285708</v>
      </c>
      <c r="I13" s="308"/>
      <c r="J13" s="157"/>
      <c r="K13" s="157"/>
      <c r="L13" s="157"/>
      <c r="M13" s="157"/>
      <c r="N13" s="158"/>
    </row>
    <row r="14" spans="1:14" x14ac:dyDescent="0.25">
      <c r="A14" s="24" t="s">
        <v>101</v>
      </c>
      <c r="B14" s="140">
        <v>846</v>
      </c>
      <c r="C14" s="140">
        <v>664</v>
      </c>
      <c r="D14" s="140">
        <v>221</v>
      </c>
      <c r="E14" s="140">
        <v>49</v>
      </c>
      <c r="F14" s="141">
        <v>22.171945701357465</v>
      </c>
      <c r="I14" s="308"/>
      <c r="J14" s="157"/>
      <c r="K14" s="157"/>
      <c r="L14" s="157"/>
      <c r="M14" s="157"/>
      <c r="N14" s="158"/>
    </row>
    <row r="15" spans="1:14" x14ac:dyDescent="0.25">
      <c r="A15" s="24" t="s">
        <v>102</v>
      </c>
      <c r="B15" s="140">
        <v>526</v>
      </c>
      <c r="C15" s="140">
        <v>156</v>
      </c>
      <c r="D15" s="140">
        <v>119</v>
      </c>
      <c r="E15" s="140">
        <v>67</v>
      </c>
      <c r="F15" s="141">
        <v>56.30252100840336</v>
      </c>
      <c r="I15" s="308"/>
      <c r="J15" s="157"/>
      <c r="K15" s="157"/>
      <c r="L15" s="157"/>
      <c r="M15" s="157"/>
      <c r="N15" s="158"/>
    </row>
    <row r="16" spans="1:14" x14ac:dyDescent="0.25">
      <c r="A16" s="24" t="s">
        <v>103</v>
      </c>
      <c r="B16" s="140">
        <v>1472</v>
      </c>
      <c r="C16" s="140">
        <v>756</v>
      </c>
      <c r="D16" s="140">
        <v>381</v>
      </c>
      <c r="E16" s="140">
        <v>145</v>
      </c>
      <c r="F16" s="141">
        <v>38.057742782152232</v>
      </c>
      <c r="I16" s="308"/>
      <c r="J16" s="157"/>
      <c r="K16" s="157"/>
      <c r="L16" s="157"/>
      <c r="M16" s="157"/>
      <c r="N16" s="158"/>
    </row>
    <row r="17" spans="1:14" x14ac:dyDescent="0.25">
      <c r="A17" s="24" t="s">
        <v>104</v>
      </c>
      <c r="B17" s="140">
        <v>176</v>
      </c>
      <c r="C17" s="140">
        <v>41</v>
      </c>
      <c r="D17" s="140">
        <v>8</v>
      </c>
      <c r="E17" s="140">
        <v>5</v>
      </c>
      <c r="F17" s="141">
        <v>62.5</v>
      </c>
      <c r="I17" s="308"/>
      <c r="J17" s="157"/>
      <c r="K17" s="157"/>
      <c r="L17" s="157"/>
      <c r="M17" s="157"/>
      <c r="N17" s="158"/>
    </row>
    <row r="18" spans="1:14" x14ac:dyDescent="0.25">
      <c r="A18" s="24" t="s">
        <v>105</v>
      </c>
      <c r="B18" s="140">
        <v>2313</v>
      </c>
      <c r="C18" s="140">
        <v>791</v>
      </c>
      <c r="D18" s="140">
        <v>568</v>
      </c>
      <c r="E18" s="140">
        <v>223</v>
      </c>
      <c r="F18" s="141">
        <v>39.260563380281688</v>
      </c>
      <c r="I18" s="308"/>
      <c r="J18" s="157"/>
      <c r="K18" s="157"/>
      <c r="L18" s="157"/>
      <c r="M18" s="157"/>
      <c r="N18" s="158"/>
    </row>
    <row r="19" spans="1:14" x14ac:dyDescent="0.25">
      <c r="A19" s="24" t="s">
        <v>106</v>
      </c>
      <c r="B19" s="140">
        <v>648</v>
      </c>
      <c r="C19" s="140">
        <v>517</v>
      </c>
      <c r="D19" s="140">
        <v>110</v>
      </c>
      <c r="E19" s="140">
        <v>15</v>
      </c>
      <c r="F19" s="141">
        <v>13.636363636363635</v>
      </c>
      <c r="I19" s="308"/>
      <c r="J19" s="157"/>
      <c r="K19" s="157"/>
      <c r="L19" s="157"/>
      <c r="M19" s="157"/>
      <c r="N19" s="158"/>
    </row>
    <row r="20" spans="1:14" ht="15.75" customHeight="1" thickBot="1" x14ac:dyDescent="0.3">
      <c r="A20" s="64" t="s">
        <v>107</v>
      </c>
      <c r="B20" s="456">
        <f>SUM(B4:B19)</f>
        <v>15813</v>
      </c>
      <c r="C20" s="456">
        <f>SUM(C4:C19)</f>
        <v>8770</v>
      </c>
      <c r="D20" s="456">
        <f>SUM(D4:D19)</f>
        <v>3524</v>
      </c>
      <c r="E20" s="456">
        <f>SUM(E4:E19)</f>
        <v>1807</v>
      </c>
      <c r="F20" s="472">
        <f>E20/D20*100</f>
        <v>51.276958002270149</v>
      </c>
      <c r="I20" s="308"/>
      <c r="J20" s="157"/>
      <c r="K20" s="157"/>
      <c r="L20" s="157"/>
      <c r="M20" s="157"/>
      <c r="N20" s="158"/>
    </row>
    <row r="21" spans="1:14" ht="18" customHeight="1" x14ac:dyDescent="0.25">
      <c r="A21" s="196" t="s">
        <v>24</v>
      </c>
      <c r="B21" s="183">
        <v>858</v>
      </c>
      <c r="C21" s="183">
        <v>0</v>
      </c>
      <c r="D21" s="183">
        <v>79</v>
      </c>
      <c r="E21" s="211">
        <v>37</v>
      </c>
      <c r="F21" s="183">
        <v>46.84</v>
      </c>
      <c r="I21" s="99"/>
      <c r="J21" s="99"/>
      <c r="K21" s="99"/>
      <c r="L21" s="99"/>
      <c r="M21" s="99"/>
      <c r="N21" s="99"/>
    </row>
    <row r="22" spans="1:14" ht="39" x14ac:dyDescent="0.25">
      <c r="A22" s="196" t="s">
        <v>363</v>
      </c>
      <c r="B22" s="183">
        <v>38</v>
      </c>
      <c r="C22" s="183">
        <v>29</v>
      </c>
      <c r="D22" s="183">
        <v>16</v>
      </c>
      <c r="E22" s="182">
        <v>9</v>
      </c>
      <c r="F22" s="183">
        <v>56.25</v>
      </c>
    </row>
    <row r="23" spans="1:14" x14ac:dyDescent="0.25">
      <c r="A23" s="197" t="s">
        <v>23</v>
      </c>
      <c r="B23" s="193"/>
      <c r="C23" s="193"/>
      <c r="D23" s="193"/>
      <c r="E23" s="194"/>
      <c r="F23" s="193"/>
    </row>
    <row r="24" spans="1:14" ht="18.75" customHeight="1" x14ac:dyDescent="0.25">
      <c r="A24" s="198" t="s">
        <v>25</v>
      </c>
      <c r="B24" s="208"/>
      <c r="C24" s="208"/>
      <c r="D24" s="208"/>
      <c r="E24" s="209"/>
      <c r="F24" s="210"/>
    </row>
    <row r="25" spans="1:14" ht="23.25" customHeight="1" thickBot="1" x14ac:dyDescent="0.3">
      <c r="A25" s="200" t="s">
        <v>26</v>
      </c>
      <c r="B25" s="326">
        <f>SUM(B20:B24)</f>
        <v>16709</v>
      </c>
      <c r="C25" s="326">
        <f t="shared" ref="C25:E25" si="0">SUM(C20:C24)</f>
        <v>8799</v>
      </c>
      <c r="D25" s="326">
        <f t="shared" si="0"/>
        <v>3619</v>
      </c>
      <c r="E25" s="326">
        <f t="shared" si="0"/>
        <v>1853</v>
      </c>
      <c r="F25" s="321">
        <f>E25/D25*100</f>
        <v>51.201989499861845</v>
      </c>
    </row>
  </sheetData>
  <sortState ref="H3:N21">
    <sortCondition ref="H3:H21"/>
  </sortState>
  <mergeCells count="1">
    <mergeCell ref="A1:F1"/>
  </mergeCells>
  <pageMargins left="0.45" right="0.45" top="0.75" bottom="0.2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6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30.140625" style="32" customWidth="1"/>
    <col min="2" max="2" width="30.7109375" style="32" customWidth="1"/>
    <col min="3" max="3" width="28.5703125" style="32" customWidth="1"/>
    <col min="4" max="4" width="31" style="32" customWidth="1"/>
    <col min="5" max="16384" width="9.140625" style="32"/>
  </cols>
  <sheetData>
    <row r="1" spans="1:10" ht="24.75" customHeight="1" thickBot="1" x14ac:dyDescent="0.3">
      <c r="A1" s="257" t="s">
        <v>361</v>
      </c>
      <c r="B1" s="258"/>
      <c r="C1" s="258"/>
      <c r="D1" s="258"/>
    </row>
    <row r="2" spans="1:10" ht="76.5" customHeight="1" thickBot="1" x14ac:dyDescent="0.3">
      <c r="A2" s="22" t="s">
        <v>118</v>
      </c>
      <c r="B2" s="22" t="s">
        <v>132</v>
      </c>
      <c r="C2" s="22" t="s">
        <v>131</v>
      </c>
      <c r="D2" s="23" t="s">
        <v>130</v>
      </c>
    </row>
    <row r="3" spans="1:10" ht="12.75" customHeight="1" thickTop="1" x14ac:dyDescent="0.25">
      <c r="A3" s="67">
        <v>1</v>
      </c>
      <c r="B3" s="67">
        <v>2</v>
      </c>
      <c r="C3" s="67">
        <v>3</v>
      </c>
      <c r="D3" s="67">
        <v>4</v>
      </c>
      <c r="G3" s="307"/>
      <c r="H3" s="299"/>
      <c r="I3" s="299"/>
      <c r="J3" s="300"/>
    </row>
    <row r="4" spans="1:10" x14ac:dyDescent="0.25">
      <c r="A4" s="24" t="s">
        <v>91</v>
      </c>
      <c r="B4" s="140">
        <v>189</v>
      </c>
      <c r="C4" s="140">
        <v>13</v>
      </c>
      <c r="D4" s="141">
        <v>6.8783068783068781</v>
      </c>
      <c r="G4" s="308"/>
      <c r="H4" s="157"/>
      <c r="I4" s="157"/>
      <c r="J4" s="158"/>
    </row>
    <row r="5" spans="1:10" x14ac:dyDescent="0.25">
      <c r="A5" s="24" t="s">
        <v>92</v>
      </c>
      <c r="B5" s="140">
        <v>1700</v>
      </c>
      <c r="C5" s="140">
        <v>248</v>
      </c>
      <c r="D5" s="141">
        <v>14.588235294117647</v>
      </c>
      <c r="G5" s="308"/>
      <c r="H5" s="157"/>
      <c r="I5" s="157"/>
      <c r="J5" s="158"/>
    </row>
    <row r="6" spans="1:10" x14ac:dyDescent="0.25">
      <c r="A6" s="24" t="s">
        <v>93</v>
      </c>
      <c r="B6" s="140">
        <v>540</v>
      </c>
      <c r="C6" s="140">
        <v>29</v>
      </c>
      <c r="D6" s="141">
        <v>5.3703703703703702</v>
      </c>
      <c r="G6" s="308"/>
      <c r="H6" s="157"/>
      <c r="I6" s="157"/>
      <c r="J6" s="158"/>
    </row>
    <row r="7" spans="1:10" x14ac:dyDescent="0.25">
      <c r="A7" s="24" t="s">
        <v>94</v>
      </c>
      <c r="B7" s="140">
        <v>870</v>
      </c>
      <c r="C7" s="140">
        <v>100</v>
      </c>
      <c r="D7" s="141">
        <v>11.494252873563218</v>
      </c>
      <c r="G7" s="308"/>
      <c r="H7" s="157"/>
      <c r="I7" s="157"/>
      <c r="J7" s="158"/>
    </row>
    <row r="8" spans="1:10" x14ac:dyDescent="0.25">
      <c r="A8" s="24" t="s">
        <v>95</v>
      </c>
      <c r="B8" s="140">
        <v>1607</v>
      </c>
      <c r="C8" s="140">
        <v>358</v>
      </c>
      <c r="D8" s="141">
        <v>22.277535780958306</v>
      </c>
      <c r="G8" s="308"/>
      <c r="H8" s="157"/>
      <c r="I8" s="157"/>
      <c r="J8" s="158"/>
    </row>
    <row r="9" spans="1:10" x14ac:dyDescent="0.25">
      <c r="A9" s="24" t="s">
        <v>96</v>
      </c>
      <c r="B9" s="140">
        <v>1877</v>
      </c>
      <c r="C9" s="140">
        <v>253</v>
      </c>
      <c r="D9" s="141">
        <v>13.478955780500797</v>
      </c>
      <c r="G9" s="308"/>
      <c r="H9" s="157"/>
      <c r="I9" s="157"/>
      <c r="J9" s="158"/>
    </row>
    <row r="10" spans="1:10" x14ac:dyDescent="0.25">
      <c r="A10" s="24" t="s">
        <v>97</v>
      </c>
      <c r="B10" s="140">
        <v>568</v>
      </c>
      <c r="C10" s="140">
        <v>311</v>
      </c>
      <c r="D10" s="141">
        <v>54.75352112676056</v>
      </c>
      <c r="G10" s="308"/>
      <c r="H10" s="157"/>
      <c r="I10" s="157"/>
      <c r="J10" s="158"/>
    </row>
    <row r="11" spans="1:10" x14ac:dyDescent="0.25">
      <c r="A11" s="24" t="s">
        <v>98</v>
      </c>
      <c r="B11" s="143"/>
      <c r="C11" s="143"/>
      <c r="D11" s="144"/>
      <c r="G11" s="308"/>
      <c r="H11" s="157"/>
      <c r="I11" s="157"/>
      <c r="J11" s="158"/>
    </row>
    <row r="12" spans="1:10" x14ac:dyDescent="0.25">
      <c r="A12" s="24" t="s">
        <v>99</v>
      </c>
      <c r="B12" s="140">
        <v>2100</v>
      </c>
      <c r="C12" s="140">
        <v>329</v>
      </c>
      <c r="D12" s="141">
        <v>15.666666666666668</v>
      </c>
      <c r="G12" s="308"/>
      <c r="H12" s="157"/>
      <c r="I12" s="157"/>
      <c r="J12" s="158"/>
    </row>
    <row r="13" spans="1:10" x14ac:dyDescent="0.25">
      <c r="A13" s="24" t="s">
        <v>100</v>
      </c>
      <c r="B13" s="140">
        <v>717</v>
      </c>
      <c r="C13" s="140">
        <v>115</v>
      </c>
      <c r="D13" s="141">
        <v>16.039051603905161</v>
      </c>
      <c r="G13" s="308"/>
      <c r="H13" s="157"/>
      <c r="I13" s="157"/>
      <c r="J13" s="158"/>
    </row>
    <row r="14" spans="1:10" x14ac:dyDescent="0.25">
      <c r="A14" s="24" t="s">
        <v>101</v>
      </c>
      <c r="B14" s="140">
        <v>1548</v>
      </c>
      <c r="C14" s="140">
        <v>217</v>
      </c>
      <c r="D14" s="141">
        <v>14.018087855297157</v>
      </c>
      <c r="G14" s="308"/>
      <c r="H14" s="157"/>
      <c r="I14" s="157"/>
      <c r="J14" s="158"/>
    </row>
    <row r="15" spans="1:10" x14ac:dyDescent="0.25">
      <c r="A15" s="24" t="s">
        <v>102</v>
      </c>
      <c r="B15" s="140">
        <v>1053</v>
      </c>
      <c r="C15" s="140">
        <v>165</v>
      </c>
      <c r="D15" s="141">
        <v>15.669515669515668</v>
      </c>
      <c r="G15" s="308"/>
      <c r="H15" s="157"/>
      <c r="I15" s="157"/>
      <c r="J15" s="158"/>
    </row>
    <row r="16" spans="1:10" x14ac:dyDescent="0.25">
      <c r="A16" s="24" t="s">
        <v>103</v>
      </c>
      <c r="B16" s="140">
        <v>501</v>
      </c>
      <c r="C16" s="140">
        <v>155</v>
      </c>
      <c r="D16" s="141">
        <v>30.938123752495013</v>
      </c>
      <c r="G16" s="308"/>
      <c r="H16" s="157"/>
      <c r="I16" s="157"/>
      <c r="J16" s="158"/>
    </row>
    <row r="17" spans="1:10" x14ac:dyDescent="0.25">
      <c r="A17" s="24" t="s">
        <v>104</v>
      </c>
      <c r="B17" s="140">
        <v>173</v>
      </c>
      <c r="C17" s="140">
        <v>24</v>
      </c>
      <c r="D17" s="141">
        <v>13.872832369942195</v>
      </c>
      <c r="G17" s="308"/>
      <c r="H17" s="157"/>
      <c r="I17" s="157"/>
      <c r="J17" s="158"/>
    </row>
    <row r="18" spans="1:10" x14ac:dyDescent="0.25">
      <c r="A18" s="24" t="s">
        <v>105</v>
      </c>
      <c r="B18" s="140">
        <v>583</v>
      </c>
      <c r="C18" s="140">
        <v>17</v>
      </c>
      <c r="D18" s="141">
        <v>2.9159519725557463</v>
      </c>
      <c r="G18" s="308"/>
      <c r="H18" s="157"/>
      <c r="I18" s="157"/>
      <c r="J18" s="158"/>
    </row>
    <row r="19" spans="1:10" x14ac:dyDescent="0.25">
      <c r="A19" s="24" t="s">
        <v>106</v>
      </c>
      <c r="B19" s="140">
        <v>1659</v>
      </c>
      <c r="C19" s="140">
        <v>173</v>
      </c>
      <c r="D19" s="141">
        <v>10.427968655816757</v>
      </c>
      <c r="G19" s="308"/>
      <c r="H19" s="157"/>
      <c r="I19" s="157"/>
      <c r="J19" s="158"/>
    </row>
    <row r="20" spans="1:10" ht="18" customHeight="1" thickBot="1" x14ac:dyDescent="0.3">
      <c r="A20" s="64" t="s">
        <v>107</v>
      </c>
      <c r="B20" s="452">
        <f>SUM(B4:B19)</f>
        <v>15685</v>
      </c>
      <c r="C20" s="452">
        <f>SUM(C4:C19)</f>
        <v>2507</v>
      </c>
      <c r="D20" s="318">
        <f>C20/B20*100</f>
        <v>15.983423653171821</v>
      </c>
      <c r="G20" s="308"/>
      <c r="H20" s="157"/>
      <c r="I20" s="157"/>
      <c r="J20" s="158"/>
    </row>
    <row r="21" spans="1:10" x14ac:dyDescent="0.25">
      <c r="A21" s="196" t="s">
        <v>24</v>
      </c>
      <c r="B21" s="183">
        <v>822</v>
      </c>
      <c r="C21" s="183">
        <v>504</v>
      </c>
      <c r="D21" s="183">
        <v>61.3</v>
      </c>
      <c r="E21" s="182"/>
      <c r="F21" s="183"/>
      <c r="G21" s="199"/>
      <c r="H21" s="99"/>
      <c r="I21" s="99"/>
      <c r="J21" s="99"/>
    </row>
    <row r="22" spans="1:10" ht="26.25" x14ac:dyDescent="0.25">
      <c r="A22" s="196" t="s">
        <v>363</v>
      </c>
      <c r="B22" s="183"/>
      <c r="C22" s="183"/>
      <c r="D22" s="183"/>
      <c r="E22" s="182"/>
      <c r="F22" s="183"/>
    </row>
    <row r="23" spans="1:10" x14ac:dyDescent="0.25">
      <c r="A23" s="197" t="s">
        <v>23</v>
      </c>
      <c r="B23" s="212"/>
      <c r="C23" s="212"/>
      <c r="D23" s="212"/>
      <c r="E23" s="194"/>
      <c r="F23" s="193"/>
    </row>
    <row r="24" spans="1:10" ht="19.5" customHeight="1" x14ac:dyDescent="0.25">
      <c r="A24" s="198" t="s">
        <v>25</v>
      </c>
      <c r="B24" s="214">
        <v>120</v>
      </c>
      <c r="C24" s="214">
        <v>58</v>
      </c>
      <c r="D24" s="214">
        <v>48.3</v>
      </c>
      <c r="E24" s="425"/>
      <c r="F24" s="474"/>
    </row>
    <row r="25" spans="1:10" ht="19.5" customHeight="1" thickBot="1" x14ac:dyDescent="0.3">
      <c r="A25" s="200" t="s">
        <v>26</v>
      </c>
      <c r="B25" s="326">
        <f>SUM(B20:B24)</f>
        <v>16627</v>
      </c>
      <c r="C25" s="326">
        <f>SUM(C20:C24)</f>
        <v>3069</v>
      </c>
      <c r="D25" s="318">
        <f>C25/B25*100</f>
        <v>18.457929873097971</v>
      </c>
      <c r="E25" s="31"/>
      <c r="F25" s="31"/>
    </row>
    <row r="26" spans="1:10" x14ac:dyDescent="0.25">
      <c r="B26" s="213"/>
      <c r="C26" s="213"/>
      <c r="D26" s="213"/>
      <c r="E26" s="31"/>
      <c r="F26" s="31"/>
    </row>
  </sheetData>
  <sortState ref="F3:J21">
    <sortCondition ref="F3:F21"/>
  </sortState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8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28.85546875" style="32" customWidth="1"/>
    <col min="2" max="2" width="16.28515625" style="32" customWidth="1"/>
    <col min="3" max="3" width="16" style="32" customWidth="1"/>
    <col min="4" max="4" width="17.5703125" style="32" customWidth="1"/>
    <col min="5" max="5" width="15" style="32" customWidth="1"/>
    <col min="6" max="6" width="14.140625" style="32" customWidth="1"/>
    <col min="7" max="7" width="16.42578125" style="32" customWidth="1"/>
    <col min="8" max="16384" width="9.140625" style="32"/>
  </cols>
  <sheetData>
    <row r="1" spans="1:7" ht="33" customHeight="1" thickBot="1" x14ac:dyDescent="0.3">
      <c r="A1" s="257" t="s">
        <v>362</v>
      </c>
      <c r="B1" s="257"/>
      <c r="C1" s="257"/>
      <c r="D1" s="257"/>
      <c r="E1" s="257"/>
      <c r="F1" s="257"/>
      <c r="G1" s="257"/>
    </row>
    <row r="2" spans="1:7" ht="108" customHeight="1" thickBot="1" x14ac:dyDescent="0.3">
      <c r="A2" s="22" t="s">
        <v>118</v>
      </c>
      <c r="B2" s="22" t="s">
        <v>138</v>
      </c>
      <c r="C2" s="22" t="s">
        <v>137</v>
      </c>
      <c r="D2" s="23" t="s">
        <v>136</v>
      </c>
      <c r="E2" s="22" t="s">
        <v>135</v>
      </c>
      <c r="F2" s="22" t="s">
        <v>134</v>
      </c>
      <c r="G2" s="23" t="s">
        <v>133</v>
      </c>
    </row>
    <row r="3" spans="1:7" ht="12.75" customHeight="1" thickTop="1" x14ac:dyDescent="0.25">
      <c r="A3" s="68">
        <v>1</v>
      </c>
      <c r="B3" s="68">
        <v>2</v>
      </c>
      <c r="C3" s="68">
        <v>3</v>
      </c>
      <c r="D3" s="69">
        <v>4</v>
      </c>
      <c r="E3" s="68">
        <v>5</v>
      </c>
      <c r="F3" s="68">
        <v>6</v>
      </c>
      <c r="G3" s="69">
        <v>7</v>
      </c>
    </row>
    <row r="4" spans="1:7" x14ac:dyDescent="0.25">
      <c r="A4" s="255" t="s">
        <v>91</v>
      </c>
      <c r="B4" s="140">
        <v>609</v>
      </c>
      <c r="C4" s="140">
        <v>206</v>
      </c>
      <c r="D4" s="141">
        <v>33.825944170771756</v>
      </c>
      <c r="E4" s="140">
        <v>1276</v>
      </c>
      <c r="F4" s="140">
        <v>5</v>
      </c>
      <c r="G4" s="141">
        <v>0.3918495297805642</v>
      </c>
    </row>
    <row r="5" spans="1:7" x14ac:dyDescent="0.25">
      <c r="A5" s="255" t="s">
        <v>92</v>
      </c>
      <c r="B5" s="140">
        <v>2026</v>
      </c>
      <c r="C5" s="140">
        <v>771</v>
      </c>
      <c r="D5" s="141">
        <v>38.055281342546891</v>
      </c>
      <c r="E5" s="140">
        <v>7950</v>
      </c>
      <c r="F5" s="140">
        <v>254</v>
      </c>
      <c r="G5" s="141">
        <v>3.1949685534591197</v>
      </c>
    </row>
    <row r="6" spans="1:7" x14ac:dyDescent="0.25">
      <c r="A6" s="255" t="s">
        <v>93</v>
      </c>
      <c r="B6" s="140">
        <v>1479</v>
      </c>
      <c r="C6" s="140">
        <v>225</v>
      </c>
      <c r="D6" s="141">
        <v>15.212981744421908</v>
      </c>
      <c r="E6" s="140">
        <v>901</v>
      </c>
      <c r="F6" s="140">
        <v>0</v>
      </c>
      <c r="G6" s="141">
        <v>0</v>
      </c>
    </row>
    <row r="7" spans="1:7" x14ac:dyDescent="0.25">
      <c r="A7" s="255" t="s">
        <v>94</v>
      </c>
      <c r="B7" s="140">
        <v>3714</v>
      </c>
      <c r="C7" s="140">
        <v>1117</v>
      </c>
      <c r="D7" s="141">
        <v>30.075390414647281</v>
      </c>
      <c r="E7" s="140">
        <v>15549</v>
      </c>
      <c r="F7" s="140">
        <v>285</v>
      </c>
      <c r="G7" s="141">
        <v>1.8329153000192937</v>
      </c>
    </row>
    <row r="8" spans="1:7" x14ac:dyDescent="0.25">
      <c r="A8" s="255" t="s">
        <v>95</v>
      </c>
      <c r="B8" s="140">
        <v>5012</v>
      </c>
      <c r="C8" s="140">
        <v>3762</v>
      </c>
      <c r="D8" s="141">
        <v>75.059856344772541</v>
      </c>
      <c r="E8" s="140">
        <v>14928</v>
      </c>
      <c r="F8" s="140">
        <v>22</v>
      </c>
      <c r="G8" s="141">
        <v>0.14737406216505897</v>
      </c>
    </row>
    <row r="9" spans="1:7" x14ac:dyDescent="0.25">
      <c r="A9" s="255" t="s">
        <v>96</v>
      </c>
      <c r="B9" s="140">
        <v>1822</v>
      </c>
      <c r="C9" s="140">
        <v>735</v>
      </c>
      <c r="D9" s="141">
        <v>40.340285400658615</v>
      </c>
      <c r="E9" s="140">
        <v>15603</v>
      </c>
      <c r="F9" s="140">
        <v>101</v>
      </c>
      <c r="G9" s="141">
        <v>0.64731141447157592</v>
      </c>
    </row>
    <row r="10" spans="1:7" x14ac:dyDescent="0.25">
      <c r="A10" s="255" t="s">
        <v>97</v>
      </c>
      <c r="B10" s="140">
        <v>13922</v>
      </c>
      <c r="C10" s="140">
        <v>656</v>
      </c>
      <c r="D10" s="141">
        <v>4.7119666714552508</v>
      </c>
      <c r="E10" s="140">
        <v>6073</v>
      </c>
      <c r="F10" s="140">
        <v>485</v>
      </c>
      <c r="G10" s="141">
        <v>7.9861682858554257</v>
      </c>
    </row>
    <row r="11" spans="1:7" x14ac:dyDescent="0.25">
      <c r="A11" s="255" t="s">
        <v>98</v>
      </c>
      <c r="B11" s="140">
        <v>2846</v>
      </c>
      <c r="C11" s="140">
        <v>694</v>
      </c>
      <c r="D11" s="141">
        <v>24.38510189739986</v>
      </c>
      <c r="E11" s="140">
        <v>2386</v>
      </c>
      <c r="F11" s="140">
        <v>51</v>
      </c>
      <c r="G11" s="141">
        <v>2.1374685666387259</v>
      </c>
    </row>
    <row r="12" spans="1:7" x14ac:dyDescent="0.25">
      <c r="A12" s="255" t="s">
        <v>99</v>
      </c>
      <c r="B12" s="140">
        <v>20118</v>
      </c>
      <c r="C12" s="140">
        <v>5212</v>
      </c>
      <c r="D12" s="141">
        <v>25.907147827815884</v>
      </c>
      <c r="E12" s="140">
        <v>31781</v>
      </c>
      <c r="F12" s="140">
        <v>148</v>
      </c>
      <c r="G12" s="141">
        <v>0.46568704571914032</v>
      </c>
    </row>
    <row r="13" spans="1:7" x14ac:dyDescent="0.25">
      <c r="A13" s="255" t="s">
        <v>100</v>
      </c>
      <c r="B13" s="140">
        <v>6304</v>
      </c>
      <c r="C13" s="140">
        <v>559</v>
      </c>
      <c r="D13" s="141">
        <v>8.8673857868020303</v>
      </c>
      <c r="E13" s="140">
        <v>58746</v>
      </c>
      <c r="F13" s="140">
        <v>224</v>
      </c>
      <c r="G13" s="141">
        <v>0.38130255676982261</v>
      </c>
    </row>
    <row r="14" spans="1:7" x14ac:dyDescent="0.25">
      <c r="A14" s="255" t="s">
        <v>101</v>
      </c>
      <c r="B14" s="140">
        <v>9081</v>
      </c>
      <c r="C14" s="140">
        <v>1952</v>
      </c>
      <c r="D14" s="141">
        <v>21.495430018720405</v>
      </c>
      <c r="E14" s="140">
        <v>146655</v>
      </c>
      <c r="F14" s="140">
        <v>1276</v>
      </c>
      <c r="G14" s="141">
        <v>0.87006921005079951</v>
      </c>
    </row>
    <row r="15" spans="1:7" x14ac:dyDescent="0.25">
      <c r="A15" s="255" t="s">
        <v>102</v>
      </c>
      <c r="B15" s="140">
        <v>15605</v>
      </c>
      <c r="C15" s="140">
        <v>6464</v>
      </c>
      <c r="D15" s="141">
        <v>41.422620954822172</v>
      </c>
      <c r="E15" s="140">
        <v>11670</v>
      </c>
      <c r="F15" s="140">
        <v>64</v>
      </c>
      <c r="G15" s="141">
        <v>0.54841473864610113</v>
      </c>
    </row>
    <row r="16" spans="1:7" x14ac:dyDescent="0.25">
      <c r="A16" s="255" t="s">
        <v>103</v>
      </c>
      <c r="B16" s="140">
        <v>1455</v>
      </c>
      <c r="C16" s="140">
        <v>767</v>
      </c>
      <c r="D16" s="141">
        <v>52.71477663230241</v>
      </c>
      <c r="E16" s="140">
        <v>914</v>
      </c>
      <c r="F16" s="140">
        <v>21</v>
      </c>
      <c r="G16" s="141">
        <v>2.2975929978118161</v>
      </c>
    </row>
    <row r="17" spans="1:8" x14ac:dyDescent="0.25">
      <c r="A17" s="255" t="s">
        <v>104</v>
      </c>
      <c r="B17" s="140">
        <v>403</v>
      </c>
      <c r="C17" s="140">
        <v>199</v>
      </c>
      <c r="D17" s="141">
        <v>49.379652605459057</v>
      </c>
      <c r="E17" s="140">
        <v>2115</v>
      </c>
      <c r="F17" s="140">
        <v>3</v>
      </c>
      <c r="G17" s="141">
        <v>0.14184397163120568</v>
      </c>
    </row>
    <row r="18" spans="1:8" x14ac:dyDescent="0.25">
      <c r="A18" s="255" t="s">
        <v>105</v>
      </c>
      <c r="B18" s="140">
        <v>605</v>
      </c>
      <c r="C18" s="140">
        <v>278</v>
      </c>
      <c r="D18" s="141">
        <v>45.950413223140494</v>
      </c>
      <c r="E18" s="140">
        <v>13146</v>
      </c>
      <c r="F18" s="140">
        <v>3203</v>
      </c>
      <c r="G18" s="141">
        <v>24.364825802525484</v>
      </c>
    </row>
    <row r="19" spans="1:8" x14ac:dyDescent="0.25">
      <c r="A19" s="255" t="s">
        <v>106</v>
      </c>
      <c r="B19" s="140">
        <v>1408</v>
      </c>
      <c r="C19" s="140">
        <v>109</v>
      </c>
      <c r="D19" s="141">
        <v>7.7414772727272725</v>
      </c>
      <c r="E19" s="140">
        <v>3483</v>
      </c>
      <c r="F19" s="140">
        <v>265</v>
      </c>
      <c r="G19" s="141">
        <v>7.6083835773758253</v>
      </c>
    </row>
    <row r="20" spans="1:8" ht="15.75" customHeight="1" thickBot="1" x14ac:dyDescent="0.3">
      <c r="A20" s="64" t="s">
        <v>22</v>
      </c>
      <c r="B20" s="452">
        <f>SUM(B4:B19)</f>
        <v>86409</v>
      </c>
      <c r="C20" s="452">
        <f>SUM(C4:C19)</f>
        <v>23706</v>
      </c>
      <c r="D20" s="318">
        <f>C20/B20*100</f>
        <v>27.43464222476825</v>
      </c>
      <c r="E20" s="452">
        <f>SUM(E4:E19)</f>
        <v>333176</v>
      </c>
      <c r="F20" s="452">
        <f>SUM(F4:F19)</f>
        <v>6407</v>
      </c>
      <c r="G20" s="318">
        <f>F20/E20*100</f>
        <v>1.9230076596153385</v>
      </c>
    </row>
    <row r="21" spans="1:8" ht="23.25" customHeight="1" x14ac:dyDescent="0.25">
      <c r="A21" s="196" t="s">
        <v>24</v>
      </c>
      <c r="B21" s="183">
        <v>8399</v>
      </c>
      <c r="C21" s="183">
        <v>508</v>
      </c>
      <c r="D21" s="183">
        <v>6.1</v>
      </c>
      <c r="E21" s="182">
        <v>10883</v>
      </c>
      <c r="F21" s="183">
        <v>811</v>
      </c>
      <c r="G21" s="182">
        <v>7.5</v>
      </c>
    </row>
    <row r="22" spans="1:8" ht="27.75" customHeight="1" x14ac:dyDescent="0.25">
      <c r="A22" s="196" t="s">
        <v>364</v>
      </c>
      <c r="B22" s="183">
        <v>161</v>
      </c>
      <c r="C22" s="183">
        <v>96</v>
      </c>
      <c r="D22" s="183">
        <v>59.6</v>
      </c>
      <c r="E22" s="211">
        <v>177</v>
      </c>
      <c r="F22" s="183">
        <v>21</v>
      </c>
      <c r="G22" s="182">
        <v>11.9</v>
      </c>
    </row>
    <row r="23" spans="1:8" x14ac:dyDescent="0.25">
      <c r="A23" s="197" t="s">
        <v>23</v>
      </c>
      <c r="B23" s="212"/>
      <c r="C23" s="212"/>
      <c r="D23" s="212"/>
      <c r="E23" s="217"/>
      <c r="F23" s="212"/>
      <c r="G23" s="217"/>
    </row>
    <row r="24" spans="1:8" x14ac:dyDescent="0.25">
      <c r="A24" s="198" t="s">
        <v>25</v>
      </c>
      <c r="B24" s="214">
        <v>25618</v>
      </c>
      <c r="C24" s="214">
        <v>9652</v>
      </c>
      <c r="D24" s="214">
        <v>37.700000000000003</v>
      </c>
      <c r="E24" s="215"/>
      <c r="F24" s="216"/>
      <c r="G24" s="215"/>
    </row>
    <row r="25" spans="1:8" ht="15.75" customHeight="1" thickBot="1" x14ac:dyDescent="0.3">
      <c r="A25" s="200" t="s">
        <v>26</v>
      </c>
      <c r="B25" s="326">
        <v>120587</v>
      </c>
      <c r="C25" s="326">
        <v>33962</v>
      </c>
      <c r="D25" s="326">
        <v>28.2</v>
      </c>
      <c r="E25" s="326">
        <v>344236</v>
      </c>
      <c r="F25" s="326">
        <v>7239</v>
      </c>
      <c r="G25" s="326">
        <v>2.1</v>
      </c>
    </row>
    <row r="29" spans="1:8" x14ac:dyDescent="0.25">
      <c r="B29" s="307"/>
      <c r="C29" s="299"/>
      <c r="D29" s="299"/>
      <c r="E29" s="307"/>
      <c r="F29" s="299"/>
      <c r="G29" s="299"/>
      <c r="H29" s="300"/>
    </row>
    <row r="30" spans="1:8" x14ac:dyDescent="0.25">
      <c r="B30" s="308"/>
      <c r="C30" s="157"/>
      <c r="D30" s="157"/>
      <c r="E30" s="308"/>
      <c r="F30" s="157"/>
      <c r="G30" s="157"/>
      <c r="H30" s="158"/>
    </row>
    <row r="31" spans="1:8" x14ac:dyDescent="0.25">
      <c r="B31" s="308"/>
      <c r="C31" s="157"/>
      <c r="D31" s="157"/>
      <c r="E31" s="308"/>
      <c r="F31" s="157"/>
      <c r="G31" s="157"/>
      <c r="H31" s="158"/>
    </row>
    <row r="32" spans="1:8" x14ac:dyDescent="0.25">
      <c r="B32" s="308"/>
      <c r="C32" s="157"/>
      <c r="D32" s="157"/>
      <c r="E32" s="308"/>
      <c r="F32" s="157"/>
      <c r="G32" s="157"/>
      <c r="H32" s="158"/>
    </row>
    <row r="33" spans="2:8" x14ac:dyDescent="0.25">
      <c r="B33" s="308"/>
      <c r="C33" s="157"/>
      <c r="D33" s="157"/>
      <c r="E33" s="308"/>
      <c r="F33" s="157"/>
      <c r="G33" s="157"/>
      <c r="H33" s="158"/>
    </row>
    <row r="34" spans="2:8" x14ac:dyDescent="0.25">
      <c r="B34" s="308"/>
      <c r="C34" s="157"/>
      <c r="D34" s="157"/>
      <c r="E34" s="308"/>
      <c r="F34" s="157"/>
      <c r="G34" s="157"/>
      <c r="H34" s="158"/>
    </row>
    <row r="35" spans="2:8" x14ac:dyDescent="0.25">
      <c r="B35" s="308"/>
      <c r="C35" s="157"/>
      <c r="D35" s="157"/>
      <c r="E35" s="308"/>
      <c r="F35" s="157"/>
      <c r="G35" s="157"/>
      <c r="H35" s="158"/>
    </row>
    <row r="36" spans="2:8" x14ac:dyDescent="0.25">
      <c r="B36" s="308"/>
      <c r="C36" s="157"/>
      <c r="D36" s="157"/>
      <c r="E36" s="308"/>
      <c r="F36" s="157"/>
      <c r="G36" s="157"/>
      <c r="H36" s="158"/>
    </row>
    <row r="37" spans="2:8" x14ac:dyDescent="0.25">
      <c r="B37" s="308"/>
      <c r="C37" s="157"/>
      <c r="D37" s="157"/>
      <c r="E37" s="308"/>
      <c r="F37" s="157"/>
      <c r="G37" s="157"/>
      <c r="H37" s="158"/>
    </row>
    <row r="38" spans="2:8" x14ac:dyDescent="0.25">
      <c r="B38" s="308"/>
      <c r="C38" s="157"/>
      <c r="D38" s="157"/>
      <c r="E38" s="308"/>
      <c r="F38" s="157"/>
      <c r="G38" s="157"/>
      <c r="H38" s="158"/>
    </row>
    <row r="39" spans="2:8" x14ac:dyDescent="0.25">
      <c r="B39" s="308"/>
      <c r="C39" s="157"/>
      <c r="D39" s="157"/>
      <c r="E39" s="308"/>
      <c r="F39" s="157"/>
      <c r="G39" s="157"/>
      <c r="H39" s="158"/>
    </row>
    <row r="40" spans="2:8" x14ac:dyDescent="0.25">
      <c r="B40" s="308"/>
      <c r="C40" s="157"/>
      <c r="D40" s="157"/>
      <c r="E40" s="308"/>
      <c r="F40" s="157"/>
      <c r="G40" s="157"/>
      <c r="H40" s="158"/>
    </row>
    <row r="41" spans="2:8" x14ac:dyDescent="0.25">
      <c r="B41" s="308"/>
      <c r="C41" s="157"/>
      <c r="D41" s="157"/>
      <c r="E41" s="308"/>
      <c r="F41" s="157"/>
      <c r="G41" s="157"/>
      <c r="H41" s="158"/>
    </row>
    <row r="42" spans="2:8" x14ac:dyDescent="0.25">
      <c r="B42" s="308"/>
      <c r="C42" s="157"/>
      <c r="D42" s="157"/>
      <c r="E42" s="308"/>
      <c r="F42" s="157"/>
      <c r="G42" s="157"/>
      <c r="H42" s="158"/>
    </row>
    <row r="43" spans="2:8" x14ac:dyDescent="0.25">
      <c r="B43" s="308"/>
      <c r="C43" s="157"/>
      <c r="D43" s="157"/>
      <c r="E43" s="308"/>
      <c r="F43" s="157"/>
      <c r="G43" s="157"/>
      <c r="H43" s="158"/>
    </row>
    <row r="44" spans="2:8" x14ac:dyDescent="0.25">
      <c r="B44" s="308"/>
      <c r="C44" s="157"/>
      <c r="D44" s="157"/>
      <c r="E44" s="308"/>
      <c r="F44" s="157"/>
      <c r="G44" s="157"/>
      <c r="H44" s="158"/>
    </row>
    <row r="45" spans="2:8" x14ac:dyDescent="0.25">
      <c r="B45" s="308"/>
      <c r="C45" s="157"/>
      <c r="D45" s="157"/>
      <c r="E45" s="308"/>
      <c r="F45" s="157"/>
      <c r="G45" s="157"/>
      <c r="H45" s="158"/>
    </row>
    <row r="46" spans="2:8" x14ac:dyDescent="0.25">
      <c r="B46" s="308"/>
      <c r="C46" s="157"/>
      <c r="D46" s="157"/>
      <c r="E46" s="308"/>
      <c r="F46" s="157"/>
      <c r="G46" s="157"/>
      <c r="H46" s="158"/>
    </row>
    <row r="47" spans="2:8" x14ac:dyDescent="0.25">
      <c r="B47" s="308"/>
      <c r="C47" s="157"/>
      <c r="D47" s="157"/>
      <c r="E47" s="158"/>
      <c r="F47" s="99"/>
      <c r="G47" s="99"/>
      <c r="H47" s="99"/>
    </row>
    <row r="48" spans="2:8" x14ac:dyDescent="0.25">
      <c r="B48" s="99"/>
      <c r="C48" s="99"/>
      <c r="D48" s="99"/>
      <c r="E48" s="99"/>
    </row>
  </sheetData>
  <sortState ref="D29:H47">
    <sortCondition ref="D29:D47"/>
  </sortState>
  <mergeCells count="1">
    <mergeCell ref="A1:G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20</vt:i4>
      </vt:variant>
    </vt:vector>
  </HeadingPairs>
  <TitlesOfParts>
    <vt:vector size="46" baseType="lpstr">
      <vt:lpstr>Одрасли</vt:lpstr>
      <vt:lpstr>Деца</vt:lpstr>
      <vt:lpstr>Жена</vt:lpstr>
      <vt:lpstr>Стом 1</vt:lpstr>
      <vt:lpstr>Стом 2</vt:lpstr>
      <vt:lpstr>Стом3</vt:lpstr>
      <vt:lpstr>Стом4</vt:lpstr>
      <vt:lpstr>Стом5</vt:lpstr>
      <vt:lpstr>Стом 6 i 7</vt:lpstr>
      <vt:lpstr>Патронажа</vt:lpstr>
      <vt:lpstr>М рада</vt:lpstr>
      <vt:lpstr>Стари</vt:lpstr>
      <vt:lpstr>АТД1</vt:lpstr>
      <vt:lpstr>АТД2</vt:lpstr>
      <vt:lpstr>АТД3</vt:lpstr>
      <vt:lpstr>Кожно</vt:lpstr>
      <vt:lpstr>Хитна 1</vt:lpstr>
      <vt:lpstr>Хитна 2</vt:lpstr>
      <vt:lpstr>Хитна 3</vt:lpstr>
      <vt:lpstr>Хитна 4</vt:lpstr>
      <vt:lpstr>Апотека</vt:lpstr>
      <vt:lpstr>Конс спец</vt:lpstr>
      <vt:lpstr>Безбедност</vt:lpstr>
      <vt:lpstr>Приговори</vt:lpstr>
      <vt:lpstr>Комисија за к</vt:lpstr>
      <vt:lpstr>Еду</vt:lpstr>
      <vt:lpstr>Апотека!Print_Area</vt:lpstr>
      <vt:lpstr>Безбедност!Print_Area</vt:lpstr>
      <vt:lpstr>Еду!Print_Area</vt:lpstr>
      <vt:lpstr>Жена!Print_Area</vt:lpstr>
      <vt:lpstr>Кожно!Print_Area</vt:lpstr>
      <vt:lpstr>'Комисија за к'!Print_Area</vt:lpstr>
      <vt:lpstr>'Конс спец'!Print_Area</vt:lpstr>
      <vt:lpstr>'М рада'!Print_Area</vt:lpstr>
      <vt:lpstr>Одрасли!Print_Area</vt:lpstr>
      <vt:lpstr>Патронажа!Print_Area</vt:lpstr>
      <vt:lpstr>'Стом 1'!Print_Area</vt:lpstr>
      <vt:lpstr>'Стом 2'!Print_Area</vt:lpstr>
      <vt:lpstr>'Стом 6 i 7'!Print_Area</vt:lpstr>
      <vt:lpstr>Стом3!Print_Area</vt:lpstr>
      <vt:lpstr>Стом4!Print_Area</vt:lpstr>
      <vt:lpstr>Стом5!Print_Area</vt:lpstr>
      <vt:lpstr>'Хитна 1'!Print_Area</vt:lpstr>
      <vt:lpstr>'Хитна 2'!Print_Area</vt:lpstr>
      <vt:lpstr>'Хитна 3'!Print_Area</vt:lpstr>
      <vt:lpstr>'Хитна 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2019-11-20T14:29:35Z</dcterms:modified>
</cp:coreProperties>
</file>