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4110" windowWidth="23070" windowHeight="5565" tabRatio="599" firstSheet="7" activeTab="9"/>
  </bookViews>
  <sheets>
    <sheet name="Одрасли" sheetId="54" r:id="rId1"/>
    <sheet name="Деца" sheetId="55" r:id="rId2"/>
    <sheet name="Жена" sheetId="56" r:id="rId3"/>
    <sheet name="Стом 1" sheetId="27" r:id="rId4"/>
    <sheet name="Стом 2" sheetId="28" r:id="rId5"/>
    <sheet name="Стом3" sheetId="29" r:id="rId6"/>
    <sheet name="Стом4" sheetId="30" r:id="rId7"/>
    <sheet name="Стом5" sheetId="31" r:id="rId8"/>
    <sheet name="Стом 6 i 7" sheetId="32" r:id="rId9"/>
    <sheet name="Патронажа" sheetId="51" r:id="rId10"/>
    <sheet name="М рада" sheetId="33" r:id="rId11"/>
    <sheet name="Стари" sheetId="34" r:id="rId12"/>
    <sheet name="АТД1" sheetId="37" r:id="rId13"/>
    <sheet name="АТД2" sheetId="35" r:id="rId14"/>
    <sheet name="АТД3" sheetId="36" r:id="rId15"/>
    <sheet name="Кожно" sheetId="46" r:id="rId16"/>
    <sheet name="Хитна 1" sheetId="39" r:id="rId17"/>
    <sheet name="Хитна 2" sheetId="40" r:id="rId18"/>
    <sheet name="Хитна 3" sheetId="38" r:id="rId19"/>
    <sheet name="Хитна 4" sheetId="41" r:id="rId20"/>
    <sheet name="Апотека" sheetId="48" r:id="rId21"/>
    <sheet name="Конс спец" sheetId="45" r:id="rId22"/>
    <sheet name="Безбедност" sheetId="47" r:id="rId23"/>
    <sheet name="Приговори" sheetId="22" r:id="rId24"/>
    <sheet name="Комисија за к" sheetId="49" r:id="rId25"/>
    <sheet name="Еду" sheetId="25" r:id="rId26"/>
    <sheet name="Sheet2" sheetId="53" r:id="rId27"/>
  </sheets>
  <definedNames>
    <definedName name="_xlnm.Print_Area" localSheetId="20">Апотека!$A$1:$J$17</definedName>
    <definedName name="_xlnm.Print_Area" localSheetId="22">Безбедност!$A$1:$G$33</definedName>
    <definedName name="_xlnm.Print_Area" localSheetId="25">Еду!$A$1:$G$30</definedName>
    <definedName name="_xlnm.Print_Area" localSheetId="2">Жена!$A$1:$G$75</definedName>
    <definedName name="_xlnm.Print_Area" localSheetId="15">Кожно!$A$1:$H$10</definedName>
    <definedName name="_xlnm.Print_Area" localSheetId="24">'Комисија за к'!$A$1:$M$149</definedName>
    <definedName name="_xlnm.Print_Area" localSheetId="21">'Конс спец'!$A$1:$L$109</definedName>
    <definedName name="_xlnm.Print_Area" localSheetId="10">'М рада'!$A$1:$H$39</definedName>
    <definedName name="_xlnm.Print_Area" localSheetId="9">Патронажа!$A$1:$G$54</definedName>
    <definedName name="_xlnm.Print_Area" localSheetId="3">'Стом 1'!$A$1:$G$24</definedName>
    <definedName name="_xlnm.Print_Area" localSheetId="4">'Стом 2'!$A$1:$L$25</definedName>
    <definedName name="_xlnm.Print_Area" localSheetId="8">'Стом 6 i 7'!$A$1:$G$24</definedName>
    <definedName name="_xlnm.Print_Area" localSheetId="5">Стом3!$A$1:$F$24</definedName>
    <definedName name="_xlnm.Print_Area" localSheetId="6">Стом4!$A$1:$F$23</definedName>
    <definedName name="_xlnm.Print_Area" localSheetId="7">Стом5!$A$1:$D$23</definedName>
    <definedName name="_xlnm.Print_Area" localSheetId="16">'Хитна 1'!$A$1:$H$12</definedName>
    <definedName name="_xlnm.Print_Area" localSheetId="17">'Хитна 2'!$A$1:$L$10</definedName>
    <definedName name="_xlnm.Print_Area" localSheetId="18">'Хитна 3'!$A$1:$J$19</definedName>
    <definedName name="_xlnm.Print_Area" localSheetId="19">'Хитна 4'!$A$1:$H$17</definedName>
  </definedNames>
  <calcPr calcId="125725"/>
</workbook>
</file>

<file path=xl/calcChain.xml><?xml version="1.0" encoding="utf-8"?>
<calcChain xmlns="http://schemas.openxmlformats.org/spreadsheetml/2006/main">
  <c r="E20" i="55"/>
  <c r="F20"/>
  <c r="G20" l="1"/>
  <c r="B97" i="45"/>
  <c r="C97"/>
  <c r="D97"/>
  <c r="E97"/>
  <c r="F97"/>
  <c r="I97" s="1"/>
  <c r="G97"/>
  <c r="H97"/>
  <c r="J97"/>
  <c r="K97"/>
  <c r="L97"/>
  <c r="F71" i="56" l="1"/>
  <c r="F75" s="1"/>
  <c r="E71"/>
  <c r="E75" s="1"/>
  <c r="C71"/>
  <c r="C75" s="1"/>
  <c r="B71"/>
  <c r="B75" s="1"/>
  <c r="G45"/>
  <c r="G49" s="1"/>
  <c r="F45"/>
  <c r="F49" s="1"/>
  <c r="E45"/>
  <c r="E49" s="1"/>
  <c r="C45"/>
  <c r="C49" s="1"/>
  <c r="B45"/>
  <c r="B49" s="1"/>
  <c r="F20"/>
  <c r="F24" s="1"/>
  <c r="E20"/>
  <c r="E24" s="1"/>
  <c r="C20"/>
  <c r="C24" s="1"/>
  <c r="B20"/>
  <c r="B24" s="1"/>
  <c r="F90" i="55"/>
  <c r="F92" s="1"/>
  <c r="E90"/>
  <c r="E92" s="1"/>
  <c r="C90"/>
  <c r="C92" s="1"/>
  <c r="B90"/>
  <c r="B92" s="1"/>
  <c r="F66"/>
  <c r="F68" s="1"/>
  <c r="E66"/>
  <c r="E68" s="1"/>
  <c r="C66"/>
  <c r="C68" s="1"/>
  <c r="B66"/>
  <c r="B68" s="1"/>
  <c r="F43"/>
  <c r="F45" s="1"/>
  <c r="E43"/>
  <c r="E45" s="1"/>
  <c r="C43"/>
  <c r="C45" s="1"/>
  <c r="B43"/>
  <c r="B45" s="1"/>
  <c r="F22"/>
  <c r="E22"/>
  <c r="C20"/>
  <c r="C22" s="1"/>
  <c r="B20"/>
  <c r="B22" s="1"/>
  <c r="C149" i="54"/>
  <c r="C153" s="1"/>
  <c r="B149"/>
  <c r="B153" s="1"/>
  <c r="F125"/>
  <c r="F128" s="1"/>
  <c r="E125"/>
  <c r="E128" s="1"/>
  <c r="C125"/>
  <c r="C128" s="1"/>
  <c r="B125"/>
  <c r="B128" s="1"/>
  <c r="F99"/>
  <c r="F103" s="1"/>
  <c r="E99"/>
  <c r="E103" s="1"/>
  <c r="C99"/>
  <c r="C103" s="1"/>
  <c r="B99"/>
  <c r="B103" s="1"/>
  <c r="F74"/>
  <c r="F77" s="1"/>
  <c r="E74"/>
  <c r="E77" s="1"/>
  <c r="C74"/>
  <c r="C77" s="1"/>
  <c r="B74"/>
  <c r="B77" s="1"/>
  <c r="F46"/>
  <c r="F50" s="1"/>
  <c r="E46"/>
  <c r="E50" s="1"/>
  <c r="C46"/>
  <c r="C50" s="1"/>
  <c r="B46"/>
  <c r="B50" s="1"/>
  <c r="F20"/>
  <c r="F24" s="1"/>
  <c r="E20"/>
  <c r="E24" s="1"/>
  <c r="C20"/>
  <c r="C24" s="1"/>
  <c r="B20"/>
  <c r="B24" s="1"/>
  <c r="G24" i="56" l="1"/>
  <c r="D24"/>
  <c r="D92" i="55"/>
  <c r="G68"/>
  <c r="D68"/>
  <c r="G45"/>
  <c r="D45"/>
  <c r="G22"/>
  <c r="G128" i="54"/>
  <c r="D128"/>
  <c r="G103"/>
  <c r="D103"/>
  <c r="G50"/>
  <c r="D50"/>
  <c r="G24"/>
  <c r="G75" i="56"/>
  <c r="G92" i="55"/>
  <c r="D77" i="54"/>
  <c r="G77"/>
  <c r="D75" i="56"/>
  <c r="D153" i="54"/>
  <c r="D22" i="55"/>
  <c r="D24" i="54"/>
  <c r="D49" i="56"/>
  <c r="D20" i="54"/>
  <c r="D46"/>
  <c r="D74"/>
  <c r="D99"/>
  <c r="D125"/>
  <c r="D149"/>
  <c r="D20" i="55"/>
  <c r="D43"/>
  <c r="D66"/>
  <c r="D90"/>
  <c r="D20" i="56"/>
  <c r="D45"/>
  <c r="D71"/>
  <c r="G20" i="54"/>
  <c r="G46"/>
  <c r="G74"/>
  <c r="G99"/>
  <c r="G125"/>
  <c r="G43" i="55"/>
  <c r="G66"/>
  <c r="G90"/>
  <c r="G20" i="56"/>
  <c r="G71"/>
  <c r="E37" i="33" l="1"/>
  <c r="E39" s="1"/>
  <c r="C37"/>
  <c r="C39" s="1"/>
  <c r="B37"/>
  <c r="B39" s="1"/>
  <c r="D39" l="1"/>
  <c r="D37"/>
  <c r="L10" i="40"/>
  <c r="H10"/>
  <c r="D10"/>
  <c r="J11" i="38"/>
  <c r="I11"/>
  <c r="H11"/>
  <c r="H10" i="39"/>
  <c r="G10"/>
  <c r="F10"/>
  <c r="H11" i="41"/>
  <c r="G11"/>
  <c r="F11"/>
  <c r="L49" i="45"/>
  <c r="L45"/>
  <c r="G109" l="1"/>
  <c r="E11" i="41" l="1"/>
  <c r="D11"/>
  <c r="C11"/>
  <c r="B11"/>
  <c r="G11" i="38"/>
  <c r="F11"/>
  <c r="E11"/>
  <c r="D11"/>
  <c r="C11"/>
  <c r="B11"/>
  <c r="K10" i="40"/>
  <c r="J10"/>
  <c r="I10"/>
  <c r="G10"/>
  <c r="F10"/>
  <c r="E10"/>
  <c r="C10"/>
  <c r="B10"/>
  <c r="E10" i="39"/>
  <c r="D10"/>
  <c r="C10"/>
  <c r="B10"/>
  <c r="B20" i="28" l="1"/>
  <c r="C20"/>
  <c r="D20"/>
  <c r="F20"/>
  <c r="G20"/>
  <c r="H20"/>
  <c r="I20"/>
  <c r="J20"/>
  <c r="K20" l="1"/>
  <c r="E20"/>
  <c r="B20" i="27"/>
  <c r="B23" s="1"/>
  <c r="C20"/>
  <c r="C23" s="1"/>
  <c r="D20"/>
  <c r="D23" s="1"/>
  <c r="F20"/>
  <c r="G20" s="1"/>
  <c r="F23" l="1"/>
  <c r="G23" s="1"/>
  <c r="E23"/>
  <c r="E20"/>
  <c r="C28" i="22"/>
  <c r="D28"/>
  <c r="E28"/>
  <c r="F28"/>
  <c r="G28"/>
  <c r="H28"/>
  <c r="I28"/>
  <c r="B28"/>
  <c r="F109" i="45" l="1"/>
  <c r="J109" s="1"/>
  <c r="E109"/>
  <c r="D109"/>
  <c r="C109"/>
  <c r="B109"/>
  <c r="G101"/>
  <c r="F101"/>
  <c r="E101"/>
  <c r="D101"/>
  <c r="C101"/>
  <c r="B101"/>
  <c r="K75"/>
  <c r="K71"/>
  <c r="G71"/>
  <c r="F71"/>
  <c r="F75" s="1"/>
  <c r="E71"/>
  <c r="D71"/>
  <c r="D75" s="1"/>
  <c r="C71"/>
  <c r="C75" s="1"/>
  <c r="B71"/>
  <c r="B75" s="1"/>
  <c r="K49"/>
  <c r="K45"/>
  <c r="G45"/>
  <c r="G49" s="1"/>
  <c r="F45"/>
  <c r="F49" s="1"/>
  <c r="E45"/>
  <c r="E49" s="1"/>
  <c r="D45"/>
  <c r="D49" s="1"/>
  <c r="C45"/>
  <c r="C49" s="1"/>
  <c r="B45"/>
  <c r="B49" s="1"/>
  <c r="L24"/>
  <c r="K24"/>
  <c r="L20"/>
  <c r="K20"/>
  <c r="G20"/>
  <c r="G24" s="1"/>
  <c r="F20"/>
  <c r="F24" s="1"/>
  <c r="E20"/>
  <c r="E24" s="1"/>
  <c r="D20"/>
  <c r="D24" s="1"/>
  <c r="C20"/>
  <c r="C24" s="1"/>
  <c r="B20"/>
  <c r="B24" s="1"/>
  <c r="J101" l="1"/>
  <c r="H24"/>
  <c r="I101"/>
  <c r="H101"/>
  <c r="H71"/>
  <c r="J71"/>
  <c r="H109"/>
  <c r="I71"/>
  <c r="I49"/>
  <c r="J49"/>
  <c r="I75"/>
  <c r="I24"/>
  <c r="J24"/>
  <c r="H49"/>
  <c r="J45"/>
  <c r="H20"/>
  <c r="J20"/>
  <c r="H45"/>
  <c r="E75"/>
  <c r="H75" s="1"/>
  <c r="G75"/>
  <c r="J75" s="1"/>
  <c r="I109"/>
  <c r="I20"/>
  <c r="I45"/>
  <c r="B17" i="33" l="1"/>
  <c r="B19" s="1"/>
  <c r="C17"/>
  <c r="D17"/>
  <c r="D19" s="1"/>
  <c r="E17"/>
  <c r="E19" s="1"/>
  <c r="F17"/>
  <c r="F19" s="1"/>
  <c r="G17"/>
  <c r="B20" i="32"/>
  <c r="C20"/>
  <c r="E20"/>
  <c r="E24" s="1"/>
  <c r="F20"/>
  <c r="F24" s="1"/>
  <c r="B24"/>
  <c r="B20" i="31"/>
  <c r="B23" s="1"/>
  <c r="C20"/>
  <c r="C23" s="1"/>
  <c r="B20" i="30"/>
  <c r="C20"/>
  <c r="C23" s="1"/>
  <c r="D20"/>
  <c r="E20"/>
  <c r="B23"/>
  <c r="D23"/>
  <c r="B20" i="29"/>
  <c r="B23" s="1"/>
  <c r="C20"/>
  <c r="C23" s="1"/>
  <c r="D20"/>
  <c r="D23" s="1"/>
  <c r="E20"/>
  <c r="B23" i="28"/>
  <c r="C23"/>
  <c r="D23"/>
  <c r="F23"/>
  <c r="G23"/>
  <c r="H23"/>
  <c r="I23"/>
  <c r="J23"/>
  <c r="K23" l="1"/>
  <c r="D20" i="32"/>
  <c r="F20" i="30"/>
  <c r="F20" i="29"/>
  <c r="C24" i="32"/>
  <c r="D24" s="1"/>
  <c r="G20"/>
  <c r="E23" i="29"/>
  <c r="F23" s="1"/>
  <c r="H17" i="33"/>
  <c r="D20" i="31"/>
  <c r="E23" i="28"/>
  <c r="D23" i="31"/>
  <c r="E23" i="30"/>
  <c r="F23" s="1"/>
  <c r="G24" i="32"/>
  <c r="G19" i="33"/>
  <c r="C19"/>
  <c r="H19" s="1"/>
  <c r="C20" i="25" l="1"/>
  <c r="D20"/>
  <c r="E20"/>
  <c r="G20"/>
  <c r="C29"/>
  <c r="D29"/>
  <c r="E29"/>
  <c r="G29"/>
  <c r="E30" l="1"/>
  <c r="C30"/>
  <c r="G30"/>
  <c r="D30"/>
  <c r="F20"/>
  <c r="F29"/>
  <c r="J28" i="22"/>
  <c r="F30" i="25" l="1"/>
</calcChain>
</file>

<file path=xl/sharedStrings.xml><?xml version="1.0" encoding="utf-8"?>
<sst xmlns="http://schemas.openxmlformats.org/spreadsheetml/2006/main" count="1722" uniqueCount="411">
  <si>
    <t>Здравствена установа</t>
  </si>
  <si>
    <t>Број регистрованих корисника који су из било ког разлога посетили свог изабраног лекара</t>
  </si>
  <si>
    <t>Укупан број регистрованих корисника</t>
  </si>
  <si>
    <t>Проценат регистрованих корисника који су из било ког разлога посетили свог изабраног лекара</t>
  </si>
  <si>
    <t>Укупан број првих 
прегледа ради
 лечења</t>
  </si>
  <si>
    <t>Однос првих и поновних прегледа ради лечења код изабраног лекара</t>
  </si>
  <si>
    <t>Барајево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</si>
  <si>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</si>
  <si>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</si>
  <si>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</si>
  <si>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</si>
  <si>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</si>
  <si>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</si>
  <si>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</si>
  <si>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</si>
  <si>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</si>
  <si>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</si>
  <si>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</si>
  <si>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</si>
  <si>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</si>
  <si>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</si>
  <si>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Чукарица</t>
  </si>
  <si>
    <t>БЕОГРАД (укупно ДЗ)</t>
  </si>
  <si>
    <t>ЗЗЗ радника МУП</t>
  </si>
  <si>
    <t>ЗЗЗ радника ЖС</t>
  </si>
  <si>
    <t>ЗЗЗ студената</t>
  </si>
  <si>
    <t>БЕОГРАД (укупно)</t>
  </si>
  <si>
    <t xml:space="preserve">Укупан броја упута издатих за специјалистичко-консултативне преглед </t>
  </si>
  <si>
    <t>Укупан број прегледа и посета изабраног лекара</t>
  </si>
  <si>
    <t xml:space="preserve">Однос броја упута издатих за спец.-конс. преглед и укупног броја посета код лекара </t>
  </si>
  <si>
    <t>Укупан број 
превентивних прегледа</t>
  </si>
  <si>
    <t>Проценат превентивних прегледа у укупном броју прегледа и посета код лекара</t>
  </si>
  <si>
    <t>Број регистрованих корисника старијих 
од 65 год. који су 
вакцинисани против сезонског грипа</t>
  </si>
  <si>
    <t>Укупан број 
регистрованих 
корисника 
старијих од 65 год.</t>
  </si>
  <si>
    <t>Обухват регистрованих корисника старијих од 65 год. вакцинацијом против сезонског грипа</t>
  </si>
  <si>
    <t xml:space="preserve">Укупан број регистрованих корисника оболелих од повишеног крвног притиска (I10-I15) </t>
  </si>
  <si>
    <t xml:space="preserve">Проценат оболелих од повишеног крвног притиска  код којих је на последњем контролном прегледу вредност крвног притиска била нижа од 140/90 </t>
  </si>
  <si>
    <t>БЕОГРАД (укпно ДЗ)</t>
  </si>
  <si>
    <t>Број регистрованих корисника оболелих од шећерне болести (Е10-Е14) који су у предходној години упућени на преглед очног дна</t>
  </si>
  <si>
    <t>Укупан број регистрованих корисника оболелих од шећерне болести 
(Е10-Е14)</t>
  </si>
  <si>
    <t>Проценат оболелих од шећерне болести (Е10-Е14) који су упућени на преглед очног дна</t>
  </si>
  <si>
    <t xml:space="preserve">Број регистрованих корисника оболелих од шећерне болести (Е10-Е14) код којих је бар једном одеређена вредност гликолизираног хемоглобина </t>
  </si>
  <si>
    <t>Укупан број регистрованих корисника оболелих од шећерне болести (Е10-Е14)</t>
  </si>
  <si>
    <t>Проценат оболелих од шећерне болести (Е10-Е14) код којих је бар једном одеређена вредност гликолизираног хемоглобина</t>
  </si>
  <si>
    <t>Број регистрованих корисника у чији је здрабвствени картон убележена вредност крвног притиска, индекса телесне масе, пушачки статус и препоручени савети за здраво понашање</t>
  </si>
  <si>
    <t xml:space="preserve">Укупан број регистрованих корисника </t>
  </si>
  <si>
    <t>Проценат рег.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</t>
  </si>
  <si>
    <t>Укупан број регистрованих корисника старијих од 50 година</t>
  </si>
  <si>
    <t>Број епизода са тонзилофарингитисом (Ј02, Ј03) код којих је као прва терапија ординирана терапија пеницилином</t>
  </si>
  <si>
    <t xml:space="preserve">Проценат епизода са тонзилофарингитисом (Ј02, Ј03) код којих је као прва терапија ординирана терапија пеницилином </t>
  </si>
  <si>
    <t>Обухват деце у 15. години живота комплетном имунизацијом</t>
  </si>
  <si>
    <t xml:space="preserve">Укупан број деце у 15. години живота </t>
  </si>
  <si>
    <t>Број деце у 15. години живота са комплетном имунизацијом</t>
  </si>
  <si>
    <t>Проценат предгојазне/гојазне деце у чији здравствени картон убележен статус ухрањености и дат савет о правилној исхрани</t>
  </si>
  <si>
    <t>Укупан број предгојазне и гојазне деце</t>
  </si>
  <si>
    <t>Број предгојазне/гојазне деце на основу процене статуса ухрањености на било који данас прихваћен начин, којима је дат савет о правилној исхрани</t>
  </si>
  <si>
    <t>Проценат епизода свих обољења код деце лечених антибиотицима у којим је ординирана ампулирана терапија</t>
  </si>
  <si>
    <t xml:space="preserve">Број епизода лечених ампулираном терапијом антибиотицима </t>
  </si>
  <si>
    <t xml:space="preserve"> Проценат епизода са акутним инфекцијама горњих дисајних путева (Ј02, Ј06) код којих је при првом прегледу преписан антибиотик </t>
  </si>
  <si>
    <t>Број епизода са тонзилофарингитисом (Ј02, Ј06) код којих је при првом прегледу преписан антибиотик</t>
  </si>
  <si>
    <t>Укупан број прегледа и посета изабраног педијатра</t>
  </si>
  <si>
    <t>Укупан број 
превентивних 
прегледа</t>
  </si>
  <si>
    <t>Однос броја упута издатих за специјалистичко-консултативне преглед и укупног броја посета код лекара</t>
  </si>
  <si>
    <t>Проценат регистрованих корисника који су из било ког разлога посетили свог изабраног педијатра</t>
  </si>
  <si>
    <t>Број регистрованих корисника који су из било ког разлога посетили свог изабраног педијатра</t>
  </si>
  <si>
    <t>Број регистрованих корисница које су из било ког разлога посетиле свог изабраног гинеколога</t>
  </si>
  <si>
    <t>Укупан број регистрованих корисница</t>
  </si>
  <si>
    <t>Проценат регистрованих корисница које су из било ког разлога посетиле свог изабраног гинеколога</t>
  </si>
  <si>
    <t>Укупан број поновних прегледа ради лечења</t>
  </si>
  <si>
    <t>Однос првих и поновних прегледа ради лечења код изабраног гинеколога</t>
  </si>
  <si>
    <t>Укупан број прегледа и посета изабраног гинеколога</t>
  </si>
  <si>
    <t>Однос броја упута издатих за специјалистичко-консултативне преглед и укупног броја посета гинекологу</t>
  </si>
  <si>
    <t>Укупан број превентивних прегледа</t>
  </si>
  <si>
    <t>Проценат превентивних прегледа у укупном броју прегледа и посета код гинеколога</t>
  </si>
  <si>
    <t>Број регистрованих корисница од 25 до 69 година старости код којих је у предходној години обавњен циљани преглед ради раног откривања рака грлића материце</t>
  </si>
  <si>
    <t>Укупан број регистрованих корисница ове добне групе</t>
  </si>
  <si>
    <t>Проценат корисница од 25 до 69 година старости обухваћених циљаним прегледом ради раног откривања рака грлића материце</t>
  </si>
  <si>
    <t>Број регистрованих корисница од 45 до 69 година старости које су упућене на мамографију од било ког изабраног гинеколога</t>
  </si>
  <si>
    <t xml:space="preserve">Проценат корисница од 45 до 69 година старости које су упућене на мамографију од било ког изабраног гинеколога </t>
  </si>
  <si>
    <t>Број регистрованих корисника оболелих од повишеног крвног притиска (I10-I15) код којих је у претходној години на последњој контроли вредност крвног притиска била нижа од 140/90mmHg</t>
  </si>
  <si>
    <t>Број регистрованих корисника старијих од 50 година којима је у претходној години урађен тест на крварење у столици</t>
  </si>
  <si>
    <t xml:space="preserve">Проценат регистрованих корисника старијих од 50 година којима је урађен тест на крварење у столици </t>
  </si>
  <si>
    <t>Укупан број епизода са тонзилофарингитисом у претходној години</t>
  </si>
  <si>
    <t xml:space="preserve">Укупан број епизода лечених антибиотицима у претходној години </t>
  </si>
  <si>
    <t>Назив установе</t>
  </si>
  <si>
    <t>Број деце у 
7. години 
живота</t>
  </si>
  <si>
    <t>Број деце у
 7. години
 живота
 обухваћених
 стоматолошким
 прегледом</t>
  </si>
  <si>
    <t>Број деце у 
7. години
 живота
 са свим 
здравим
 зубима</t>
  </si>
  <si>
    <t>Проценат
 деце у
 7. години 
живота
 са свим
 здравим
 зубима</t>
  </si>
  <si>
    <t>Број деце у
 7. години
 живота 
обухваћених 
локалном
 апликацијом
 флуорида</t>
  </si>
  <si>
    <t>Проценат деце
 у 7. години 
живота 
обухваћених
 локалном
 апликацијом
 флуорида</t>
  </si>
  <si>
    <t>ДЗ Барајево</t>
  </si>
  <si>
    <t>ДЗ Вождовац</t>
  </si>
  <si>
    <t>ДЗ Врачар</t>
  </si>
  <si>
    <t>ДЗ Гроцка</t>
  </si>
  <si>
    <t>ДЗ Звездара</t>
  </si>
  <si>
    <t>ДЗ Земун</t>
  </si>
  <si>
    <t>ДЗ Лазаревац</t>
  </si>
  <si>
    <t>ДЗ Младеновац</t>
  </si>
  <si>
    <t>ДЗ Нови Београд</t>
  </si>
  <si>
    <t>ДЗ Обреновац</t>
  </si>
  <si>
    <t>ДЗ Палилула</t>
  </si>
  <si>
    <t>ДЗ Раковица</t>
  </si>
  <si>
    <t>ДЗ Савски венац</t>
  </si>
  <si>
    <t>ДЗ Сопот</t>
  </si>
  <si>
    <t>ДЗ Стари Град</t>
  </si>
  <si>
    <t>ДЗ Чукарица</t>
  </si>
  <si>
    <t>БЕОГРАД ДЗ (укупно)</t>
  </si>
  <si>
    <t>Проценат деце у 12. години живота обухваћених локалном апликацијом флуорида</t>
  </si>
  <si>
    <t>Број деце у 12. години живота обухваћених локалном апликацијом флуорида</t>
  </si>
  <si>
    <t>КЕП-12</t>
  </si>
  <si>
    <t>П</t>
  </si>
  <si>
    <t>Е</t>
  </si>
  <si>
    <t>К</t>
  </si>
  <si>
    <t>Проценат деце у 
12. години живота 
са свим
здравим сталним зубима</t>
  </si>
  <si>
    <t>Број деце у 12. години живота
 са свим здравим сталним зубима</t>
  </si>
  <si>
    <t>Број прегледане деце у 12. години живота</t>
  </si>
  <si>
    <t>Број деце
 у 12. години
 живота</t>
  </si>
  <si>
    <t>Назив
 установе</t>
  </si>
  <si>
    <t>Проценат деце у 7. разреду
 основне школе код којих је
 утврђено присуство 
нелечених ортодонтских аномалија</t>
  </si>
  <si>
    <t>Број деце
 у 7. разреду 
основне школе 
која нису на
 ортодонтској
 терапији</t>
  </si>
  <si>
    <t>Број деце у
 7. разреду
 основне школе
 код којих је
 утврђено
 присуство
 ортодонтских
 аномалија</t>
  </si>
  <si>
    <t>Број деце у
 7. разреду
 основне школе
 обухваћених
 систематским
 стоматолошким
 прегледом</t>
  </si>
  <si>
    <t>Број деце
 у 7. разреду
 основне 
школе</t>
  </si>
  <si>
    <t>Назив 
установе</t>
  </si>
  <si>
    <t>Проценат деце у 3. разреду
 средње школе код којих је
 утврђено присуство 
нелечених ортодонтских аномалија</t>
  </si>
  <si>
    <t>Број деце у
 3. разреду
 средње школе
 која нису на
 ортодонтској
 терапији</t>
  </si>
  <si>
    <t>Број деце у 3. разреду средње школе код којих је утврђено присуство ортодонтских аномалија</t>
  </si>
  <si>
    <t>Број деце у 3. разреду средње школе обухваћених систематским стоматолошким прегледом</t>
  </si>
  <si>
    <t>Број деце
 у 3. разреду 
средње школе</t>
  </si>
  <si>
    <t>Проценат
 трудница
 обухваћених
 превентивним
 прегледом</t>
  </si>
  <si>
    <t>Број трудница
 обухваћених
 превентивним
 прегледом</t>
  </si>
  <si>
    <t>Број трудница
 регистрованих
 на територији
 дома здравља</t>
  </si>
  <si>
    <t>Проценат 
поновљених
 интервенција</t>
  </si>
  <si>
    <t>Укупан број
 поновљених
 интервенција</t>
  </si>
  <si>
    <t>Укупан број стоматолошких
 интервенција</t>
  </si>
  <si>
    <t>Проценат пацијената
 старијих од 18
 година живота
 код којих је 
конзервативно 
третирана 
пародонтопатија</t>
  </si>
  <si>
    <t>Број пацијената
 старијих од
 18 година
 код којих је
 конзервативно
 третирана
 пародонтопатија</t>
  </si>
  <si>
    <t>Укупан број
 прегледаних
 пацијената
 старијих од
 18 година</t>
  </si>
  <si>
    <t xml:space="preserve"> старији од 65 година</t>
  </si>
  <si>
    <t>одојче</t>
  </si>
  <si>
    <t>новорођенче</t>
  </si>
  <si>
    <t>Обухват новорођенчади првом патронажном посетом</t>
  </si>
  <si>
    <t>Укупан број првих патронажних посета новорођенчету</t>
  </si>
  <si>
    <t>Просечан број патронажних посета по новорођеном детету/одојчету/ особи старијој од 65 година</t>
  </si>
  <si>
    <t>Укупан број остварених патронажних посета одређеној популационој групи</t>
  </si>
  <si>
    <t>Укупан број 
становника одређене 
популационе групе на нивоу општине</t>
  </si>
  <si>
    <t>Категорија 
становништва 
(популациона група)</t>
  </si>
  <si>
    <t>Дом 
здравља</t>
  </si>
  <si>
    <t>Здравствена
 установа</t>
  </si>
  <si>
    <t>Број превентивних прегледа запослених који раде на радним местима са повећаним ризиком</t>
  </si>
  <si>
    <t>Број запослених код послодаваца који су уговорили едукацију о ризицима по здравље на радном месту са службом медицине рада</t>
  </si>
  <si>
    <t>Број запослених који су обухваћени едукацијом о ризицима по здравље на радном месту</t>
  </si>
  <si>
    <t>Број запослених код послодаваца који су уговорили оспособљавање за пружање прве помоћи на радном месту са службом медицине рада</t>
  </si>
  <si>
    <t>Број запослених који су обухваћени оспособљавањем за пружање прве помоћи на радном месту</t>
  </si>
  <si>
    <t>Просечан број превентивних прегледа запослених који раде на радним местима са повећаним ризиком по специјалисти медицине рада</t>
  </si>
  <si>
    <t>ДЗ Стари град</t>
  </si>
  <si>
    <t>Београд (ДЗ)</t>
  </si>
  <si>
    <t>Београд (укупно)</t>
  </si>
  <si>
    <t>Здравствена 
установа</t>
  </si>
  <si>
    <t>Број повређених 
на раду</t>
  </si>
  <si>
    <t>Проценат пацијената примљених на палијативно збрињавање са проценом бола</t>
  </si>
  <si>
    <t>Просечна дужина чекања од пријаве до изласка комисије</t>
  </si>
  <si>
    <t>Број пацијената са новорегистрованим декубиталним ранама</t>
  </si>
  <si>
    <t>Број пацијената примљених на палијативно збрињавање са проценом бола</t>
  </si>
  <si>
    <t>Број пацијената примљених на палијативно збрињавање</t>
  </si>
  <si>
    <t>Број дана чекања на излазак комисије</t>
  </si>
  <si>
    <t>Број пријављених пацијената</t>
  </si>
  <si>
    <t>Проценат пацијената са неоплазијом коже потврђеном дигиталном дермоскопијом</t>
  </si>
  <si>
    <t>Проценат пацијената са одстрањеном ХПВ лезијом у аногениталној регији</t>
  </si>
  <si>
    <t>Проценат прегледаних пацијената са препоруком инфицираног партнера</t>
  </si>
  <si>
    <t>Проценат пацијената са ППИ обухваћених саветовалиштем</t>
  </si>
  <si>
    <t>Проценат превентивних прегледа</t>
  </si>
  <si>
    <t>Број пацијената са неоплазијом коже потврђеном дигиталном дермоскопијом</t>
  </si>
  <si>
    <t xml:space="preserve">Број пацијената са макроскопски откривеном неоплазијом коже </t>
  </si>
  <si>
    <t>Број пацијената са одстрањеном ХПВ лезијом у аногениталној регији</t>
  </si>
  <si>
    <t>Број пацијената са  ХПВ лезијом у аногениталној регији</t>
  </si>
  <si>
    <t>Број пацијената са ППИ са препоруком инфицираног партнера</t>
  </si>
  <si>
    <t>Број пацијената са ППИ у саветовалишту</t>
  </si>
  <si>
    <t>Број пацијената са ППИ које се поријављују</t>
  </si>
  <si>
    <t xml:space="preserve">Број пацијената са ППИ </t>
  </si>
  <si>
    <t>Број превентивних прегледа</t>
  </si>
  <si>
    <t>Број прегледа</t>
  </si>
  <si>
    <t>ГЗХМП</t>
  </si>
  <si>
    <t>Време прехоспиталне интервенције</t>
  </si>
  <si>
    <t>Реакционо време</t>
  </si>
  <si>
    <t>Активационо време</t>
  </si>
  <si>
    <t>Временски интервал III 
(у минутима)</t>
  </si>
  <si>
    <t>Временски интервал II 
(у минутима)</t>
  </si>
  <si>
    <t>Временски интервал I
 (у минутима)</t>
  </si>
  <si>
    <t>Број позива за први ред хитности/ излазак екипа на терен за позив првог реда хитности</t>
  </si>
  <si>
    <t>Проценат пацијената самостално решених  у амбуланти</t>
  </si>
  <si>
    <t>Проценат пацијената самостално решених  на терену</t>
  </si>
  <si>
    <t>Број пацијената на терену са тешком траумом</t>
  </si>
  <si>
    <t>Број пацијената самостално решених  у амбуланти</t>
  </si>
  <si>
    <t>Број пацијената самостално решених  на терену</t>
  </si>
  <si>
    <t>Број пацијената збринутих у амбуланти</t>
  </si>
  <si>
    <t>Број пацијената 
збринутих 
на терену</t>
  </si>
  <si>
    <t>Проценат пацијената са акутним инфарктом миокарда са СТ елевацијом који су дијагностиковани у ХМП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хепарини започета или дата прехоспитална тромболиза</t>
  </si>
  <si>
    <t xml:space="preserve">Проценат пацијената са АКС којима је отворен интравенски пут и којима је дат аналгетски еквивалент морфијуму, кисеоник,  нитро препарат и ацетилсалицина киселина </t>
  </si>
  <si>
    <t>Број  пацијената са акутним инфарктом миокарда са СТ елевацијом који су дијагностиковани у ХМП 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  и започета или дата прехоспитална тромболиза</t>
  </si>
  <si>
    <t xml:space="preserve">Број пацијената 
са АКС којима
 је отворен интравенски пут и којима је дат аналгетски еквивалент морфијуму, кисеоник,  нитро препарат и ацетилсалицина киселина </t>
  </si>
  <si>
    <t>Број пацијената са акутним коронарним синдромом (АКС )</t>
  </si>
  <si>
    <t>по фармацеуту</t>
  </si>
  <si>
    <t>укупно</t>
  </si>
  <si>
    <t>по 
фармацеуту</t>
  </si>
  <si>
    <t>Број паковања галенских лекова</t>
  </si>
  <si>
    <t>Број магистралних лекова</t>
  </si>
  <si>
    <t>Број налога за медицинска средства</t>
  </si>
  <si>
    <t>Број рецепата приватне праксе и рецепата за лекове који нису на Листи</t>
  </si>
  <si>
    <t xml:space="preserve">Број рецепaтa </t>
  </si>
  <si>
    <t>Број фармацеута</t>
  </si>
  <si>
    <t>Проценат рецепата са интервенцијом фармацеута у односу на укупан број рецепата</t>
  </si>
  <si>
    <t>Број рецепата са интервенцијом фармацеута</t>
  </si>
  <si>
    <t>Проценат оспорених рецепата при наплати од РЗЗО услед грешке апотеке</t>
  </si>
  <si>
    <t>Број оспорених рецепата при наплати од РЗЗО услед грешке апотеке</t>
  </si>
  <si>
    <t>Проценат расхода лекова и медицинских средстава услед истека рока употребе</t>
  </si>
  <si>
    <t>Укупна набавна вредност свих лекова и медицинских средстава (у хиљадама динара)</t>
  </si>
  <si>
    <t>Набавна вредност расходованих лекова и медицинских средстава (у хиљадама динара)</t>
  </si>
  <si>
    <t>Број 
дана у 
месецу 
када је 
могуће 
заказати 
спец.
-консулт. 
преглед</t>
  </si>
  <si>
    <t>Укупан 
број сати 
у недељи 
када служба
 ради по 
подне</t>
  </si>
  <si>
    <t>Проценат 
пацијената 
који су 
прегледани 
у року од 
30 минута 
од 
времена 
заказаног 
термина</t>
  </si>
  <si>
    <t>Проценат 
заказаних  
посета 
у односу 
на укупан 
број  
посета</t>
  </si>
  <si>
    <t>Просечна
 дужина 
чекања 
на 
заказан 
први 
преглед 
(у данима)</t>
  </si>
  <si>
    <t>Број 
пацијената 
који су 
прегледани у року 
од 30 
минута 
од 
времена 
заказаног 
термина</t>
  </si>
  <si>
    <t>Укупан
 број 
заказаних 
прегледа</t>
  </si>
  <si>
    <t>Укупна 
дужина 
чекања 
на 
заказан 
први 
преглед</t>
  </si>
  <si>
    <t>Број 
пацијената 
који су 
имали 
заказан 
први 
преглед</t>
  </si>
  <si>
    <t>Укупан 
број 
првих прегледа</t>
  </si>
  <si>
    <t>Укупан 
број прегледа</t>
  </si>
  <si>
    <t>БЕОГРАД ДЗ (ук)</t>
  </si>
  <si>
    <t>ГЗ за кожно-венеричне болести</t>
  </si>
  <si>
    <t>ГЗ за болести плућа и ТБЦ</t>
  </si>
  <si>
    <t>ГЗ за геронтологију</t>
  </si>
  <si>
    <t>Апотека Београд</t>
  </si>
  <si>
    <t>Укупно</t>
  </si>
  <si>
    <t>Друго</t>
  </si>
  <si>
    <t>Права пацијената</t>
  </si>
  <si>
    <t>Рефундација новчаних средстава</t>
  </si>
  <si>
    <t>Време чекања на здравствене услуге</t>
  </si>
  <si>
    <t>Организација здравствене службе</t>
  </si>
  <si>
    <t>Начин наплаћивања здравствених услуга</t>
  </si>
  <si>
    <t>Поступак здравствених радника и здравствених сарадника</t>
  </si>
  <si>
    <t>Kвалитет здравствених услуга</t>
  </si>
  <si>
    <t>Да</t>
  </si>
  <si>
    <t>ГЗ за кожне и  венеричне болести</t>
  </si>
  <si>
    <t>ГЗ за плућне болести и ТБЦ</t>
  </si>
  <si>
    <t>Број аутоклава</t>
  </si>
  <si>
    <t>Број биолошких контрола аутоклава</t>
  </si>
  <si>
    <t>Успостављена формална процедура за регистровање нежељених дејстава лекова и опис процедуре</t>
  </si>
  <si>
    <t>Успостављена формална процедура за регистровање нежељених догађаја и опис процедуре</t>
  </si>
  <si>
    <t>остварено</t>
  </si>
  <si>
    <t>планирано</t>
  </si>
  <si>
    <t>о унутрашњој провери
 квалитета стручног рада</t>
  </si>
  <si>
    <t>о спољњој провери квалитета стручног рада</t>
  </si>
  <si>
    <t>Аспекти задовољства запослених</t>
  </si>
  <si>
    <t>Аспекти задовољства корисника</t>
  </si>
  <si>
    <t>Показатељи безбедности пацијената</t>
  </si>
  <si>
    <t>Показатељи квалитета. 
здр. заштите 
(без показатеља 
безб. пацијената)</t>
  </si>
  <si>
    <t>Број спроведених препорука и мера из Извештаја</t>
  </si>
  <si>
    <t>Број унапређених категорија у односу на План,
 за период извештавања</t>
  </si>
  <si>
    <t>ГЗ за кожне и  
венеричне болести</t>
  </si>
  <si>
    <t xml:space="preserve">урађена 
анализа резултата истраживања </t>
  </si>
  <si>
    <t>обављено 
истраживање</t>
  </si>
  <si>
    <t>Истраживање задовољства запослених у ЗУ</t>
  </si>
  <si>
    <t>Истраживање задовољства корисника 
услугама здравствене службе</t>
  </si>
  <si>
    <t>ГЗ за плућне болести
 и ТБЦ</t>
  </si>
  <si>
    <t>Име и презиме, односно број канцеларије и радно време, особе задужене за вођење поступка притужби и жалби пацијената (заштитника пацијентових права)</t>
  </si>
  <si>
    <t>кутију/књигу за примедбе и жалбе</t>
  </si>
  <si>
    <t>ценовник здравствених услуга које се не обезбеђују из средстава обавезног здавственог осигурања, а које пацијенти плаћају из својих средстава</t>
  </si>
  <si>
    <t xml:space="preserve">Обавештење о видовима,  износу и ослобађању од  учешћа осигураних лица у трошковима здр. заштите </t>
  </si>
  <si>
    <t>обавештење о врсти здравствених услуга које се не  обезбеђују из средстава обавезног здравственог осигурања, а у складу са актом којим се уређује садржај и обим права</t>
  </si>
  <si>
    <t>обавештење о врсти здравствених услуга које се пацијенту као осигуранику обезбеђују из средстава обавезног здравственог осигурања</t>
  </si>
  <si>
    <t>Здравствена установа је на видна места у свим радним објектима истакла</t>
  </si>
  <si>
    <t>Бр. мандатних казни наплаћених због непоштовања Закона о изложености становништва дуванском диму</t>
  </si>
  <si>
    <t>Бр. поднетих приговора пацијената</t>
  </si>
  <si>
    <t>Бр. спроведених ванредних провера квалитета стручног рада</t>
  </si>
  <si>
    <t>Да ли су извештаји о раду Комисије доступни осталим запосленима</t>
  </si>
  <si>
    <t>Да ли постоје извештаји о раду Комисије</t>
  </si>
  <si>
    <t>Да ли је комисија донела интегрисани план сталног унапређења квалитета рада ЗУ</t>
  </si>
  <si>
    <t>Да ли је комисија 
донела годишњи
 програм провере
 квалитета стручног 
рада у 
здравственој установи</t>
  </si>
  <si>
    <t>Београд (укупно ДЗ)</t>
  </si>
  <si>
    <t>Број акредитованих програма континуиране медицинске едукације од стране Здравственог савета Србије, а чији су носиоци (предавачи) запослени у здравственој установи</t>
  </si>
  <si>
    <t>Проценат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</si>
  <si>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</si>
  <si>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здравствених радника и здравствених сарадника запослених у здравственој установи</t>
  </si>
  <si>
    <t>Број радионица, едукативних скупова и семинара одржаних у здравственој установи</t>
  </si>
  <si>
    <t>Постојање плана 
едукације за све 
запослене у 
здравственој 
установи</t>
  </si>
  <si>
    <t xml:space="preserve"> Земун</t>
  </si>
  <si>
    <t xml:space="preserve">Вождовац </t>
  </si>
  <si>
    <t xml:space="preserve"> Гроцка</t>
  </si>
  <si>
    <t>Укупан број епизода са акутним инфекцијама горњих дисајних путева (Ј02, Ј06) у претходној години</t>
  </si>
  <si>
    <t>Београд (укупно апотека и заводи)</t>
  </si>
  <si>
    <t>Завод за говорну патологиу</t>
  </si>
  <si>
    <t xml:space="preserve"> </t>
  </si>
  <si>
    <t>Завод за говорну патологију</t>
  </si>
  <si>
    <t>ЗЗЗЗ студената, Београд</t>
  </si>
  <si>
    <t>Завод за здравствену заштиту студената</t>
  </si>
  <si>
    <t>Проценат прегледане деце и одраслих из контакта
 првог реда са 
оболелима од туберкулозе</t>
  </si>
  <si>
    <t>Број прегледане деце и одраслих из контакта
 првог реда са 
оболелима од туберкулозе</t>
  </si>
  <si>
    <t>Број лица из контакта
 првог реда са 
оболелима од туберкулозе</t>
  </si>
  <si>
    <t>Проценат 
позитивних спутума</t>
  </si>
  <si>
    <t>Број
 позитивних спутума</t>
  </si>
  <si>
    <t>Број
 узетих 
спутума</t>
  </si>
  <si>
    <t>Резултати прегледа деце и одраслих у
контакту првог реда са оболелима од туберкулозе (унутар 30 дана)</t>
  </si>
  <si>
    <t>Резултати узорака послатих
 у микробиолошку лабораторију 
ради бактериолошке дијагностике</t>
  </si>
  <si>
    <t>Резултати културе спутума
 код сумње на туберкулозе</t>
  </si>
  <si>
    <t>Проценат
хоспитализација
 код пацијената на дуготрајној 
оксигенотерапији у кућним условима након добијања апарата</t>
  </si>
  <si>
    <t>Број 
хоспитализација
 код пацијената
 на дуготрајној 
оксигенотерапији у кућним условима након добијања апарата</t>
  </si>
  <si>
    <t>Број 
хоспитализација
 пацијената на 
дуготрајној 
оксигенотерапији 
пре добијања
 апарата</t>
  </si>
  <si>
    <t>Проценат пацијената
 који су завршили
 едукацију у 
Саветовалишту за одвикавање 
од пушења и не пуше 6 месеци након завршетка едукације</t>
  </si>
  <si>
    <t>Број пацијената
 који су завршили
 едукацију у 
Саветовалишту за одвикавање 
од пушења и не пуше након 6 месеци</t>
  </si>
  <si>
    <t>Број пацијената
 који су завршили
 едукацију у 
Саветовалишту за одвикавање 
од пушења</t>
  </si>
  <si>
    <t>Проценат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</si>
  <si>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</si>
  <si>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</t>
  </si>
  <si>
    <t>Хоспитализација код пацијената
 на дуготрајној оксигенотерапији
 у кућним условима</t>
  </si>
  <si>
    <t>Резултати рада Саветовалишта 
за одвикавање од пушења</t>
  </si>
  <si>
    <t xml:space="preserve">Резултати лечења пацијената
 са астмом и ХОБП-ом </t>
  </si>
  <si>
    <t>на 100 посета</t>
  </si>
  <si>
    <t>по лекару</t>
  </si>
  <si>
    <t>Број упута за
 функционалну дијагностику</t>
  </si>
  <si>
    <t>Број упута за
 рендген</t>
  </si>
  <si>
    <t>Број упута за 
лабораторију</t>
  </si>
  <si>
    <t>Број посета</t>
  </si>
  <si>
    <t>Број лекара</t>
  </si>
  <si>
    <t>Број пацијената на терену са тешком траумом којима је урађен индиковани медицински третман</t>
  </si>
  <si>
    <t>Проценат успешних КПР у случају изненадних срчаних застоја који су се десили у присуству екипе ХМП</t>
  </si>
  <si>
    <t>Број успешних КПР у случају изненадних срчаних застоја који су се десили у присуству екипе ХМП</t>
  </si>
  <si>
    <t>Број рађених КПР у случају изненадних срчаних застоја који су се десили у присуству екипе ХМП</t>
  </si>
  <si>
    <t>Број изненадних срчаних застоја који су се десили у присуству екипе ХМП</t>
  </si>
  <si>
    <t>Проценат успешних КПР у случају изненадних срчаних застоја који су се десили без присуства екипе ХМП</t>
  </si>
  <si>
    <t>Број успешних КПР у случају изненадних срчаних застоја који су се десили без присуства екипе ХМП</t>
  </si>
  <si>
    <t>Број рађених КПР у случају изненадних срчаних застоја који су се десили без присуства екипе ХМП</t>
  </si>
  <si>
    <t>Број изненадних срчаних застоја који су се десили без присуства екипе ХМП</t>
  </si>
  <si>
    <t>Проценат извршених КПР</t>
  </si>
  <si>
    <t>Број рађених КПР</t>
  </si>
  <si>
    <t>Број изненадних срчаних застоја</t>
  </si>
  <si>
    <t>Проценат пацијената са АКС којима је отворен интравенски пут и којима је дат аналгетски еквивалент морфијуму, кисеоник, нитро препарат  и ацетилсалицина киселина, клопидогрел, клексани транспортовани су у најближу установу за примарну коронарну интервенцију</t>
  </si>
  <si>
    <t>Број  пацијената са акутним AKС којима је отворен интравенски пут и којима је дат аналгетски еквивалент морфијуму, кисеоник, нитро препарат и ацетилсалицина киселина, клопидогрел, клексани транспортовани су у најближу установу за примарну коронарну интервенцију</t>
  </si>
  <si>
    <t>Укупан број рецепата</t>
  </si>
  <si>
    <t>Укупан број реализованих рецепата</t>
  </si>
  <si>
    <t>Укупан број поновних прегледа ради лечења и укупан број посебних прегледа ради допунске дијагностике и даљег лечења</t>
  </si>
  <si>
    <t>Просечан број контрола по аутоклаву (Израчунато према стручно – методолошком упутству на 52 недеље у год)</t>
  </si>
  <si>
    <t>Табела XXXVIб. Број пријава нежељених реакција на лек, рецепата са административном и стручном грешком, погрешно издатих лекова на рецепт</t>
  </si>
  <si>
    <t>Број пријава
 нежељених реакција
 на лек</t>
  </si>
  <si>
    <t>Број рецепата
 са административном
 грешком</t>
  </si>
  <si>
    <t>Укупан број 
рецепата</t>
  </si>
  <si>
    <t>Проценат 
рецепата са
 административном
 грешком у односу 
на укупан
 број рецепата</t>
  </si>
  <si>
    <t>Број рецепата
 са стручном 
грешком у 
прописивању
 лека</t>
  </si>
  <si>
    <t>Број погрешно
 издатих
 лекова
 на рецепт</t>
  </si>
  <si>
    <t>ДА</t>
  </si>
  <si>
    <t>НЕ</t>
  </si>
  <si>
    <t xml:space="preserve">ДА </t>
  </si>
  <si>
    <t>Бр. одржаних 
састанака Комисије</t>
  </si>
  <si>
    <t xml:space="preserve">Да ли комисија
 годишње подноси извештај о остваривању плана унапређења квалитета рада директору и управном одбору ЗУ </t>
  </si>
  <si>
    <t>Да ли постоји 
ажурирана интернет презентација ЗУ</t>
  </si>
  <si>
    <t>Проценат пацијената
 на терену са тешком траумом којима је урађен индиковани медицински третман</t>
  </si>
  <si>
    <t xml:space="preserve">Проценат
 повреда на раду
</t>
  </si>
  <si>
    <t>Број професионалниох
 болести верификованих 
од стране ПИО</t>
  </si>
  <si>
    <t>Број специјалиста медицине рада</t>
  </si>
  <si>
    <t>Табела 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у служби за здравствену заштиту одраслих грађана у 2017. години</t>
  </si>
  <si>
    <t>Табела 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одраслих грађана у 2017. години</t>
  </si>
  <si>
    <t>Табела III. Обухват регистрованих корисника старијих од 65 год. вакцинацијом против сезонског грипа и Проценат оболелих од повишеног крвног притиска (I10-I15) код којих је на последњем контролном прегледу вредност крвног притиска била нижа од 140/90  у служби за здравствену заштиту одраслих грађана у 2017. години</t>
  </si>
  <si>
    <t>Табела IV. Проценат оболелих од шећерне болести (Е10-Е14) који су упућени на преглед очног дна и Проценат оболелих од шећерне болести (Е10-Е14) код којих је бар једном одеређена вредност гликолизираног хемоглобина (HbA1c)  у служби за здравствену заштиту одраслих грађана у 2017. години</t>
  </si>
  <si>
    <t>Табела V. Проценат регистрованих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 и Проценат регистрованих корисника старијих од 50 година којима је урађен тест на крварење у столици (хемокулт тест) у служби за здравствену заштиту одраслих грађана у 2017. години</t>
  </si>
  <si>
    <t>Табела VI. Проценат епизода са тонзилофарингитисом (Ј02, Ј03) код којих је као прва терапија ординирана терапија пеницилином  у служби за здравствену заштиту одраслих грађана у 2017. години</t>
  </si>
  <si>
    <t>Табела VII.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 у служби за здравствену заштиту деце у 2017. години</t>
  </si>
  <si>
    <t>Табела VIII.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деце у 2017. години</t>
  </si>
  <si>
    <t>Табела IX. Проценат епизода са акутним инфекцијама горњих дисајних путева (Ј02, Ј06) код којих је при првом прегледу преписан антибиотик и Проценат епизода свих обољења код деце лечених антибиотицима у којим је ординирана ампулирана терапија  у служби за здравствену заштиту деце у 2017. години</t>
  </si>
  <si>
    <t>Табела X. Проценат предгојазне/гојазне деце у чији здравствени картон убележен статус ухрањености и дат савет о правилној исхрани и Обухват деце у 15. години живота комплетном имунизацијом  у служби за здравствену заштиту деце у 2017. години</t>
  </si>
  <si>
    <t>Табела XI. Проценат регистрованих корисница које су из било ког разлога посетиле свог изабраног гинеколога и Однос првих и поновних прегледа ради лечења код изабраног гинеколога у 2017. години</t>
  </si>
  <si>
    <t>Табела XII. Однос броја упута издатих за специјалистичко-консултативне преглед и укупног броја посета гинекологу и Проценат превентивних прегледа у укупном броју прегледа и посета код гинеколога у 2017. години</t>
  </si>
  <si>
    <t>Табела XIII. Проценат корисница од 25 до 69 године старости обухваћених циљаним прегледом ради раног откривања рака грлића материце и Проценат корисница од 45 до 69 година старости које су упућене на мамографију од било ког изабраног гинеколога у 2017. години</t>
  </si>
  <si>
    <t>Табела XIV. Проценат деце у 7. години живота са свим здравим зубима и Проценат деце у 7. години живота обухваћених локалном апликацијом флуорида у 2017. години</t>
  </si>
  <si>
    <t>Табела XV. Проценат деце у 12. години живота са свим здравим сталним зубима, КЕП у 12. години живота и Проценат 
деце у 12. години живота обухваћених локалном апликацијом флуорида у 2017. години</t>
  </si>
  <si>
    <t>Табела XVI. Проценат деце у 7. разреду основне школе код којих је утврђено присуство нелечених ортодонтских 
аномалија у 2017. години</t>
  </si>
  <si>
    <t>Табела XVII. Проценат деце у 3. разреду средње школе код којих је утврђено присуство нелечених ортодонтских аномалија у 2017. години</t>
  </si>
  <si>
    <t>Табела XVIII. Проценат трудница обухваћених превентивним прегледом у 2017. години</t>
  </si>
  <si>
    <t>Табела XIX. Проценат пацијената старијих од 18 година живота код којих је конзервативно третирана пародонтопатија и Проценат поновљених интервенција у 2017. години</t>
  </si>
  <si>
    <t>Табела XX. Показатељи квалитета рада патронажне службе у 2017. години</t>
  </si>
  <si>
    <t>Табела XXI. Превентивни прегледи запослених који раде на радним местима са повећаним ризиком, едукација о ризицима по здравље на радном месту, оспособљавање за пружање прве помоћи на радном месту, повреде на раду и професионалне болести у 2017. години</t>
  </si>
  <si>
    <t>Табела XXII. Проценат повреда на раду и број професионалних болести верификованих од стране ПИО у 2017. години</t>
  </si>
  <si>
    <t>Табела XXIII. Показатељи квалитета рада у области здравствене заштите старих 
у Градском заводу за геронтологију и палијативно збрињавање у 2017. години</t>
  </si>
  <si>
    <t>Табела XXIVа. Показатељи квалитета здравствене заштите оболелих од туберкулозе и других плућних болести - Градски завод за плућне болести и туберкулозу у 2017. години</t>
  </si>
  <si>
    <t>Табела XXIVб. Показатељи квалитета здравствене заштите оболелих од туберкулозе и других плућних болести - Градски завод за плућне болести и туберкулозу у 2017. години</t>
  </si>
  <si>
    <t>Табела XXIVв. Показатељи квалитета здравствене заштите оболелих од туберкулозе и других плућних болести - Градски завод за плућне болести и туберкулозу у 2017. години</t>
  </si>
  <si>
    <t xml:space="preserve">Табела XXV. Показатељи квалитета здравствене заштите оболелих од полно преносивих инфекција и болести коже - Градски завод за кожне и венеричне у 2017. години </t>
  </si>
  <si>
    <t>Табела XXVIа. Активационо, реакционо и време прехоспиталне интервенције у 2017. години</t>
  </si>
  <si>
    <t>Табела XXVIб.  Извештај о напрасним срчаним застојима и кардиопулмоналним реанимацијама у 2017. години</t>
  </si>
  <si>
    <t>Табела XXVII. Показатељи квалитета рада службе хитне медицинске помоћи који се односе на збрињавање пацијената на терену и у амбуланти у 2017. години</t>
  </si>
  <si>
    <t>Табела XXVIII. Показатељи квалитета рада службе хитне медицинске помоћи који се односе на збрињавање пацијената са 
акутним коронарним синдромом у 2017. години</t>
  </si>
  <si>
    <t>Табела XXIX. Показатељи квалитета фармацеутске здравствене делатности - Апотека Београд у 2017. години</t>
  </si>
  <si>
    <t>Табела XXX. Показатељи квалитета фармацеутске здравствене делатности - Апотека Београд у 2017. години</t>
  </si>
  <si>
    <t>Табела XXXI. Показатељи квалитета рада специјалистичко-консултативне службе - Служба интерне медицине (2017.г)</t>
  </si>
  <si>
    <t>Табела XXXII. Показатељи квалитета рада специјалистичко-консултативне службе - Служба офталмологије (2017.г)</t>
  </si>
  <si>
    <t>Табела XXXIII. Показатељи квалитета рада специјалистичко-консултативне службе - Служба оториноларингологије (2017. г)</t>
  </si>
  <si>
    <t>Табела XXXIV. Показатељи квалитета рада специјалистичко-консултативне службе - Служба за заштиту менталног здравља (2017. г)</t>
  </si>
  <si>
    <t>Табела XXXV. Показатељи квалитета рада специјалистичко-консултативне службе - Служба пнеумофтизиологије (2017. г)</t>
  </si>
  <si>
    <t>Табела XXXVIа. Показатељи безбедности пацијената-регистровање нежељених догађаја и дејстава лекова и 
биолошка контрола стерилизације аутоклава у 2017. години</t>
  </si>
  <si>
    <t>Табела XXXVII . Дистрибуција приговора пацијената по врсти и здравственој установи у 2017. години</t>
  </si>
  <si>
    <t>Табела XXXVIIIа. Показатељи квалитета рада Комисије за унапређење квалитета рада у 2017. години</t>
  </si>
  <si>
    <t>Табела XXXVIIIб. Показатељи квалитета рада Комисије за унапређење квалитета рада у 2017. години</t>
  </si>
  <si>
    <t>Табела XXXVIIIв. Показатељи квалитета рада Комисије за унапређење квалитета рада у 2017. години</t>
  </si>
  <si>
    <t>Табела XXXVIIIг. Показатељи квалитета рада Комисије за унапређење квалитета рада у 2017. години</t>
  </si>
  <si>
    <t>Табела XXXVIIIд. Показатељи квалитета рада Комисије за унапређење квалитета рада у 2017. години</t>
  </si>
  <si>
    <t>Табела XXXIX. Извештај о стицању и обнови знања и вештина запослених у 2017. години</t>
  </si>
  <si>
    <t>Број запослених код
 послодавца
 који су уговорили послове заштите 
здравља на раду са службом
 медицине рада</t>
  </si>
  <si>
    <t>Укупан број неподигнутих резултата након саветовања и тестирања на ХИВ</t>
  </si>
  <si>
    <t>Проценат неподигнутих резултата након саветовања и тестирања на ХИВ</t>
  </si>
  <si>
    <r>
      <t xml:space="preserve">Укупан број особа упућених на тестирање </t>
    </r>
    <r>
      <rPr>
        <u/>
        <sz val="10"/>
        <rFont val="Times New Roman"/>
        <family val="1"/>
      </rPr>
      <t>(тест урађен)</t>
    </r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</si>
</sst>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  <numFmt numFmtId="167" formatCode="#,##0.0\ _D_i_n_.;\-#,##0.0\ _D_i_n_."/>
    <numFmt numFmtId="168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7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9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righ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165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165" fontId="4" fillId="0" borderId="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3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/>
    <xf numFmtId="0" fontId="19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27" fillId="0" borderId="0" xfId="0" applyFont="1" applyFill="1"/>
    <xf numFmtId="0" fontId="7" fillId="0" borderId="8" xfId="0" applyFont="1" applyFill="1" applyBorder="1" applyAlignment="1">
      <alignment horizontal="right" vertical="center" wrapText="1"/>
    </xf>
    <xf numFmtId="2" fontId="7" fillId="0" borderId="8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0" fillId="0" borderId="0" xfId="0" applyNumberFormat="1" applyFill="1"/>
    <xf numFmtId="0" fontId="18" fillId="0" borderId="0" xfId="0" applyFont="1" applyFill="1"/>
    <xf numFmtId="1" fontId="18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165" fontId="18" fillId="0" borderId="0" xfId="0" applyNumberFormat="1" applyFont="1" applyFill="1"/>
    <xf numFmtId="0" fontId="6" fillId="0" borderId="6" xfId="0" applyFont="1" applyFill="1" applyBorder="1" applyAlignment="1">
      <alignment horizontal="center" vertical="center"/>
    </xf>
    <xf numFmtId="0" fontId="12" fillId="0" borderId="0" xfId="0" applyFont="1" applyFill="1"/>
    <xf numFmtId="1" fontId="12" fillId="0" borderId="0" xfId="0" applyNumberFormat="1" applyFont="1" applyFill="1"/>
    <xf numFmtId="165" fontId="12" fillId="0" borderId="0" xfId="0" applyNumberFormat="1" applyFont="1" applyFill="1"/>
    <xf numFmtId="0" fontId="6" fillId="0" borderId="3" xfId="0" applyFont="1" applyFill="1" applyBorder="1" applyAlignment="1">
      <alignment vertical="center"/>
    </xf>
    <xf numFmtId="0" fontId="11" fillId="0" borderId="5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23" fillId="0" borderId="0" xfId="0" applyFont="1" applyFill="1"/>
    <xf numFmtId="0" fontId="14" fillId="0" borderId="0" xfId="0" applyFont="1" applyFill="1" applyBorder="1"/>
    <xf numFmtId="0" fontId="14" fillId="0" borderId="6" xfId="0" applyFont="1" applyFill="1" applyBorder="1"/>
    <xf numFmtId="0" fontId="17" fillId="0" borderId="3" xfId="0" applyNumberFormat="1" applyFont="1" applyFill="1" applyBorder="1" applyAlignment="1">
      <alignment vertical="center" wrapText="1"/>
    </xf>
    <xf numFmtId="0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vertical="center" wrapText="1"/>
    </xf>
    <xf numFmtId="2" fontId="16" fillId="0" borderId="19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29" fillId="0" borderId="15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3" fontId="19" fillId="0" borderId="1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15" fillId="0" borderId="19" xfId="0" applyFont="1" applyFill="1" applyBorder="1" applyAlignment="1"/>
    <xf numFmtId="0" fontId="15" fillId="0" borderId="6" xfId="0" applyFont="1" applyFill="1" applyBorder="1" applyAlignment="1"/>
    <xf numFmtId="0" fontId="20" fillId="0" borderId="1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2" fillId="0" borderId="0" xfId="0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right" wrapText="1"/>
    </xf>
    <xf numFmtId="2" fontId="33" fillId="0" borderId="8" xfId="0" applyNumberFormat="1" applyFont="1" applyFill="1" applyBorder="1" applyAlignment="1">
      <alignment horizontal="right" wrapText="1"/>
    </xf>
    <xf numFmtId="0" fontId="33" fillId="0" borderId="8" xfId="0" applyFont="1" applyFill="1" applyBorder="1" applyAlignment="1">
      <alignment wrapText="1"/>
    </xf>
    <xf numFmtId="0" fontId="33" fillId="0" borderId="0" xfId="0" applyNumberFormat="1" applyFont="1" applyFill="1" applyBorder="1" applyAlignment="1">
      <alignment horizontal="right" wrapText="1"/>
    </xf>
    <xf numFmtId="0" fontId="33" fillId="0" borderId="0" xfId="0" applyFont="1" applyFill="1" applyBorder="1" applyAlignment="1">
      <alignment wrapText="1"/>
    </xf>
    <xf numFmtId="0" fontId="33" fillId="0" borderId="0" xfId="0" applyFont="1" applyFill="1" applyBorder="1" applyAlignment="1">
      <alignment horizontal="right" wrapText="1"/>
    </xf>
    <xf numFmtId="2" fontId="33" fillId="0" borderId="0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18" fillId="0" borderId="8" xfId="0" applyFont="1" applyFill="1" applyBorder="1"/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0" fillId="0" borderId="8" xfId="0" applyFill="1" applyBorder="1"/>
    <xf numFmtId="2" fontId="3" fillId="0" borderId="8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horizontal="center" wrapText="1"/>
    </xf>
    <xf numFmtId="2" fontId="3" fillId="0" borderId="8" xfId="0" applyNumberFormat="1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7" fillId="0" borderId="8" xfId="0" applyFont="1" applyFill="1" applyBorder="1"/>
    <xf numFmtId="2" fontId="27" fillId="0" borderId="0" xfId="0" applyNumberFormat="1" applyFont="1" applyFill="1"/>
    <xf numFmtId="0" fontId="34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wrapText="1"/>
    </xf>
    <xf numFmtId="0" fontId="33" fillId="2" borderId="8" xfId="0" applyFont="1" applyFill="1" applyBorder="1" applyAlignment="1">
      <alignment horizontal="center" wrapText="1"/>
    </xf>
    <xf numFmtId="2" fontId="33" fillId="2" borderId="8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2" xfId="0" applyFill="1" applyBorder="1"/>
    <xf numFmtId="0" fontId="0" fillId="0" borderId="0" xfId="0" applyFill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165" fontId="0" fillId="0" borderId="0" xfId="0" applyNumberFormat="1" applyFill="1"/>
    <xf numFmtId="0" fontId="5" fillId="0" borderId="15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4" xfId="0" applyFont="1" applyFill="1" applyBorder="1" applyAlignment="1">
      <alignment horizontal="right"/>
    </xf>
    <xf numFmtId="0" fontId="14" fillId="0" borderId="6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5" fillId="0" borderId="8" xfId="0" applyFont="1" applyFill="1" applyBorder="1" applyAlignment="1">
      <alignment horizontal="right" wrapText="1"/>
    </xf>
    <xf numFmtId="0" fontId="0" fillId="0" borderId="6" xfId="0" applyBorder="1"/>
    <xf numFmtId="0" fontId="0" fillId="0" borderId="0" xfId="0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right" wrapText="1"/>
    </xf>
    <xf numFmtId="0" fontId="35" fillId="0" borderId="21" xfId="0" applyFont="1" applyFill="1" applyBorder="1" applyAlignment="1">
      <alignment horizontal="right" wrapText="1"/>
    </xf>
    <xf numFmtId="2" fontId="3" fillId="0" borderId="30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6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34" fillId="0" borderId="0" xfId="0" applyFont="1" applyFill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horizontal="right" wrapText="1"/>
    </xf>
    <xf numFmtId="0" fontId="31" fillId="0" borderId="20" xfId="0" applyFont="1" applyFill="1" applyBorder="1" applyAlignment="1">
      <alignment horizontal="right" vertical="center" wrapText="1"/>
    </xf>
    <xf numFmtId="0" fontId="31" fillId="0" borderId="8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wrapText="1"/>
    </xf>
    <xf numFmtId="165" fontId="11" fillId="0" borderId="8" xfId="0" applyNumberFormat="1" applyFont="1" applyFill="1" applyBorder="1" applyAlignment="1">
      <alignment horizont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11" fillId="0" borderId="23" xfId="0" applyNumberFormat="1" applyFont="1" applyFill="1" applyBorder="1" applyAlignment="1">
      <alignment horizontal="center" wrapText="1"/>
    </xf>
    <xf numFmtId="1" fontId="3" fillId="0" borderId="8" xfId="0" applyNumberFormat="1" applyFont="1" applyFill="1" applyBorder="1" applyAlignment="1">
      <alignment horizontal="right" wrapText="1"/>
    </xf>
    <xf numFmtId="165" fontId="3" fillId="0" borderId="8" xfId="0" applyNumberFormat="1" applyFont="1" applyFill="1" applyBorder="1" applyAlignment="1">
      <alignment horizontal="right" wrapText="1"/>
    </xf>
    <xf numFmtId="0" fontId="11" fillId="0" borderId="8" xfId="0" applyFont="1" applyFill="1" applyBorder="1" applyAlignment="1">
      <alignment horizontal="right" wrapText="1"/>
    </xf>
    <xf numFmtId="165" fontId="11" fillId="0" borderId="8" xfId="0" applyNumberFormat="1" applyFont="1" applyFill="1" applyBorder="1" applyAlignment="1">
      <alignment horizontal="right" wrapText="1"/>
    </xf>
    <xf numFmtId="165" fontId="7" fillId="2" borderId="0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right" vertical="center" wrapText="1"/>
    </xf>
    <xf numFmtId="165" fontId="4" fillId="0" borderId="19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4" fontId="3" fillId="0" borderId="0" xfId="3" applyNumberFormat="1" applyFont="1" applyFill="1" applyBorder="1" applyAlignment="1">
      <alignment horizontal="center" vertical="center" wrapText="1"/>
    </xf>
    <xf numFmtId="164" fontId="3" fillId="0" borderId="8" xfId="3" applyNumberFormat="1" applyFont="1" applyFill="1" applyBorder="1" applyAlignment="1">
      <alignment horizontal="center" wrapText="1"/>
    </xf>
    <xf numFmtId="164" fontId="11" fillId="0" borderId="8" xfId="3" applyNumberFormat="1" applyFont="1" applyFill="1" applyBorder="1" applyAlignment="1">
      <alignment horizontal="center" wrapText="1"/>
    </xf>
    <xf numFmtId="164" fontId="7" fillId="0" borderId="8" xfId="3" applyNumberFormat="1" applyFont="1" applyFill="1" applyBorder="1" applyAlignment="1">
      <alignment horizontal="center" vertical="center" wrapText="1"/>
    </xf>
    <xf numFmtId="164" fontId="4" fillId="0" borderId="19" xfId="3" applyNumberFormat="1" applyFont="1" applyFill="1" applyBorder="1" applyAlignment="1">
      <alignment horizontal="center" vertical="center" wrapText="1"/>
    </xf>
    <xf numFmtId="164" fontId="3" fillId="0" borderId="5" xfId="3" applyNumberFormat="1" applyFont="1" applyFill="1" applyBorder="1" applyAlignment="1">
      <alignment horizontal="center" vertical="center" wrapText="1"/>
    </xf>
    <xf numFmtId="164" fontId="7" fillId="2" borderId="0" xfId="3" applyNumberFormat="1" applyFont="1" applyFill="1" applyBorder="1" applyAlignment="1">
      <alignment horizontal="center" vertical="center" wrapText="1"/>
    </xf>
    <xf numFmtId="164" fontId="5" fillId="0" borderId="5" xfId="3" applyNumberFormat="1" applyFont="1" applyFill="1" applyBorder="1" applyAlignment="1">
      <alignment horizontal="center" vertical="center" wrapText="1"/>
    </xf>
    <xf numFmtId="164" fontId="8" fillId="0" borderId="15" xfId="3" applyNumberFormat="1" applyFont="1" applyFill="1" applyBorder="1" applyAlignment="1">
      <alignment horizontal="center" vertical="center" wrapText="1"/>
    </xf>
    <xf numFmtId="164" fontId="3" fillId="2" borderId="8" xfId="3" applyNumberFormat="1" applyFont="1" applyFill="1" applyBorder="1" applyAlignment="1">
      <alignment horizontal="center" wrapText="1"/>
    </xf>
    <xf numFmtId="164" fontId="0" fillId="0" borderId="0" xfId="3" applyNumberFormat="1" applyFont="1" applyFill="1"/>
    <xf numFmtId="164" fontId="9" fillId="0" borderId="15" xfId="3" applyNumberFormat="1" applyFont="1" applyFill="1" applyBorder="1" applyAlignment="1">
      <alignment horizontal="center" vertical="center" wrapText="1"/>
    </xf>
    <xf numFmtId="164" fontId="11" fillId="0" borderId="23" xfId="3" applyNumberFormat="1" applyFont="1" applyFill="1" applyBorder="1" applyAlignment="1">
      <alignment horizontal="center" wrapText="1"/>
    </xf>
    <xf numFmtId="164" fontId="3" fillId="0" borderId="8" xfId="3" applyNumberFormat="1" applyFont="1" applyFill="1" applyBorder="1" applyAlignment="1">
      <alignment horizontal="right" wrapText="1"/>
    </xf>
    <xf numFmtId="164" fontId="11" fillId="0" borderId="8" xfId="3" applyNumberFormat="1" applyFont="1" applyFill="1" applyBorder="1" applyAlignment="1">
      <alignment horizontal="right" wrapText="1"/>
    </xf>
    <xf numFmtId="164" fontId="4" fillId="0" borderId="19" xfId="3" applyNumberFormat="1" applyFont="1" applyFill="1" applyBorder="1" applyAlignment="1">
      <alignment horizontal="right" vertical="center" wrapText="1"/>
    </xf>
    <xf numFmtId="164" fontId="5" fillId="0" borderId="0" xfId="3" applyNumberFormat="1" applyFont="1" applyFill="1" applyAlignment="1">
      <alignment horizontal="center"/>
    </xf>
    <xf numFmtId="164" fontId="1" fillId="0" borderId="0" xfId="3" applyNumberFormat="1" applyFont="1" applyFill="1" applyAlignment="1">
      <alignment horizontal="center"/>
    </xf>
    <xf numFmtId="164" fontId="16" fillId="0" borderId="19" xfId="3" applyNumberFormat="1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right" wrapText="1"/>
    </xf>
    <xf numFmtId="165" fontId="16" fillId="0" borderId="19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wrapText="1"/>
    </xf>
    <xf numFmtId="164" fontId="16" fillId="0" borderId="19" xfId="3" applyNumberFormat="1" applyFont="1" applyFill="1" applyBorder="1" applyAlignment="1">
      <alignment horizontal="right" vertical="center" wrapText="1"/>
    </xf>
    <xf numFmtId="165" fontId="16" fillId="0" borderId="19" xfId="0" applyNumberFormat="1" applyFont="1" applyFill="1" applyBorder="1" applyAlignment="1">
      <alignment horizontal="right" vertical="center"/>
    </xf>
    <xf numFmtId="0" fontId="33" fillId="2" borderId="8" xfId="0" applyFont="1" applyFill="1" applyBorder="1" applyAlignment="1">
      <alignment horizontal="right" wrapText="1"/>
    </xf>
    <xf numFmtId="164" fontId="33" fillId="2" borderId="8" xfId="3" applyNumberFormat="1" applyFont="1" applyFill="1" applyBorder="1" applyAlignment="1">
      <alignment horizontal="right" wrapText="1"/>
    </xf>
    <xf numFmtId="164" fontId="33" fillId="0" borderId="8" xfId="3" applyNumberFormat="1" applyFont="1" applyFill="1" applyBorder="1" applyAlignment="1">
      <alignment horizontal="right" wrapText="1"/>
    </xf>
    <xf numFmtId="164" fontId="16" fillId="0" borderId="19" xfId="3" applyNumberFormat="1" applyFont="1" applyFill="1" applyBorder="1" applyAlignment="1">
      <alignment horizontal="right" vertical="center"/>
    </xf>
    <xf numFmtId="164" fontId="26" fillId="0" borderId="0" xfId="3" applyNumberFormat="1" applyFont="1" applyFill="1" applyBorder="1" applyAlignment="1">
      <alignment horizontal="right" vertical="center" wrapText="1"/>
    </xf>
    <xf numFmtId="165" fontId="33" fillId="2" borderId="8" xfId="0" applyNumberFormat="1" applyFont="1" applyFill="1" applyBorder="1" applyAlignment="1">
      <alignment horizontal="right" wrapText="1"/>
    </xf>
    <xf numFmtId="165" fontId="33" fillId="0" borderId="8" xfId="0" applyNumberFormat="1" applyFont="1" applyFill="1" applyBorder="1" applyAlignment="1">
      <alignment horizontal="right" wrapText="1"/>
    </xf>
    <xf numFmtId="165" fontId="3" fillId="0" borderId="8" xfId="0" applyNumberFormat="1" applyFont="1" applyFill="1" applyBorder="1" applyAlignment="1">
      <alignment horizontal="right" vertical="center" wrapText="1"/>
    </xf>
    <xf numFmtId="165" fontId="33" fillId="0" borderId="8" xfId="0" applyNumberFormat="1" applyFont="1" applyFill="1" applyBorder="1" applyAlignment="1">
      <alignment horizontal="right" vertical="center" wrapText="1"/>
    </xf>
    <xf numFmtId="164" fontId="33" fillId="0" borderId="8" xfId="3" applyNumberFormat="1" applyFont="1" applyFill="1" applyBorder="1" applyAlignment="1">
      <alignment horizontal="center" wrapText="1"/>
    </xf>
    <xf numFmtId="164" fontId="3" fillId="0" borderId="8" xfId="3" applyNumberFormat="1" applyFont="1" applyFill="1" applyBorder="1" applyAlignment="1">
      <alignment horizontal="right" vertical="center" wrapText="1"/>
    </xf>
    <xf numFmtId="164" fontId="33" fillId="0" borderId="8" xfId="3" applyNumberFormat="1" applyFont="1" applyFill="1" applyBorder="1" applyAlignment="1">
      <alignment horizontal="right" vertical="center" wrapText="1"/>
    </xf>
    <xf numFmtId="164" fontId="33" fillId="2" borderId="8" xfId="3" applyNumberFormat="1" applyFont="1" applyFill="1" applyBorder="1" applyAlignment="1">
      <alignment horizontal="center" wrapText="1"/>
    </xf>
    <xf numFmtId="165" fontId="26" fillId="0" borderId="0" xfId="0" applyNumberFormat="1" applyFont="1" applyFill="1" applyBorder="1" applyAlignment="1">
      <alignment horizontal="right" vertical="center" wrapText="1"/>
    </xf>
    <xf numFmtId="164" fontId="16" fillId="2" borderId="0" xfId="3" applyNumberFormat="1" applyFont="1" applyFill="1" applyBorder="1" applyAlignment="1">
      <alignment horizontal="center" vertical="center" wrapText="1"/>
    </xf>
    <xf numFmtId="164" fontId="16" fillId="2" borderId="0" xfId="3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4" fontId="35" fillId="0" borderId="8" xfId="3" applyNumberFormat="1" applyFont="1" applyFill="1" applyBorder="1" applyAlignment="1">
      <alignment horizontal="right" wrapText="1"/>
    </xf>
    <xf numFmtId="164" fontId="35" fillId="0" borderId="24" xfId="3" applyNumberFormat="1" applyFont="1" applyFill="1" applyBorder="1" applyAlignment="1">
      <alignment horizontal="right" wrapText="1"/>
    </xf>
    <xf numFmtId="165" fontId="35" fillId="0" borderId="8" xfId="0" applyNumberFormat="1" applyFont="1" applyFill="1" applyBorder="1" applyAlignment="1">
      <alignment horizontal="right" wrapText="1"/>
    </xf>
    <xf numFmtId="165" fontId="0" fillId="0" borderId="0" xfId="0" applyNumberFormat="1"/>
    <xf numFmtId="164" fontId="0" fillId="0" borderId="0" xfId="3" applyNumberFormat="1" applyFont="1"/>
    <xf numFmtId="164" fontId="0" fillId="0" borderId="6" xfId="3" applyNumberFormat="1" applyFont="1" applyBorder="1"/>
    <xf numFmtId="164" fontId="35" fillId="0" borderId="23" xfId="3" applyNumberFormat="1" applyFont="1" applyFill="1" applyBorder="1" applyAlignment="1">
      <alignment horizontal="right" wrapText="1"/>
    </xf>
    <xf numFmtId="165" fontId="35" fillId="0" borderId="23" xfId="0" applyNumberFormat="1" applyFont="1" applyFill="1" applyBorder="1" applyAlignment="1">
      <alignment horizontal="right" wrapText="1"/>
    </xf>
    <xf numFmtId="0" fontId="35" fillId="0" borderId="23" xfId="0" applyFont="1" applyFill="1" applyBorder="1" applyAlignment="1">
      <alignment horizontal="right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" fontId="33" fillId="0" borderId="0" xfId="0" applyNumberFormat="1" applyFont="1" applyFill="1" applyBorder="1" applyAlignment="1">
      <alignment horizontal="right" wrapText="1"/>
    </xf>
    <xf numFmtId="1" fontId="33" fillId="0" borderId="8" xfId="0" applyNumberFormat="1" applyFont="1" applyFill="1" applyBorder="1" applyAlignment="1">
      <alignment horizontal="right" wrapText="1"/>
    </xf>
    <xf numFmtId="0" fontId="0" fillId="0" borderId="8" xfId="0" applyBorder="1" applyAlignment="1">
      <alignment horizontal="right"/>
    </xf>
    <xf numFmtId="1" fontId="17" fillId="0" borderId="3" xfId="0" applyNumberFormat="1" applyFont="1" applyFill="1" applyBorder="1" applyAlignment="1">
      <alignment horizontal="right" vertical="center" wrapText="1"/>
    </xf>
    <xf numFmtId="164" fontId="17" fillId="0" borderId="3" xfId="3" applyNumberFormat="1" applyFont="1" applyFill="1" applyBorder="1" applyAlignment="1">
      <alignment horizontal="right" vertical="center" wrapText="1"/>
    </xf>
    <xf numFmtId="165" fontId="17" fillId="0" borderId="3" xfId="2" applyNumberFormat="1" applyFont="1" applyFill="1" applyBorder="1" applyAlignment="1">
      <alignment horizontal="right" vertical="center" wrapText="1"/>
    </xf>
    <xf numFmtId="0" fontId="16" fillId="0" borderId="3" xfId="0" applyNumberFormat="1" applyFont="1" applyFill="1" applyBorder="1" applyAlignment="1">
      <alignment vertical="center" wrapText="1"/>
    </xf>
    <xf numFmtId="164" fontId="16" fillId="0" borderId="3" xfId="3" applyNumberFormat="1" applyFont="1" applyFill="1" applyBorder="1" applyAlignment="1">
      <alignment horizontal="right" vertical="center" wrapText="1"/>
    </xf>
    <xf numFmtId="1" fontId="16" fillId="0" borderId="3" xfId="0" applyNumberFormat="1" applyFont="1" applyFill="1" applyBorder="1" applyAlignment="1">
      <alignment horizontal="right" vertical="center" wrapText="1"/>
    </xf>
    <xf numFmtId="165" fontId="16" fillId="0" borderId="3" xfId="2" applyNumberFormat="1" applyFont="1" applyFill="1" applyBorder="1" applyAlignment="1">
      <alignment horizontal="right" vertical="center" wrapText="1"/>
    </xf>
    <xf numFmtId="165" fontId="0" fillId="0" borderId="0" xfId="0" applyNumberFormat="1" applyAlignment="1">
      <alignment horizontal="right"/>
    </xf>
    <xf numFmtId="165" fontId="0" fillId="0" borderId="8" xfId="0" applyNumberFormat="1" applyBorder="1" applyAlignment="1">
      <alignment horizontal="right"/>
    </xf>
    <xf numFmtId="164" fontId="11" fillId="0" borderId="0" xfId="3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164" fontId="3" fillId="0" borderId="21" xfId="3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right" vertical="center" wrapText="1"/>
    </xf>
    <xf numFmtId="165" fontId="3" fillId="0" borderId="21" xfId="0" applyNumberFormat="1" applyFont="1" applyFill="1" applyBorder="1" applyAlignment="1">
      <alignment horizontal="right" vertical="center" wrapText="1"/>
    </xf>
    <xf numFmtId="164" fontId="3" fillId="0" borderId="21" xfId="3" applyNumberFormat="1" applyFont="1" applyFill="1" applyBorder="1" applyAlignment="1">
      <alignment horizontal="right" wrapText="1"/>
    </xf>
    <xf numFmtId="165" fontId="3" fillId="0" borderId="21" xfId="0" applyNumberFormat="1" applyFont="1" applyFill="1" applyBorder="1" applyAlignment="1">
      <alignment horizontal="right" wrapText="1"/>
    </xf>
    <xf numFmtId="164" fontId="3" fillId="0" borderId="21" xfId="3" applyNumberFormat="1" applyFont="1" applyFill="1" applyBorder="1" applyAlignment="1">
      <alignment horizontal="center" wrapText="1"/>
    </xf>
    <xf numFmtId="165" fontId="3" fillId="0" borderId="21" xfId="0" applyNumberFormat="1" applyFont="1" applyFill="1" applyBorder="1" applyAlignment="1">
      <alignment horizontal="center" wrapText="1"/>
    </xf>
    <xf numFmtId="164" fontId="35" fillId="0" borderId="21" xfId="3" applyNumberFormat="1" applyFont="1" applyFill="1" applyBorder="1" applyAlignment="1">
      <alignment horizontal="right" wrapText="1"/>
    </xf>
    <xf numFmtId="164" fontId="35" fillId="0" borderId="8" xfId="3" applyNumberFormat="1" applyFont="1" applyFill="1" applyBorder="1" applyAlignment="1">
      <alignment horizontal="center" wrapText="1"/>
    </xf>
    <xf numFmtId="164" fontId="4" fillId="0" borderId="3" xfId="3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right" vertical="center"/>
    </xf>
    <xf numFmtId="165" fontId="3" fillId="0" borderId="27" xfId="0" applyNumberFormat="1" applyFont="1" applyFill="1" applyBorder="1" applyAlignment="1">
      <alignment horizontal="right" wrapText="1"/>
    </xf>
    <xf numFmtId="165" fontId="3" fillId="0" borderId="28" xfId="0" applyNumberFormat="1" applyFont="1" applyFill="1" applyBorder="1" applyAlignment="1">
      <alignment horizontal="right" wrapText="1"/>
    </xf>
    <xf numFmtId="165" fontId="0" fillId="2" borderId="28" xfId="0" applyNumberFormat="1" applyFill="1" applyBorder="1" applyAlignment="1">
      <alignment horizontal="right"/>
    </xf>
    <xf numFmtId="165" fontId="3" fillId="0" borderId="29" xfId="0" applyNumberFormat="1" applyFont="1" applyFill="1" applyBorder="1" applyAlignment="1">
      <alignment horizontal="right" wrapText="1"/>
    </xf>
    <xf numFmtId="165" fontId="17" fillId="0" borderId="19" xfId="0" applyNumberFormat="1" applyFont="1" applyFill="1" applyBorder="1" applyAlignment="1">
      <alignment horizontal="right" vertical="center" wrapText="1"/>
    </xf>
    <xf numFmtId="0" fontId="11" fillId="0" borderId="20" xfId="0" applyFont="1" applyFill="1" applyBorder="1" applyAlignment="1">
      <alignment horizontal="right" wrapText="1"/>
    </xf>
    <xf numFmtId="164" fontId="11" fillId="0" borderId="20" xfId="3" applyNumberFormat="1" applyFont="1" applyFill="1" applyBorder="1" applyAlignment="1">
      <alignment horizontal="right" wrapText="1"/>
    </xf>
    <xf numFmtId="164" fontId="17" fillId="0" borderId="19" xfId="3" applyNumberFormat="1" applyFont="1" applyFill="1" applyBorder="1" applyAlignment="1">
      <alignment horizontal="right" vertical="center" wrapText="1"/>
    </xf>
    <xf numFmtId="0" fontId="17" fillId="0" borderId="19" xfId="0" applyNumberFormat="1" applyFont="1" applyFill="1" applyBorder="1" applyAlignment="1">
      <alignment horizontal="right" vertical="center" wrapText="1"/>
    </xf>
    <xf numFmtId="168" fontId="3" fillId="0" borderId="30" xfId="3" applyNumberFormat="1" applyFont="1" applyFill="1" applyBorder="1" applyAlignment="1">
      <alignment horizontal="right" wrapText="1"/>
    </xf>
    <xf numFmtId="164" fontId="3" fillId="0" borderId="30" xfId="3" applyNumberFormat="1" applyFont="1" applyFill="1" applyBorder="1" applyAlignment="1">
      <alignment horizontal="right" wrapText="1"/>
    </xf>
    <xf numFmtId="165" fontId="3" fillId="0" borderId="30" xfId="0" applyNumberFormat="1" applyFont="1" applyFill="1" applyBorder="1" applyAlignment="1">
      <alignment horizontal="right" wrapText="1"/>
    </xf>
    <xf numFmtId="164" fontId="6" fillId="0" borderId="19" xfId="3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right" wrapText="1"/>
    </xf>
    <xf numFmtId="1" fontId="4" fillId="0" borderId="19" xfId="0" applyNumberFormat="1" applyFont="1" applyFill="1" applyBorder="1" applyAlignment="1">
      <alignment horizontal="right" vertical="center" wrapText="1"/>
    </xf>
    <xf numFmtId="164" fontId="6" fillId="0" borderId="19" xfId="3" applyNumberFormat="1" applyFont="1" applyFill="1" applyBorder="1" applyAlignment="1">
      <alignment horizontal="right" vertical="center"/>
    </xf>
    <xf numFmtId="165" fontId="6" fillId="0" borderId="19" xfId="0" applyNumberFormat="1" applyFont="1" applyFill="1" applyBorder="1" applyAlignment="1">
      <alignment horizontal="right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" fontId="33" fillId="2" borderId="8" xfId="0" applyNumberFormat="1" applyFont="1" applyFill="1" applyBorder="1" applyAlignment="1">
      <alignment horizontal="right" wrapText="1"/>
    </xf>
    <xf numFmtId="164" fontId="3" fillId="2" borderId="0" xfId="3" applyNumberFormat="1" applyFont="1" applyFill="1" applyBorder="1" applyAlignment="1">
      <alignment horizontal="center" vertical="center" wrapText="1"/>
    </xf>
    <xf numFmtId="165" fontId="0" fillId="2" borderId="0" xfId="0" applyNumberFormat="1" applyFill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11" fillId="2" borderId="8" xfId="3" applyNumberFormat="1" applyFont="1" applyFill="1" applyBorder="1" applyAlignment="1">
      <alignment horizontal="center" wrapText="1"/>
    </xf>
    <xf numFmtId="164" fontId="16" fillId="0" borderId="19" xfId="3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>
      <alignment horizontal="right" wrapText="1"/>
    </xf>
    <xf numFmtId="165" fontId="27" fillId="2" borderId="0" xfId="0" applyNumberFormat="1" applyFont="1" applyFill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16" fillId="0" borderId="19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 wrapText="1"/>
    </xf>
    <xf numFmtId="0" fontId="11" fillId="2" borderId="8" xfId="0" applyFont="1" applyFill="1" applyBorder="1" applyAlignment="1">
      <alignment horizontal="right" wrapText="1"/>
    </xf>
    <xf numFmtId="1" fontId="16" fillId="0" borderId="19" xfId="0" applyNumberFormat="1" applyFont="1" applyFill="1" applyBorder="1" applyAlignment="1">
      <alignment horizontal="right" vertical="center" wrapText="1"/>
    </xf>
    <xf numFmtId="1" fontId="16" fillId="0" borderId="19" xfId="0" applyNumberFormat="1" applyFont="1" applyFill="1" applyBorder="1" applyAlignment="1">
      <alignment horizontal="right"/>
    </xf>
    <xf numFmtId="0" fontId="6" fillId="0" borderId="19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horizontal="right" vertical="center" wrapText="1"/>
    </xf>
    <xf numFmtId="2" fontId="4" fillId="0" borderId="8" xfId="0" applyNumberFormat="1" applyFont="1" applyFill="1" applyBorder="1" applyAlignment="1">
      <alignment horizontal="right" wrapText="1"/>
    </xf>
    <xf numFmtId="0" fontId="10" fillId="2" borderId="8" xfId="0" applyFont="1" applyFill="1" applyBorder="1" applyAlignment="1">
      <alignment horizontal="center"/>
    </xf>
    <xf numFmtId="2" fontId="37" fillId="0" borderId="8" xfId="0" applyNumberFormat="1" applyFont="1" applyFill="1" applyBorder="1" applyAlignment="1">
      <alignment horizontal="right" wrapText="1"/>
    </xf>
    <xf numFmtId="2" fontId="38" fillId="2" borderId="3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wrapText="1"/>
    </xf>
    <xf numFmtId="0" fontId="10" fillId="0" borderId="8" xfId="0" applyFont="1" applyBorder="1"/>
    <xf numFmtId="2" fontId="4" fillId="2" borderId="0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right"/>
    </xf>
    <xf numFmtId="1" fontId="15" fillId="0" borderId="19" xfId="2" applyNumberFormat="1" applyFont="1" applyFill="1" applyBorder="1" applyAlignment="1">
      <alignment horizontal="right" vertical="center"/>
    </xf>
    <xf numFmtId="164" fontId="15" fillId="0" borderId="19" xfId="3" applyNumberFormat="1" applyFont="1" applyFill="1" applyBorder="1" applyAlignment="1">
      <alignment horizontal="right" vertical="center"/>
    </xf>
    <xf numFmtId="1" fontId="15" fillId="0" borderId="19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/>
    </xf>
    <xf numFmtId="1" fontId="15" fillId="0" borderId="6" xfId="0" applyNumberFormat="1" applyFont="1" applyFill="1" applyBorder="1" applyAlignment="1">
      <alignment horizontal="right"/>
    </xf>
    <xf numFmtId="164" fontId="15" fillId="0" borderId="6" xfId="3" applyNumberFormat="1" applyFont="1" applyFill="1" applyBorder="1" applyAlignment="1">
      <alignment horizontal="right"/>
    </xf>
    <xf numFmtId="165" fontId="15" fillId="0" borderId="19" xfId="2" applyNumberFormat="1" applyFont="1" applyFill="1" applyBorder="1" applyAlignment="1">
      <alignment horizontal="right" vertical="center"/>
    </xf>
    <xf numFmtId="165" fontId="33" fillId="0" borderId="0" xfId="0" applyNumberFormat="1" applyFont="1" applyFill="1" applyBorder="1" applyAlignment="1">
      <alignment horizontal="right" wrapText="1"/>
    </xf>
    <xf numFmtId="165" fontId="15" fillId="0" borderId="19" xfId="0" applyNumberFormat="1" applyFont="1" applyFill="1" applyBorder="1" applyAlignment="1">
      <alignment horizontal="right" vertical="center"/>
    </xf>
    <xf numFmtId="165" fontId="15" fillId="0" borderId="6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64" fontId="14" fillId="0" borderId="2" xfId="3" applyNumberFormat="1" applyFont="1" applyFill="1" applyBorder="1" applyAlignment="1">
      <alignment horizontal="center" vertical="center" wrapText="1"/>
    </xf>
    <xf numFmtId="17" fontId="27" fillId="0" borderId="0" xfId="0" applyNumberFormat="1" applyFont="1" applyFill="1"/>
    <xf numFmtId="0" fontId="11" fillId="0" borderId="0" xfId="0" applyFont="1" applyFill="1" applyBorder="1"/>
    <xf numFmtId="164" fontId="26" fillId="0" borderId="8" xfId="3" applyNumberFormat="1" applyFont="1" applyFill="1" applyBorder="1" applyAlignment="1">
      <alignment horizontal="center" vertical="center" wrapText="1"/>
    </xf>
    <xf numFmtId="165" fontId="26" fillId="0" borderId="8" xfId="0" applyNumberFormat="1" applyFont="1" applyFill="1" applyBorder="1" applyAlignment="1">
      <alignment horizontal="right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11" fillId="0" borderId="0" xfId="3" applyNumberFormat="1" applyFont="1" applyFill="1"/>
    <xf numFmtId="165" fontId="16" fillId="0" borderId="0" xfId="0" applyNumberFormat="1" applyFont="1" applyFill="1"/>
    <xf numFmtId="164" fontId="11" fillId="0" borderId="0" xfId="3" applyNumberFormat="1" applyFont="1" applyFill="1" applyBorder="1"/>
    <xf numFmtId="165" fontId="16" fillId="0" borderId="0" xfId="0" applyNumberFormat="1" applyFont="1" applyFill="1" applyBorder="1"/>
    <xf numFmtId="164" fontId="11" fillId="0" borderId="5" xfId="3" applyNumberFormat="1" applyFont="1" applyFill="1" applyBorder="1" applyAlignment="1">
      <alignment horizontal="center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right" vertical="center" wrapText="1"/>
    </xf>
    <xf numFmtId="165" fontId="16" fillId="0" borderId="19" xfId="0" applyNumberFormat="1" applyFont="1" applyFill="1" applyBorder="1" applyAlignment="1">
      <alignment horizontal="center" vertical="center" wrapText="1"/>
    </xf>
    <xf numFmtId="165" fontId="26" fillId="0" borderId="8" xfId="0" applyNumberFormat="1" applyFont="1" applyFill="1" applyBorder="1" applyAlignment="1">
      <alignment horizontal="center" vertical="center" wrapText="1"/>
    </xf>
    <xf numFmtId="164" fontId="26" fillId="2" borderId="8" xfId="3" applyNumberFormat="1" applyFont="1" applyFill="1" applyBorder="1" applyAlignment="1">
      <alignment horizontal="center" vertical="center" wrapText="1"/>
    </xf>
    <xf numFmtId="165" fontId="26" fillId="2" borderId="8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3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4" fontId="26" fillId="2" borderId="0" xfId="3" applyNumberFormat="1" applyFont="1" applyFill="1" applyBorder="1" applyAlignment="1">
      <alignment horizontal="center" vertical="center" wrapText="1"/>
    </xf>
    <xf numFmtId="165" fontId="26" fillId="2" borderId="0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/>
    <xf numFmtId="0" fontId="39" fillId="0" borderId="0" xfId="0" applyFont="1" applyFill="1"/>
    <xf numFmtId="0" fontId="39" fillId="0" borderId="0" xfId="0" applyFont="1" applyFill="1" applyBorder="1"/>
    <xf numFmtId="0" fontId="16" fillId="0" borderId="0" xfId="0" applyFont="1" applyFill="1" applyBorder="1" applyAlignment="1">
      <alignment vertical="center" wrapText="1"/>
    </xf>
    <xf numFmtId="164" fontId="16" fillId="0" borderId="0" xfId="3" applyNumberFormat="1" applyFont="1" applyFill="1" applyBorder="1" applyAlignment="1">
      <alignment horizontal="center" vertical="center" wrapText="1"/>
    </xf>
    <xf numFmtId="164" fontId="14" fillId="0" borderId="2" xfId="3" applyNumberFormat="1" applyFont="1" applyFill="1" applyBorder="1" applyAlignment="1">
      <alignment vertical="center" wrapText="1"/>
    </xf>
    <xf numFmtId="164" fontId="11" fillId="0" borderId="0" xfId="3" applyNumberFormat="1" applyFont="1" applyFill="1" applyBorder="1" applyAlignment="1">
      <alignment horizontal="center"/>
    </xf>
    <xf numFmtId="164" fontId="14" fillId="0" borderId="0" xfId="3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/>
    </xf>
    <xf numFmtId="164" fontId="16" fillId="0" borderId="0" xfId="3" applyNumberFormat="1" applyFont="1" applyFill="1" applyBorder="1" applyAlignment="1">
      <alignment horizontal="center"/>
    </xf>
    <xf numFmtId="0" fontId="16" fillId="0" borderId="19" xfId="0" applyFont="1" applyFill="1" applyBorder="1" applyAlignment="1">
      <alignment horizontal="left" vertical="center" wrapText="1"/>
    </xf>
    <xf numFmtId="164" fontId="16" fillId="0" borderId="0" xfId="3" applyNumberFormat="1" applyFont="1" applyFill="1" applyBorder="1" applyAlignment="1">
      <alignment horizontal="right" vertical="center" wrapText="1"/>
    </xf>
    <xf numFmtId="164" fontId="26" fillId="0" borderId="31" xfId="3" applyNumberFormat="1" applyFont="1" applyFill="1" applyBorder="1" applyAlignment="1">
      <alignment horizontal="right" vertical="center" wrapText="1"/>
    </xf>
    <xf numFmtId="2" fontId="28" fillId="0" borderId="31" xfId="0" applyNumberFormat="1" applyFont="1" applyFill="1" applyBorder="1" applyAlignment="1">
      <alignment horizontal="right" vertical="center" wrapText="1"/>
    </xf>
    <xf numFmtId="164" fontId="14" fillId="0" borderId="15" xfId="3" applyNumberFormat="1" applyFont="1" applyFill="1" applyBorder="1" applyAlignment="1">
      <alignment horizontal="center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164" fontId="26" fillId="3" borderId="8" xfId="3" applyNumberFormat="1" applyFont="1" applyFill="1" applyBorder="1" applyAlignment="1">
      <alignment horizontal="center" vertical="center" wrapText="1"/>
    </xf>
    <xf numFmtId="165" fontId="26" fillId="3" borderId="8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1" fillId="0" borderId="25" xfId="3" applyNumberFormat="1" applyFont="1" applyFill="1" applyBorder="1" applyAlignment="1">
      <alignment horizontal="center" wrapText="1"/>
    </xf>
    <xf numFmtId="165" fontId="11" fillId="0" borderId="25" xfId="0" applyNumberFormat="1" applyFont="1" applyFill="1" applyBorder="1" applyAlignment="1">
      <alignment horizontal="center" wrapText="1"/>
    </xf>
    <xf numFmtId="164" fontId="16" fillId="0" borderId="26" xfId="3" applyNumberFormat="1" applyFont="1" applyFill="1" applyBorder="1" applyAlignment="1">
      <alignment horizontal="center" wrapText="1"/>
    </xf>
    <xf numFmtId="165" fontId="16" fillId="0" borderId="26" xfId="0" applyNumberFormat="1" applyFont="1" applyFill="1" applyBorder="1" applyAlignment="1">
      <alignment horizontal="center" wrapText="1"/>
    </xf>
    <xf numFmtId="165" fontId="16" fillId="0" borderId="19" xfId="2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164" fontId="11" fillId="0" borderId="0" xfId="3" applyNumberFormat="1" applyFont="1" applyFill="1" applyAlignment="1">
      <alignment horizontal="center"/>
    </xf>
    <xf numFmtId="164" fontId="27" fillId="0" borderId="0" xfId="3" applyNumberFormat="1" applyFont="1" applyFill="1" applyAlignment="1">
      <alignment horizontal="center"/>
    </xf>
    <xf numFmtId="2" fontId="11" fillId="0" borderId="8" xfId="0" applyNumberFormat="1" applyFont="1" applyFill="1" applyBorder="1" applyAlignment="1">
      <alignment horizontal="center" wrapText="1"/>
    </xf>
    <xf numFmtId="165" fontId="11" fillId="2" borderId="8" xfId="0" applyNumberFormat="1" applyFont="1" applyFill="1" applyBorder="1" applyAlignment="1">
      <alignment horizontal="center" wrapText="1"/>
    </xf>
    <xf numFmtId="2" fontId="26" fillId="0" borderId="8" xfId="0" applyNumberFormat="1" applyFont="1" applyFill="1" applyBorder="1" applyAlignment="1">
      <alignment horizontal="center" vertical="center" wrapText="1"/>
    </xf>
    <xf numFmtId="167" fontId="16" fillId="0" borderId="19" xfId="2" applyNumberFormat="1" applyFont="1" applyFill="1" applyBorder="1" applyAlignment="1">
      <alignment horizontal="center" vertical="center" wrapText="1"/>
    </xf>
    <xf numFmtId="165" fontId="39" fillId="0" borderId="0" xfId="0" applyNumberFormat="1" applyFont="1" applyFill="1"/>
    <xf numFmtId="165" fontId="11" fillId="0" borderId="8" xfId="0" applyNumberFormat="1" applyFont="1" applyFill="1" applyBorder="1" applyAlignment="1">
      <alignment horizontal="right" vertical="center" wrapText="1"/>
    </xf>
    <xf numFmtId="164" fontId="11" fillId="2" borderId="8" xfId="3" applyNumberFormat="1" applyFont="1" applyFill="1" applyBorder="1" applyAlignment="1">
      <alignment horizontal="right" wrapText="1"/>
    </xf>
    <xf numFmtId="165" fontId="11" fillId="2" borderId="8" xfId="0" applyNumberFormat="1" applyFont="1" applyFill="1" applyBorder="1" applyAlignment="1">
      <alignment horizontal="right" vertical="center" wrapText="1"/>
    </xf>
    <xf numFmtId="2" fontId="11" fillId="0" borderId="0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right" wrapText="1"/>
    </xf>
    <xf numFmtId="1" fontId="11" fillId="0" borderId="0" xfId="0" applyNumberFormat="1" applyFont="1" applyFill="1" applyBorder="1" applyAlignment="1">
      <alignment horizontal="right" wrapText="1"/>
    </xf>
    <xf numFmtId="2" fontId="11" fillId="0" borderId="8" xfId="0" applyNumberFormat="1" applyFont="1" applyFill="1" applyBorder="1" applyAlignment="1">
      <alignment horizontal="right" wrapText="1"/>
    </xf>
    <xf numFmtId="1" fontId="11" fillId="0" borderId="8" xfId="0" applyNumberFormat="1" applyFont="1" applyFill="1" applyBorder="1" applyAlignment="1">
      <alignment horizontal="right" wrapText="1"/>
    </xf>
    <xf numFmtId="165" fontId="16" fillId="0" borderId="3" xfId="0" applyNumberFormat="1" applyFont="1" applyFill="1" applyBorder="1" applyAlignment="1">
      <alignment horizontal="right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wrapText="1"/>
    </xf>
    <xf numFmtId="164" fontId="16" fillId="0" borderId="3" xfId="3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6" xfId="0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2" fontId="35" fillId="0" borderId="23" xfId="0" applyNumberFormat="1" applyFont="1" applyFill="1" applyBorder="1" applyAlignment="1">
      <alignment horizontal="right" wrapText="1"/>
    </xf>
    <xf numFmtId="2" fontId="35" fillId="0" borderId="8" xfId="0" applyNumberFormat="1" applyFont="1" applyFill="1" applyBorder="1" applyAlignment="1">
      <alignment horizontal="right" wrapText="1"/>
    </xf>
    <xf numFmtId="2" fontId="35" fillId="0" borderId="24" xfId="0" applyNumberFormat="1" applyFont="1" applyFill="1" applyBorder="1" applyAlignment="1">
      <alignment horizontal="right" wrapText="1"/>
    </xf>
  </cellXfs>
  <cellStyles count="4">
    <cellStyle name="Comma" xfId="3" builtinId="3"/>
    <cellStyle name="Comma 2" xfId="2"/>
    <cellStyle name="Normal" xfId="0" builtinId="0"/>
    <cellStyle name="Normal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60"/>
  <sheetViews>
    <sheetView topLeftCell="A76" zoomScaleNormal="100" workbookViewId="0">
      <selection activeCell="A76" sqref="A1:XFD1048576"/>
    </sheetView>
  </sheetViews>
  <sheetFormatPr defaultRowHeight="15"/>
  <cols>
    <col min="1" max="1" width="22.28515625" style="375" customWidth="1"/>
    <col min="2" max="2" width="19.5703125" style="376" customWidth="1"/>
    <col min="3" max="3" width="13.42578125" style="376" customWidth="1"/>
    <col min="4" max="4" width="24.5703125" style="377" customWidth="1"/>
    <col min="5" max="5" width="21.85546875" style="376" customWidth="1"/>
    <col min="6" max="6" width="19.5703125" style="376" customWidth="1"/>
    <col min="7" max="7" width="23.85546875" style="377" customWidth="1"/>
    <col min="8" max="8" width="9.140625" style="44"/>
    <col min="9" max="9" width="23.140625" style="44" customWidth="1"/>
    <col min="10" max="10" width="18" style="44" customWidth="1"/>
    <col min="11" max="11" width="24.140625" style="44" customWidth="1"/>
    <col min="12" max="12" width="32.140625" style="44" customWidth="1"/>
    <col min="13" max="256" width="9.140625" style="44"/>
    <col min="257" max="257" width="22.28515625" style="44" customWidth="1"/>
    <col min="258" max="258" width="19.5703125" style="44" customWidth="1"/>
    <col min="259" max="259" width="13.42578125" style="44" customWidth="1"/>
    <col min="260" max="260" width="24.5703125" style="44" customWidth="1"/>
    <col min="261" max="261" width="21.85546875" style="44" customWidth="1"/>
    <col min="262" max="262" width="16.28515625" style="44" customWidth="1"/>
    <col min="263" max="263" width="21.140625" style="44" customWidth="1"/>
    <col min="264" max="512" width="9.140625" style="44"/>
    <col min="513" max="513" width="22.28515625" style="44" customWidth="1"/>
    <col min="514" max="514" width="19.5703125" style="44" customWidth="1"/>
    <col min="515" max="515" width="13.42578125" style="44" customWidth="1"/>
    <col min="516" max="516" width="24.5703125" style="44" customWidth="1"/>
    <col min="517" max="517" width="21.85546875" style="44" customWidth="1"/>
    <col min="518" max="518" width="16.28515625" style="44" customWidth="1"/>
    <col min="519" max="519" width="21.140625" style="44" customWidth="1"/>
    <col min="520" max="768" width="9.140625" style="44"/>
    <col min="769" max="769" width="22.28515625" style="44" customWidth="1"/>
    <col min="770" max="770" width="19.5703125" style="44" customWidth="1"/>
    <col min="771" max="771" width="13.42578125" style="44" customWidth="1"/>
    <col min="772" max="772" width="24.5703125" style="44" customWidth="1"/>
    <col min="773" max="773" width="21.85546875" style="44" customWidth="1"/>
    <col min="774" max="774" width="16.28515625" style="44" customWidth="1"/>
    <col min="775" max="775" width="21.140625" style="44" customWidth="1"/>
    <col min="776" max="1024" width="9.140625" style="44"/>
    <col min="1025" max="1025" width="22.28515625" style="44" customWidth="1"/>
    <col min="1026" max="1026" width="19.5703125" style="44" customWidth="1"/>
    <col min="1027" max="1027" width="13.42578125" style="44" customWidth="1"/>
    <col min="1028" max="1028" width="24.5703125" style="44" customWidth="1"/>
    <col min="1029" max="1029" width="21.85546875" style="44" customWidth="1"/>
    <col min="1030" max="1030" width="16.28515625" style="44" customWidth="1"/>
    <col min="1031" max="1031" width="21.140625" style="44" customWidth="1"/>
    <col min="1032" max="1280" width="9.140625" style="44"/>
    <col min="1281" max="1281" width="22.28515625" style="44" customWidth="1"/>
    <col min="1282" max="1282" width="19.5703125" style="44" customWidth="1"/>
    <col min="1283" max="1283" width="13.42578125" style="44" customWidth="1"/>
    <col min="1284" max="1284" width="24.5703125" style="44" customWidth="1"/>
    <col min="1285" max="1285" width="21.85546875" style="44" customWidth="1"/>
    <col min="1286" max="1286" width="16.28515625" style="44" customWidth="1"/>
    <col min="1287" max="1287" width="21.140625" style="44" customWidth="1"/>
    <col min="1288" max="1536" width="9.140625" style="44"/>
    <col min="1537" max="1537" width="22.28515625" style="44" customWidth="1"/>
    <col min="1538" max="1538" width="19.5703125" style="44" customWidth="1"/>
    <col min="1539" max="1539" width="13.42578125" style="44" customWidth="1"/>
    <col min="1540" max="1540" width="24.5703125" style="44" customWidth="1"/>
    <col min="1541" max="1541" width="21.85546875" style="44" customWidth="1"/>
    <col min="1542" max="1542" width="16.28515625" style="44" customWidth="1"/>
    <col min="1543" max="1543" width="21.140625" style="44" customWidth="1"/>
    <col min="1544" max="1792" width="9.140625" style="44"/>
    <col min="1793" max="1793" width="22.28515625" style="44" customWidth="1"/>
    <col min="1794" max="1794" width="19.5703125" style="44" customWidth="1"/>
    <col min="1795" max="1795" width="13.42578125" style="44" customWidth="1"/>
    <col min="1796" max="1796" width="24.5703125" style="44" customWidth="1"/>
    <col min="1797" max="1797" width="21.85546875" style="44" customWidth="1"/>
    <col min="1798" max="1798" width="16.28515625" style="44" customWidth="1"/>
    <col min="1799" max="1799" width="21.140625" style="44" customWidth="1"/>
    <col min="1800" max="2048" width="9.140625" style="44"/>
    <col min="2049" max="2049" width="22.28515625" style="44" customWidth="1"/>
    <col min="2050" max="2050" width="19.5703125" style="44" customWidth="1"/>
    <col min="2051" max="2051" width="13.42578125" style="44" customWidth="1"/>
    <col min="2052" max="2052" width="24.5703125" style="44" customWidth="1"/>
    <col min="2053" max="2053" width="21.85546875" style="44" customWidth="1"/>
    <col min="2054" max="2054" width="16.28515625" style="44" customWidth="1"/>
    <col min="2055" max="2055" width="21.140625" style="44" customWidth="1"/>
    <col min="2056" max="2304" width="9.140625" style="44"/>
    <col min="2305" max="2305" width="22.28515625" style="44" customWidth="1"/>
    <col min="2306" max="2306" width="19.5703125" style="44" customWidth="1"/>
    <col min="2307" max="2307" width="13.42578125" style="44" customWidth="1"/>
    <col min="2308" max="2308" width="24.5703125" style="44" customWidth="1"/>
    <col min="2309" max="2309" width="21.85546875" style="44" customWidth="1"/>
    <col min="2310" max="2310" width="16.28515625" style="44" customWidth="1"/>
    <col min="2311" max="2311" width="21.140625" style="44" customWidth="1"/>
    <col min="2312" max="2560" width="9.140625" style="44"/>
    <col min="2561" max="2561" width="22.28515625" style="44" customWidth="1"/>
    <col min="2562" max="2562" width="19.5703125" style="44" customWidth="1"/>
    <col min="2563" max="2563" width="13.42578125" style="44" customWidth="1"/>
    <col min="2564" max="2564" width="24.5703125" style="44" customWidth="1"/>
    <col min="2565" max="2565" width="21.85546875" style="44" customWidth="1"/>
    <col min="2566" max="2566" width="16.28515625" style="44" customWidth="1"/>
    <col min="2567" max="2567" width="21.140625" style="44" customWidth="1"/>
    <col min="2568" max="2816" width="9.140625" style="44"/>
    <col min="2817" max="2817" width="22.28515625" style="44" customWidth="1"/>
    <col min="2818" max="2818" width="19.5703125" style="44" customWidth="1"/>
    <col min="2819" max="2819" width="13.42578125" style="44" customWidth="1"/>
    <col min="2820" max="2820" width="24.5703125" style="44" customWidth="1"/>
    <col min="2821" max="2821" width="21.85546875" style="44" customWidth="1"/>
    <col min="2822" max="2822" width="16.28515625" style="44" customWidth="1"/>
    <col min="2823" max="2823" width="21.140625" style="44" customWidth="1"/>
    <col min="2824" max="3072" width="9.140625" style="44"/>
    <col min="3073" max="3073" width="22.28515625" style="44" customWidth="1"/>
    <col min="3074" max="3074" width="19.5703125" style="44" customWidth="1"/>
    <col min="3075" max="3075" width="13.42578125" style="44" customWidth="1"/>
    <col min="3076" max="3076" width="24.5703125" style="44" customWidth="1"/>
    <col min="3077" max="3077" width="21.85546875" style="44" customWidth="1"/>
    <col min="3078" max="3078" width="16.28515625" style="44" customWidth="1"/>
    <col min="3079" max="3079" width="21.140625" style="44" customWidth="1"/>
    <col min="3080" max="3328" width="9.140625" style="44"/>
    <col min="3329" max="3329" width="22.28515625" style="44" customWidth="1"/>
    <col min="3330" max="3330" width="19.5703125" style="44" customWidth="1"/>
    <col min="3331" max="3331" width="13.42578125" style="44" customWidth="1"/>
    <col min="3332" max="3332" width="24.5703125" style="44" customWidth="1"/>
    <col min="3333" max="3333" width="21.85546875" style="44" customWidth="1"/>
    <col min="3334" max="3334" width="16.28515625" style="44" customWidth="1"/>
    <col min="3335" max="3335" width="21.140625" style="44" customWidth="1"/>
    <col min="3336" max="3584" width="9.140625" style="44"/>
    <col min="3585" max="3585" width="22.28515625" style="44" customWidth="1"/>
    <col min="3586" max="3586" width="19.5703125" style="44" customWidth="1"/>
    <col min="3587" max="3587" width="13.42578125" style="44" customWidth="1"/>
    <col min="3588" max="3588" width="24.5703125" style="44" customWidth="1"/>
    <col min="3589" max="3589" width="21.85546875" style="44" customWidth="1"/>
    <col min="3590" max="3590" width="16.28515625" style="44" customWidth="1"/>
    <col min="3591" max="3591" width="21.140625" style="44" customWidth="1"/>
    <col min="3592" max="3840" width="9.140625" style="44"/>
    <col min="3841" max="3841" width="22.28515625" style="44" customWidth="1"/>
    <col min="3842" max="3842" width="19.5703125" style="44" customWidth="1"/>
    <col min="3843" max="3843" width="13.42578125" style="44" customWidth="1"/>
    <col min="3844" max="3844" width="24.5703125" style="44" customWidth="1"/>
    <col min="3845" max="3845" width="21.85546875" style="44" customWidth="1"/>
    <col min="3846" max="3846" width="16.28515625" style="44" customWidth="1"/>
    <col min="3847" max="3847" width="21.140625" style="44" customWidth="1"/>
    <col min="3848" max="4096" width="9.140625" style="44"/>
    <col min="4097" max="4097" width="22.28515625" style="44" customWidth="1"/>
    <col min="4098" max="4098" width="19.5703125" style="44" customWidth="1"/>
    <col min="4099" max="4099" width="13.42578125" style="44" customWidth="1"/>
    <col min="4100" max="4100" width="24.5703125" style="44" customWidth="1"/>
    <col min="4101" max="4101" width="21.85546875" style="44" customWidth="1"/>
    <col min="4102" max="4102" width="16.28515625" style="44" customWidth="1"/>
    <col min="4103" max="4103" width="21.140625" style="44" customWidth="1"/>
    <col min="4104" max="4352" width="9.140625" style="44"/>
    <col min="4353" max="4353" width="22.28515625" style="44" customWidth="1"/>
    <col min="4354" max="4354" width="19.5703125" style="44" customWidth="1"/>
    <col min="4355" max="4355" width="13.42578125" style="44" customWidth="1"/>
    <col min="4356" max="4356" width="24.5703125" style="44" customWidth="1"/>
    <col min="4357" max="4357" width="21.85546875" style="44" customWidth="1"/>
    <col min="4358" max="4358" width="16.28515625" style="44" customWidth="1"/>
    <col min="4359" max="4359" width="21.140625" style="44" customWidth="1"/>
    <col min="4360" max="4608" width="9.140625" style="44"/>
    <col min="4609" max="4609" width="22.28515625" style="44" customWidth="1"/>
    <col min="4610" max="4610" width="19.5703125" style="44" customWidth="1"/>
    <col min="4611" max="4611" width="13.42578125" style="44" customWidth="1"/>
    <col min="4612" max="4612" width="24.5703125" style="44" customWidth="1"/>
    <col min="4613" max="4613" width="21.85546875" style="44" customWidth="1"/>
    <col min="4614" max="4614" width="16.28515625" style="44" customWidth="1"/>
    <col min="4615" max="4615" width="21.140625" style="44" customWidth="1"/>
    <col min="4616" max="4864" width="9.140625" style="44"/>
    <col min="4865" max="4865" width="22.28515625" style="44" customWidth="1"/>
    <col min="4866" max="4866" width="19.5703125" style="44" customWidth="1"/>
    <col min="4867" max="4867" width="13.42578125" style="44" customWidth="1"/>
    <col min="4868" max="4868" width="24.5703125" style="44" customWidth="1"/>
    <col min="4869" max="4869" width="21.85546875" style="44" customWidth="1"/>
    <col min="4870" max="4870" width="16.28515625" style="44" customWidth="1"/>
    <col min="4871" max="4871" width="21.140625" style="44" customWidth="1"/>
    <col min="4872" max="5120" width="9.140625" style="44"/>
    <col min="5121" max="5121" width="22.28515625" style="44" customWidth="1"/>
    <col min="5122" max="5122" width="19.5703125" style="44" customWidth="1"/>
    <col min="5123" max="5123" width="13.42578125" style="44" customWidth="1"/>
    <col min="5124" max="5124" width="24.5703125" style="44" customWidth="1"/>
    <col min="5125" max="5125" width="21.85546875" style="44" customWidth="1"/>
    <col min="5126" max="5126" width="16.28515625" style="44" customWidth="1"/>
    <col min="5127" max="5127" width="21.140625" style="44" customWidth="1"/>
    <col min="5128" max="5376" width="9.140625" style="44"/>
    <col min="5377" max="5377" width="22.28515625" style="44" customWidth="1"/>
    <col min="5378" max="5378" width="19.5703125" style="44" customWidth="1"/>
    <col min="5379" max="5379" width="13.42578125" style="44" customWidth="1"/>
    <col min="5380" max="5380" width="24.5703125" style="44" customWidth="1"/>
    <col min="5381" max="5381" width="21.85546875" style="44" customWidth="1"/>
    <col min="5382" max="5382" width="16.28515625" style="44" customWidth="1"/>
    <col min="5383" max="5383" width="21.140625" style="44" customWidth="1"/>
    <col min="5384" max="5632" width="9.140625" style="44"/>
    <col min="5633" max="5633" width="22.28515625" style="44" customWidth="1"/>
    <col min="5634" max="5634" width="19.5703125" style="44" customWidth="1"/>
    <col min="5635" max="5635" width="13.42578125" style="44" customWidth="1"/>
    <col min="5636" max="5636" width="24.5703125" style="44" customWidth="1"/>
    <col min="5637" max="5637" width="21.85546875" style="44" customWidth="1"/>
    <col min="5638" max="5638" width="16.28515625" style="44" customWidth="1"/>
    <col min="5639" max="5639" width="21.140625" style="44" customWidth="1"/>
    <col min="5640" max="5888" width="9.140625" style="44"/>
    <col min="5889" max="5889" width="22.28515625" style="44" customWidth="1"/>
    <col min="5890" max="5890" width="19.5703125" style="44" customWidth="1"/>
    <col min="5891" max="5891" width="13.42578125" style="44" customWidth="1"/>
    <col min="5892" max="5892" width="24.5703125" style="44" customWidth="1"/>
    <col min="5893" max="5893" width="21.85546875" style="44" customWidth="1"/>
    <col min="5894" max="5894" width="16.28515625" style="44" customWidth="1"/>
    <col min="5895" max="5895" width="21.140625" style="44" customWidth="1"/>
    <col min="5896" max="6144" width="9.140625" style="44"/>
    <col min="6145" max="6145" width="22.28515625" style="44" customWidth="1"/>
    <col min="6146" max="6146" width="19.5703125" style="44" customWidth="1"/>
    <col min="6147" max="6147" width="13.42578125" style="44" customWidth="1"/>
    <col min="6148" max="6148" width="24.5703125" style="44" customWidth="1"/>
    <col min="6149" max="6149" width="21.85546875" style="44" customWidth="1"/>
    <col min="6150" max="6150" width="16.28515625" style="44" customWidth="1"/>
    <col min="6151" max="6151" width="21.140625" style="44" customWidth="1"/>
    <col min="6152" max="6400" width="9.140625" style="44"/>
    <col min="6401" max="6401" width="22.28515625" style="44" customWidth="1"/>
    <col min="6402" max="6402" width="19.5703125" style="44" customWidth="1"/>
    <col min="6403" max="6403" width="13.42578125" style="44" customWidth="1"/>
    <col min="6404" max="6404" width="24.5703125" style="44" customWidth="1"/>
    <col min="6405" max="6405" width="21.85546875" style="44" customWidth="1"/>
    <col min="6406" max="6406" width="16.28515625" style="44" customWidth="1"/>
    <col min="6407" max="6407" width="21.140625" style="44" customWidth="1"/>
    <col min="6408" max="6656" width="9.140625" style="44"/>
    <col min="6657" max="6657" width="22.28515625" style="44" customWidth="1"/>
    <col min="6658" max="6658" width="19.5703125" style="44" customWidth="1"/>
    <col min="6659" max="6659" width="13.42578125" style="44" customWidth="1"/>
    <col min="6660" max="6660" width="24.5703125" style="44" customWidth="1"/>
    <col min="6661" max="6661" width="21.85546875" style="44" customWidth="1"/>
    <col min="6662" max="6662" width="16.28515625" style="44" customWidth="1"/>
    <col min="6663" max="6663" width="21.140625" style="44" customWidth="1"/>
    <col min="6664" max="6912" width="9.140625" style="44"/>
    <col min="6913" max="6913" width="22.28515625" style="44" customWidth="1"/>
    <col min="6914" max="6914" width="19.5703125" style="44" customWidth="1"/>
    <col min="6915" max="6915" width="13.42578125" style="44" customWidth="1"/>
    <col min="6916" max="6916" width="24.5703125" style="44" customWidth="1"/>
    <col min="6917" max="6917" width="21.85546875" style="44" customWidth="1"/>
    <col min="6918" max="6918" width="16.28515625" style="44" customWidth="1"/>
    <col min="6919" max="6919" width="21.140625" style="44" customWidth="1"/>
    <col min="6920" max="7168" width="9.140625" style="44"/>
    <col min="7169" max="7169" width="22.28515625" style="44" customWidth="1"/>
    <col min="7170" max="7170" width="19.5703125" style="44" customWidth="1"/>
    <col min="7171" max="7171" width="13.42578125" style="44" customWidth="1"/>
    <col min="7172" max="7172" width="24.5703125" style="44" customWidth="1"/>
    <col min="7173" max="7173" width="21.85546875" style="44" customWidth="1"/>
    <col min="7174" max="7174" width="16.28515625" style="44" customWidth="1"/>
    <col min="7175" max="7175" width="21.140625" style="44" customWidth="1"/>
    <col min="7176" max="7424" width="9.140625" style="44"/>
    <col min="7425" max="7425" width="22.28515625" style="44" customWidth="1"/>
    <col min="7426" max="7426" width="19.5703125" style="44" customWidth="1"/>
    <col min="7427" max="7427" width="13.42578125" style="44" customWidth="1"/>
    <col min="7428" max="7428" width="24.5703125" style="44" customWidth="1"/>
    <col min="7429" max="7429" width="21.85546875" style="44" customWidth="1"/>
    <col min="7430" max="7430" width="16.28515625" style="44" customWidth="1"/>
    <col min="7431" max="7431" width="21.140625" style="44" customWidth="1"/>
    <col min="7432" max="7680" width="9.140625" style="44"/>
    <col min="7681" max="7681" width="22.28515625" style="44" customWidth="1"/>
    <col min="7682" max="7682" width="19.5703125" style="44" customWidth="1"/>
    <col min="7683" max="7683" width="13.42578125" style="44" customWidth="1"/>
    <col min="7684" max="7684" width="24.5703125" style="44" customWidth="1"/>
    <col min="7685" max="7685" width="21.85546875" style="44" customWidth="1"/>
    <col min="7686" max="7686" width="16.28515625" style="44" customWidth="1"/>
    <col min="7687" max="7687" width="21.140625" style="44" customWidth="1"/>
    <col min="7688" max="7936" width="9.140625" style="44"/>
    <col min="7937" max="7937" width="22.28515625" style="44" customWidth="1"/>
    <col min="7938" max="7938" width="19.5703125" style="44" customWidth="1"/>
    <col min="7939" max="7939" width="13.42578125" style="44" customWidth="1"/>
    <col min="7940" max="7940" width="24.5703125" style="44" customWidth="1"/>
    <col min="7941" max="7941" width="21.85546875" style="44" customWidth="1"/>
    <col min="7942" max="7942" width="16.28515625" style="44" customWidth="1"/>
    <col min="7943" max="7943" width="21.140625" style="44" customWidth="1"/>
    <col min="7944" max="8192" width="9.140625" style="44"/>
    <col min="8193" max="8193" width="22.28515625" style="44" customWidth="1"/>
    <col min="8194" max="8194" width="19.5703125" style="44" customWidth="1"/>
    <col min="8195" max="8195" width="13.42578125" style="44" customWidth="1"/>
    <col min="8196" max="8196" width="24.5703125" style="44" customWidth="1"/>
    <col min="8197" max="8197" width="21.85546875" style="44" customWidth="1"/>
    <col min="8198" max="8198" width="16.28515625" style="44" customWidth="1"/>
    <col min="8199" max="8199" width="21.140625" style="44" customWidth="1"/>
    <col min="8200" max="8448" width="9.140625" style="44"/>
    <col min="8449" max="8449" width="22.28515625" style="44" customWidth="1"/>
    <col min="8450" max="8450" width="19.5703125" style="44" customWidth="1"/>
    <col min="8451" max="8451" width="13.42578125" style="44" customWidth="1"/>
    <col min="8452" max="8452" width="24.5703125" style="44" customWidth="1"/>
    <col min="8453" max="8453" width="21.85546875" style="44" customWidth="1"/>
    <col min="8454" max="8454" width="16.28515625" style="44" customWidth="1"/>
    <col min="8455" max="8455" width="21.140625" style="44" customWidth="1"/>
    <col min="8456" max="8704" width="9.140625" style="44"/>
    <col min="8705" max="8705" width="22.28515625" style="44" customWidth="1"/>
    <col min="8706" max="8706" width="19.5703125" style="44" customWidth="1"/>
    <col min="8707" max="8707" width="13.42578125" style="44" customWidth="1"/>
    <col min="8708" max="8708" width="24.5703125" style="44" customWidth="1"/>
    <col min="8709" max="8709" width="21.85546875" style="44" customWidth="1"/>
    <col min="8710" max="8710" width="16.28515625" style="44" customWidth="1"/>
    <col min="8711" max="8711" width="21.140625" style="44" customWidth="1"/>
    <col min="8712" max="8960" width="9.140625" style="44"/>
    <col min="8961" max="8961" width="22.28515625" style="44" customWidth="1"/>
    <col min="8962" max="8962" width="19.5703125" style="44" customWidth="1"/>
    <col min="8963" max="8963" width="13.42578125" style="44" customWidth="1"/>
    <col min="8964" max="8964" width="24.5703125" style="44" customWidth="1"/>
    <col min="8965" max="8965" width="21.85546875" style="44" customWidth="1"/>
    <col min="8966" max="8966" width="16.28515625" style="44" customWidth="1"/>
    <col min="8967" max="8967" width="21.140625" style="44" customWidth="1"/>
    <col min="8968" max="9216" width="9.140625" style="44"/>
    <col min="9217" max="9217" width="22.28515625" style="44" customWidth="1"/>
    <col min="9218" max="9218" width="19.5703125" style="44" customWidth="1"/>
    <col min="9219" max="9219" width="13.42578125" style="44" customWidth="1"/>
    <col min="9220" max="9220" width="24.5703125" style="44" customWidth="1"/>
    <col min="9221" max="9221" width="21.85546875" style="44" customWidth="1"/>
    <col min="9222" max="9222" width="16.28515625" style="44" customWidth="1"/>
    <col min="9223" max="9223" width="21.140625" style="44" customWidth="1"/>
    <col min="9224" max="9472" width="9.140625" style="44"/>
    <col min="9473" max="9473" width="22.28515625" style="44" customWidth="1"/>
    <col min="9474" max="9474" width="19.5703125" style="44" customWidth="1"/>
    <col min="9475" max="9475" width="13.42578125" style="44" customWidth="1"/>
    <col min="9476" max="9476" width="24.5703125" style="44" customWidth="1"/>
    <col min="9477" max="9477" width="21.85546875" style="44" customWidth="1"/>
    <col min="9478" max="9478" width="16.28515625" style="44" customWidth="1"/>
    <col min="9479" max="9479" width="21.140625" style="44" customWidth="1"/>
    <col min="9480" max="9728" width="9.140625" style="44"/>
    <col min="9729" max="9729" width="22.28515625" style="44" customWidth="1"/>
    <col min="9730" max="9730" width="19.5703125" style="44" customWidth="1"/>
    <col min="9731" max="9731" width="13.42578125" style="44" customWidth="1"/>
    <col min="9732" max="9732" width="24.5703125" style="44" customWidth="1"/>
    <col min="9733" max="9733" width="21.85546875" style="44" customWidth="1"/>
    <col min="9734" max="9734" width="16.28515625" style="44" customWidth="1"/>
    <col min="9735" max="9735" width="21.140625" style="44" customWidth="1"/>
    <col min="9736" max="9984" width="9.140625" style="44"/>
    <col min="9985" max="9985" width="22.28515625" style="44" customWidth="1"/>
    <col min="9986" max="9986" width="19.5703125" style="44" customWidth="1"/>
    <col min="9987" max="9987" width="13.42578125" style="44" customWidth="1"/>
    <col min="9988" max="9988" width="24.5703125" style="44" customWidth="1"/>
    <col min="9989" max="9989" width="21.85546875" style="44" customWidth="1"/>
    <col min="9990" max="9990" width="16.28515625" style="44" customWidth="1"/>
    <col min="9991" max="9991" width="21.140625" style="44" customWidth="1"/>
    <col min="9992" max="10240" width="9.140625" style="44"/>
    <col min="10241" max="10241" width="22.28515625" style="44" customWidth="1"/>
    <col min="10242" max="10242" width="19.5703125" style="44" customWidth="1"/>
    <col min="10243" max="10243" width="13.42578125" style="44" customWidth="1"/>
    <col min="10244" max="10244" width="24.5703125" style="44" customWidth="1"/>
    <col min="10245" max="10245" width="21.85546875" style="44" customWidth="1"/>
    <col min="10246" max="10246" width="16.28515625" style="44" customWidth="1"/>
    <col min="10247" max="10247" width="21.140625" style="44" customWidth="1"/>
    <col min="10248" max="10496" width="9.140625" style="44"/>
    <col min="10497" max="10497" width="22.28515625" style="44" customWidth="1"/>
    <col min="10498" max="10498" width="19.5703125" style="44" customWidth="1"/>
    <col min="10499" max="10499" width="13.42578125" style="44" customWidth="1"/>
    <col min="10500" max="10500" width="24.5703125" style="44" customWidth="1"/>
    <col min="10501" max="10501" width="21.85546875" style="44" customWidth="1"/>
    <col min="10502" max="10502" width="16.28515625" style="44" customWidth="1"/>
    <col min="10503" max="10503" width="21.140625" style="44" customWidth="1"/>
    <col min="10504" max="10752" width="9.140625" style="44"/>
    <col min="10753" max="10753" width="22.28515625" style="44" customWidth="1"/>
    <col min="10754" max="10754" width="19.5703125" style="44" customWidth="1"/>
    <col min="10755" max="10755" width="13.42578125" style="44" customWidth="1"/>
    <col min="10756" max="10756" width="24.5703125" style="44" customWidth="1"/>
    <col min="10757" max="10757" width="21.85546875" style="44" customWidth="1"/>
    <col min="10758" max="10758" width="16.28515625" style="44" customWidth="1"/>
    <col min="10759" max="10759" width="21.140625" style="44" customWidth="1"/>
    <col min="10760" max="11008" width="9.140625" style="44"/>
    <col min="11009" max="11009" width="22.28515625" style="44" customWidth="1"/>
    <col min="11010" max="11010" width="19.5703125" style="44" customWidth="1"/>
    <col min="11011" max="11011" width="13.42578125" style="44" customWidth="1"/>
    <col min="11012" max="11012" width="24.5703125" style="44" customWidth="1"/>
    <col min="11013" max="11013" width="21.85546875" style="44" customWidth="1"/>
    <col min="11014" max="11014" width="16.28515625" style="44" customWidth="1"/>
    <col min="11015" max="11015" width="21.140625" style="44" customWidth="1"/>
    <col min="11016" max="11264" width="9.140625" style="44"/>
    <col min="11265" max="11265" width="22.28515625" style="44" customWidth="1"/>
    <col min="11266" max="11266" width="19.5703125" style="44" customWidth="1"/>
    <col min="11267" max="11267" width="13.42578125" style="44" customWidth="1"/>
    <col min="11268" max="11268" width="24.5703125" style="44" customWidth="1"/>
    <col min="11269" max="11269" width="21.85546875" style="44" customWidth="1"/>
    <col min="11270" max="11270" width="16.28515625" style="44" customWidth="1"/>
    <col min="11271" max="11271" width="21.140625" style="44" customWidth="1"/>
    <col min="11272" max="11520" width="9.140625" style="44"/>
    <col min="11521" max="11521" width="22.28515625" style="44" customWidth="1"/>
    <col min="11522" max="11522" width="19.5703125" style="44" customWidth="1"/>
    <col min="11523" max="11523" width="13.42578125" style="44" customWidth="1"/>
    <col min="11524" max="11524" width="24.5703125" style="44" customWidth="1"/>
    <col min="11525" max="11525" width="21.85546875" style="44" customWidth="1"/>
    <col min="11526" max="11526" width="16.28515625" style="44" customWidth="1"/>
    <col min="11527" max="11527" width="21.140625" style="44" customWidth="1"/>
    <col min="11528" max="11776" width="9.140625" style="44"/>
    <col min="11777" max="11777" width="22.28515625" style="44" customWidth="1"/>
    <col min="11778" max="11778" width="19.5703125" style="44" customWidth="1"/>
    <col min="11779" max="11779" width="13.42578125" style="44" customWidth="1"/>
    <col min="11780" max="11780" width="24.5703125" style="44" customWidth="1"/>
    <col min="11781" max="11781" width="21.85546875" style="44" customWidth="1"/>
    <col min="11782" max="11782" width="16.28515625" style="44" customWidth="1"/>
    <col min="11783" max="11783" width="21.140625" style="44" customWidth="1"/>
    <col min="11784" max="12032" width="9.140625" style="44"/>
    <col min="12033" max="12033" width="22.28515625" style="44" customWidth="1"/>
    <col min="12034" max="12034" width="19.5703125" style="44" customWidth="1"/>
    <col min="12035" max="12035" width="13.42578125" style="44" customWidth="1"/>
    <col min="12036" max="12036" width="24.5703125" style="44" customWidth="1"/>
    <col min="12037" max="12037" width="21.85546875" style="44" customWidth="1"/>
    <col min="12038" max="12038" width="16.28515625" style="44" customWidth="1"/>
    <col min="12039" max="12039" width="21.140625" style="44" customWidth="1"/>
    <col min="12040" max="12288" width="9.140625" style="44"/>
    <col min="12289" max="12289" width="22.28515625" style="44" customWidth="1"/>
    <col min="12290" max="12290" width="19.5703125" style="44" customWidth="1"/>
    <col min="12291" max="12291" width="13.42578125" style="44" customWidth="1"/>
    <col min="12292" max="12292" width="24.5703125" style="44" customWidth="1"/>
    <col min="12293" max="12293" width="21.85546875" style="44" customWidth="1"/>
    <col min="12294" max="12294" width="16.28515625" style="44" customWidth="1"/>
    <col min="12295" max="12295" width="21.140625" style="44" customWidth="1"/>
    <col min="12296" max="12544" width="9.140625" style="44"/>
    <col min="12545" max="12545" width="22.28515625" style="44" customWidth="1"/>
    <col min="12546" max="12546" width="19.5703125" style="44" customWidth="1"/>
    <col min="12547" max="12547" width="13.42578125" style="44" customWidth="1"/>
    <col min="12548" max="12548" width="24.5703125" style="44" customWidth="1"/>
    <col min="12549" max="12549" width="21.85546875" style="44" customWidth="1"/>
    <col min="12550" max="12550" width="16.28515625" style="44" customWidth="1"/>
    <col min="12551" max="12551" width="21.140625" style="44" customWidth="1"/>
    <col min="12552" max="12800" width="9.140625" style="44"/>
    <col min="12801" max="12801" width="22.28515625" style="44" customWidth="1"/>
    <col min="12802" max="12802" width="19.5703125" style="44" customWidth="1"/>
    <col min="12803" max="12803" width="13.42578125" style="44" customWidth="1"/>
    <col min="12804" max="12804" width="24.5703125" style="44" customWidth="1"/>
    <col min="12805" max="12805" width="21.85546875" style="44" customWidth="1"/>
    <col min="12806" max="12806" width="16.28515625" style="44" customWidth="1"/>
    <col min="12807" max="12807" width="21.140625" style="44" customWidth="1"/>
    <col min="12808" max="13056" width="9.140625" style="44"/>
    <col min="13057" max="13057" width="22.28515625" style="44" customWidth="1"/>
    <col min="13058" max="13058" width="19.5703125" style="44" customWidth="1"/>
    <col min="13059" max="13059" width="13.42578125" style="44" customWidth="1"/>
    <col min="13060" max="13060" width="24.5703125" style="44" customWidth="1"/>
    <col min="13061" max="13061" width="21.85546875" style="44" customWidth="1"/>
    <col min="13062" max="13062" width="16.28515625" style="44" customWidth="1"/>
    <col min="13063" max="13063" width="21.140625" style="44" customWidth="1"/>
    <col min="13064" max="13312" width="9.140625" style="44"/>
    <col min="13313" max="13313" width="22.28515625" style="44" customWidth="1"/>
    <col min="13314" max="13314" width="19.5703125" style="44" customWidth="1"/>
    <col min="13315" max="13315" width="13.42578125" style="44" customWidth="1"/>
    <col min="13316" max="13316" width="24.5703125" style="44" customWidth="1"/>
    <col min="13317" max="13317" width="21.85546875" style="44" customWidth="1"/>
    <col min="13318" max="13318" width="16.28515625" style="44" customWidth="1"/>
    <col min="13319" max="13319" width="21.140625" style="44" customWidth="1"/>
    <col min="13320" max="13568" width="9.140625" style="44"/>
    <col min="13569" max="13569" width="22.28515625" style="44" customWidth="1"/>
    <col min="13570" max="13570" width="19.5703125" style="44" customWidth="1"/>
    <col min="13571" max="13571" width="13.42578125" style="44" customWidth="1"/>
    <col min="13572" max="13572" width="24.5703125" style="44" customWidth="1"/>
    <col min="13573" max="13573" width="21.85546875" style="44" customWidth="1"/>
    <col min="13574" max="13574" width="16.28515625" style="44" customWidth="1"/>
    <col min="13575" max="13575" width="21.140625" style="44" customWidth="1"/>
    <col min="13576" max="13824" width="9.140625" style="44"/>
    <col min="13825" max="13825" width="22.28515625" style="44" customWidth="1"/>
    <col min="13826" max="13826" width="19.5703125" style="44" customWidth="1"/>
    <col min="13827" max="13827" width="13.42578125" style="44" customWidth="1"/>
    <col min="13828" max="13828" width="24.5703125" style="44" customWidth="1"/>
    <col min="13829" max="13829" width="21.85546875" style="44" customWidth="1"/>
    <col min="13830" max="13830" width="16.28515625" style="44" customWidth="1"/>
    <col min="13831" max="13831" width="21.140625" style="44" customWidth="1"/>
    <col min="13832" max="14080" width="9.140625" style="44"/>
    <col min="14081" max="14081" width="22.28515625" style="44" customWidth="1"/>
    <col min="14082" max="14082" width="19.5703125" style="44" customWidth="1"/>
    <col min="14083" max="14083" width="13.42578125" style="44" customWidth="1"/>
    <col min="14084" max="14084" width="24.5703125" style="44" customWidth="1"/>
    <col min="14085" max="14085" width="21.85546875" style="44" customWidth="1"/>
    <col min="14086" max="14086" width="16.28515625" style="44" customWidth="1"/>
    <col min="14087" max="14087" width="21.140625" style="44" customWidth="1"/>
    <col min="14088" max="14336" width="9.140625" style="44"/>
    <col min="14337" max="14337" width="22.28515625" style="44" customWidth="1"/>
    <col min="14338" max="14338" width="19.5703125" style="44" customWidth="1"/>
    <col min="14339" max="14339" width="13.42578125" style="44" customWidth="1"/>
    <col min="14340" max="14340" width="24.5703125" style="44" customWidth="1"/>
    <col min="14341" max="14341" width="21.85546875" style="44" customWidth="1"/>
    <col min="14342" max="14342" width="16.28515625" style="44" customWidth="1"/>
    <col min="14343" max="14343" width="21.140625" style="44" customWidth="1"/>
    <col min="14344" max="14592" width="9.140625" style="44"/>
    <col min="14593" max="14593" width="22.28515625" style="44" customWidth="1"/>
    <col min="14594" max="14594" width="19.5703125" style="44" customWidth="1"/>
    <col min="14595" max="14595" width="13.42578125" style="44" customWidth="1"/>
    <col min="14596" max="14596" width="24.5703125" style="44" customWidth="1"/>
    <col min="14597" max="14597" width="21.85546875" style="44" customWidth="1"/>
    <col min="14598" max="14598" width="16.28515625" style="44" customWidth="1"/>
    <col min="14599" max="14599" width="21.140625" style="44" customWidth="1"/>
    <col min="14600" max="14848" width="9.140625" style="44"/>
    <col min="14849" max="14849" width="22.28515625" style="44" customWidth="1"/>
    <col min="14850" max="14850" width="19.5703125" style="44" customWidth="1"/>
    <col min="14851" max="14851" width="13.42578125" style="44" customWidth="1"/>
    <col min="14852" max="14852" width="24.5703125" style="44" customWidth="1"/>
    <col min="14853" max="14853" width="21.85546875" style="44" customWidth="1"/>
    <col min="14854" max="14854" width="16.28515625" style="44" customWidth="1"/>
    <col min="14855" max="14855" width="21.140625" style="44" customWidth="1"/>
    <col min="14856" max="15104" width="9.140625" style="44"/>
    <col min="15105" max="15105" width="22.28515625" style="44" customWidth="1"/>
    <col min="15106" max="15106" width="19.5703125" style="44" customWidth="1"/>
    <col min="15107" max="15107" width="13.42578125" style="44" customWidth="1"/>
    <col min="15108" max="15108" width="24.5703125" style="44" customWidth="1"/>
    <col min="15109" max="15109" width="21.85546875" style="44" customWidth="1"/>
    <col min="15110" max="15110" width="16.28515625" style="44" customWidth="1"/>
    <col min="15111" max="15111" width="21.140625" style="44" customWidth="1"/>
    <col min="15112" max="15360" width="9.140625" style="44"/>
    <col min="15361" max="15361" width="22.28515625" style="44" customWidth="1"/>
    <col min="15362" max="15362" width="19.5703125" style="44" customWidth="1"/>
    <col min="15363" max="15363" width="13.42578125" style="44" customWidth="1"/>
    <col min="15364" max="15364" width="24.5703125" style="44" customWidth="1"/>
    <col min="15365" max="15365" width="21.85546875" style="44" customWidth="1"/>
    <col min="15366" max="15366" width="16.28515625" style="44" customWidth="1"/>
    <col min="15367" max="15367" width="21.140625" style="44" customWidth="1"/>
    <col min="15368" max="15616" width="9.140625" style="44"/>
    <col min="15617" max="15617" width="22.28515625" style="44" customWidth="1"/>
    <col min="15618" max="15618" width="19.5703125" style="44" customWidth="1"/>
    <col min="15619" max="15619" width="13.42578125" style="44" customWidth="1"/>
    <col min="15620" max="15620" width="24.5703125" style="44" customWidth="1"/>
    <col min="15621" max="15621" width="21.85546875" style="44" customWidth="1"/>
    <col min="15622" max="15622" width="16.28515625" style="44" customWidth="1"/>
    <col min="15623" max="15623" width="21.140625" style="44" customWidth="1"/>
    <col min="15624" max="15872" width="9.140625" style="44"/>
    <col min="15873" max="15873" width="22.28515625" style="44" customWidth="1"/>
    <col min="15874" max="15874" width="19.5703125" style="44" customWidth="1"/>
    <col min="15875" max="15875" width="13.42578125" style="44" customWidth="1"/>
    <col min="15876" max="15876" width="24.5703125" style="44" customWidth="1"/>
    <col min="15877" max="15877" width="21.85546875" style="44" customWidth="1"/>
    <col min="15878" max="15878" width="16.28515625" style="44" customWidth="1"/>
    <col min="15879" max="15879" width="21.140625" style="44" customWidth="1"/>
    <col min="15880" max="16128" width="9.140625" style="44"/>
    <col min="16129" max="16129" width="22.28515625" style="44" customWidth="1"/>
    <col min="16130" max="16130" width="19.5703125" style="44" customWidth="1"/>
    <col min="16131" max="16131" width="13.42578125" style="44" customWidth="1"/>
    <col min="16132" max="16132" width="24.5703125" style="44" customWidth="1"/>
    <col min="16133" max="16133" width="21.85546875" style="44" customWidth="1"/>
    <col min="16134" max="16134" width="16.28515625" style="44" customWidth="1"/>
    <col min="16135" max="16135" width="21.140625" style="44" customWidth="1"/>
    <col min="16136" max="16384" width="9.140625" style="44"/>
  </cols>
  <sheetData>
    <row r="1" spans="1:11" ht="37.5" customHeight="1" thickBot="1">
      <c r="A1" s="454" t="s">
        <v>361</v>
      </c>
      <c r="B1" s="454"/>
      <c r="C1" s="454"/>
      <c r="D1" s="454"/>
      <c r="E1" s="454"/>
      <c r="F1" s="454"/>
      <c r="G1" s="454"/>
    </row>
    <row r="2" spans="1:11" ht="82.5" customHeight="1" thickBot="1">
      <c r="A2" s="353" t="s">
        <v>0</v>
      </c>
      <c r="B2" s="364" t="s">
        <v>1</v>
      </c>
      <c r="C2" s="364" t="s">
        <v>2</v>
      </c>
      <c r="D2" s="365" t="s">
        <v>3</v>
      </c>
      <c r="E2" s="364" t="s">
        <v>342</v>
      </c>
      <c r="F2" s="364" t="s">
        <v>4</v>
      </c>
      <c r="G2" s="365" t="s">
        <v>5</v>
      </c>
      <c r="H2" s="366"/>
      <c r="I2" s="41"/>
      <c r="J2" s="366"/>
      <c r="K2" s="367"/>
    </row>
    <row r="3" spans="1:11" ht="12.75" customHeight="1" thickTop="1" thickBot="1">
      <c r="A3" s="368">
        <v>1</v>
      </c>
      <c r="B3" s="369">
        <v>2</v>
      </c>
      <c r="C3" s="369">
        <v>3</v>
      </c>
      <c r="D3" s="368">
        <v>4</v>
      </c>
      <c r="E3" s="369">
        <v>5</v>
      </c>
      <c r="F3" s="369">
        <v>6</v>
      </c>
      <c r="G3" s="368">
        <v>7</v>
      </c>
      <c r="H3" s="366"/>
      <c r="I3" s="370"/>
    </row>
    <row r="4" spans="1:11" ht="15.75" thickTop="1">
      <c r="A4" s="37" t="s">
        <v>6</v>
      </c>
      <c r="B4" s="216">
        <v>7747</v>
      </c>
      <c r="C4" s="216">
        <v>9440</v>
      </c>
      <c r="D4" s="207">
        <v>82.065677966101688</v>
      </c>
      <c r="E4" s="216">
        <v>49754</v>
      </c>
      <c r="F4" s="216">
        <v>36749</v>
      </c>
      <c r="G4" s="207">
        <v>1.3538871806035537</v>
      </c>
      <c r="I4" s="251"/>
      <c r="K4" s="251"/>
    </row>
    <row r="5" spans="1:11">
      <c r="A5" s="371" t="s">
        <v>289</v>
      </c>
      <c r="B5" s="216">
        <v>63839</v>
      </c>
      <c r="C5" s="216">
        <v>92313</v>
      </c>
      <c r="D5" s="207">
        <v>69.154940257601851</v>
      </c>
      <c r="E5" s="216">
        <v>247601</v>
      </c>
      <c r="F5" s="216">
        <v>154445</v>
      </c>
      <c r="G5" s="207">
        <v>1.6031661756612385</v>
      </c>
      <c r="I5" s="251"/>
      <c r="K5" s="251"/>
    </row>
    <row r="6" spans="1:11">
      <c r="A6" s="371" t="s">
        <v>8</v>
      </c>
      <c r="B6" s="216">
        <v>30255</v>
      </c>
      <c r="C6" s="216">
        <v>45836</v>
      </c>
      <c r="D6" s="207">
        <v>66.007068679640454</v>
      </c>
      <c r="E6" s="216">
        <v>84960</v>
      </c>
      <c r="F6" s="216">
        <v>78506</v>
      </c>
      <c r="G6" s="207">
        <v>1.0822102769215092</v>
      </c>
      <c r="I6" s="251"/>
      <c r="K6" s="251"/>
    </row>
    <row r="7" spans="1:11">
      <c r="A7" s="37" t="s">
        <v>9</v>
      </c>
      <c r="B7" s="216">
        <v>31951</v>
      </c>
      <c r="C7" s="216">
        <v>40948</v>
      </c>
      <c r="D7" s="207">
        <v>78.028230927029412</v>
      </c>
      <c r="E7" s="216">
        <v>124836</v>
      </c>
      <c r="F7" s="216">
        <v>110868</v>
      </c>
      <c r="G7" s="207">
        <v>1.125987661002273</v>
      </c>
      <c r="I7" s="251"/>
      <c r="K7" s="251"/>
    </row>
    <row r="8" spans="1:11" ht="15.75" customHeight="1">
      <c r="A8" s="37" t="s">
        <v>10</v>
      </c>
      <c r="B8" s="216">
        <v>67668</v>
      </c>
      <c r="C8" s="216">
        <v>88552</v>
      </c>
      <c r="D8" s="207">
        <v>76.416117083747409</v>
      </c>
      <c r="E8" s="216">
        <v>320988</v>
      </c>
      <c r="F8" s="216">
        <v>124548</v>
      </c>
      <c r="G8" s="207">
        <v>2.5772232392330667</v>
      </c>
      <c r="I8" s="251"/>
      <c r="K8" s="251"/>
    </row>
    <row r="9" spans="1:11" ht="17.25" customHeight="1">
      <c r="A9" s="37" t="s">
        <v>11</v>
      </c>
      <c r="B9" s="216">
        <v>67497</v>
      </c>
      <c r="C9" s="216">
        <v>97521</v>
      </c>
      <c r="D9" s="207">
        <v>69.212784938628602</v>
      </c>
      <c r="E9" s="216">
        <v>354721</v>
      </c>
      <c r="F9" s="216">
        <v>197432</v>
      </c>
      <c r="G9" s="207">
        <v>1.7966742979861421</v>
      </c>
      <c r="I9" s="251"/>
      <c r="K9" s="251"/>
    </row>
    <row r="10" spans="1:11">
      <c r="A10" s="37" t="s">
        <v>12</v>
      </c>
      <c r="B10" s="216">
        <v>36604</v>
      </c>
      <c r="C10" s="216">
        <v>38601</v>
      </c>
      <c r="D10" s="207">
        <v>94.826558897437891</v>
      </c>
      <c r="E10" s="216">
        <v>168015</v>
      </c>
      <c r="F10" s="216">
        <v>77734</v>
      </c>
      <c r="G10" s="207">
        <v>2.1614094218745978</v>
      </c>
      <c r="I10" s="251"/>
      <c r="K10" s="251"/>
    </row>
    <row r="11" spans="1:11">
      <c r="A11" s="37" t="s">
        <v>13</v>
      </c>
      <c r="B11" s="372"/>
      <c r="C11" s="372"/>
      <c r="D11" s="373"/>
      <c r="E11" s="216">
        <v>73127</v>
      </c>
      <c r="F11" s="216">
        <v>72567</v>
      </c>
      <c r="G11" s="207">
        <v>1.0077170063527499</v>
      </c>
      <c r="I11" s="251"/>
      <c r="K11" s="251"/>
    </row>
    <row r="12" spans="1:11">
      <c r="A12" s="37" t="s">
        <v>14</v>
      </c>
      <c r="B12" s="216">
        <v>81778</v>
      </c>
      <c r="C12" s="216">
        <v>153027</v>
      </c>
      <c r="D12" s="207">
        <v>53.440242571572341</v>
      </c>
      <c r="E12" s="216">
        <v>366367</v>
      </c>
      <c r="F12" s="216">
        <v>277365</v>
      </c>
      <c r="G12" s="207">
        <v>1.3208840336740397</v>
      </c>
      <c r="I12" s="251"/>
      <c r="K12" s="251"/>
    </row>
    <row r="13" spans="1:11" ht="12.75" customHeight="1">
      <c r="A13" s="37" t="s">
        <v>15</v>
      </c>
      <c r="B13" s="216">
        <v>31907</v>
      </c>
      <c r="C13" s="216">
        <v>43149</v>
      </c>
      <c r="D13" s="207">
        <v>73.946093768105868</v>
      </c>
      <c r="E13" s="216">
        <v>87615</v>
      </c>
      <c r="F13" s="216">
        <v>87419</v>
      </c>
      <c r="G13" s="207">
        <v>1.0022420755213397</v>
      </c>
      <c r="I13" s="251"/>
      <c r="K13" s="251"/>
    </row>
    <row r="14" spans="1:11">
      <c r="A14" s="37" t="s">
        <v>16</v>
      </c>
      <c r="B14" s="216">
        <v>60873</v>
      </c>
      <c r="C14" s="216">
        <v>104005</v>
      </c>
      <c r="D14" s="207">
        <v>58.528916878996206</v>
      </c>
      <c r="E14" s="216">
        <v>185971</v>
      </c>
      <c r="F14" s="216">
        <v>267602</v>
      </c>
      <c r="G14" s="207">
        <v>0.69495369989760913</v>
      </c>
      <c r="I14" s="251"/>
      <c r="K14" s="251"/>
    </row>
    <row r="15" spans="1:11">
      <c r="A15" s="37" t="s">
        <v>17</v>
      </c>
      <c r="B15" s="216">
        <v>44515</v>
      </c>
      <c r="C15" s="216">
        <v>72408</v>
      </c>
      <c r="D15" s="207">
        <v>61.478013479173576</v>
      </c>
      <c r="E15" s="216">
        <v>160675</v>
      </c>
      <c r="F15" s="216">
        <v>161405</v>
      </c>
      <c r="G15" s="207">
        <v>0.99547721569963754</v>
      </c>
      <c r="I15" s="251"/>
      <c r="K15" s="251"/>
    </row>
    <row r="16" spans="1:11">
      <c r="A16" s="37" t="s">
        <v>18</v>
      </c>
      <c r="B16" s="216">
        <v>22803</v>
      </c>
      <c r="C16" s="216">
        <v>43908</v>
      </c>
      <c r="D16" s="207">
        <v>51.933588412134469</v>
      </c>
      <c r="E16" s="216">
        <v>40684</v>
      </c>
      <c r="F16" s="216">
        <v>48616</v>
      </c>
      <c r="G16" s="207">
        <v>0.83684383741977952</v>
      </c>
      <c r="I16" s="251"/>
      <c r="K16" s="251"/>
    </row>
    <row r="17" spans="1:11">
      <c r="A17" s="37" t="s">
        <v>19</v>
      </c>
      <c r="B17" s="216">
        <v>11056</v>
      </c>
      <c r="C17" s="216">
        <v>14218</v>
      </c>
      <c r="D17" s="207">
        <v>77.760585173723456</v>
      </c>
      <c r="E17" s="216">
        <v>19740</v>
      </c>
      <c r="F17" s="216">
        <v>25839</v>
      </c>
      <c r="G17" s="207">
        <v>0.76396145361662604</v>
      </c>
      <c r="I17" s="251"/>
      <c r="K17" s="251"/>
    </row>
    <row r="18" spans="1:11">
      <c r="A18" s="371" t="s">
        <v>20</v>
      </c>
      <c r="B18" s="216">
        <v>37376</v>
      </c>
      <c r="C18" s="216">
        <v>46106</v>
      </c>
      <c r="D18" s="207">
        <v>81.065371101375092</v>
      </c>
      <c r="E18" s="216">
        <v>109140</v>
      </c>
      <c r="F18" s="216">
        <v>78954</v>
      </c>
      <c r="G18" s="207">
        <v>1.3823238847936774</v>
      </c>
      <c r="I18" s="251"/>
      <c r="K18" s="251"/>
    </row>
    <row r="19" spans="1:11">
      <c r="A19" s="37" t="s">
        <v>21</v>
      </c>
      <c r="B19" s="216">
        <v>89495</v>
      </c>
      <c r="C19" s="216">
        <v>92566</v>
      </c>
      <c r="D19" s="207">
        <v>96.682367175852903</v>
      </c>
      <c r="E19" s="216">
        <v>277907</v>
      </c>
      <c r="F19" s="216">
        <v>195363</v>
      </c>
      <c r="G19" s="207">
        <v>1.4225160342541832</v>
      </c>
      <c r="I19" s="251"/>
      <c r="J19" s="43"/>
      <c r="K19" s="251"/>
    </row>
    <row r="20" spans="1:11" ht="16.5" customHeight="1" thickBot="1">
      <c r="A20" s="92" t="s">
        <v>22</v>
      </c>
      <c r="B20" s="232">
        <f>SUM(B4:B19)</f>
        <v>685364</v>
      </c>
      <c r="C20" s="232">
        <f>SUM(C4:C19)</f>
        <v>982598</v>
      </c>
      <c r="D20" s="234">
        <f>B20*100/C20</f>
        <v>69.750192856081526</v>
      </c>
      <c r="E20" s="232">
        <f>SUM(E4:E19)</f>
        <v>2672101</v>
      </c>
      <c r="F20" s="232">
        <f>SUM(F4:F19)</f>
        <v>1995412</v>
      </c>
      <c r="G20" s="234">
        <f>E20/F20</f>
        <v>1.3391224468931728</v>
      </c>
      <c r="I20" s="365"/>
      <c r="J20" s="43"/>
      <c r="K20" s="365"/>
    </row>
    <row r="21" spans="1:11">
      <c r="A21" s="37" t="s">
        <v>23</v>
      </c>
      <c r="B21" s="216">
        <v>12967</v>
      </c>
      <c r="C21" s="216">
        <v>17936</v>
      </c>
      <c r="D21" s="207">
        <v>72.295941123996428</v>
      </c>
      <c r="E21" s="216">
        <v>50775</v>
      </c>
      <c r="F21" s="216">
        <v>18873</v>
      </c>
      <c r="G21" s="207">
        <v>2.6903512955015101</v>
      </c>
      <c r="I21" s="251"/>
      <c r="J21" s="43"/>
      <c r="K21" s="251"/>
    </row>
    <row r="22" spans="1:11">
      <c r="A22" s="37" t="s">
        <v>24</v>
      </c>
      <c r="B22" s="216">
        <v>65121</v>
      </c>
      <c r="C22" s="216">
        <v>85475</v>
      </c>
      <c r="D22" s="207">
        <v>76.187189236618892</v>
      </c>
      <c r="E22" s="216">
        <v>293815</v>
      </c>
      <c r="F22" s="216">
        <v>135332</v>
      </c>
      <c r="G22" s="207">
        <v>2.17106818786392</v>
      </c>
      <c r="I22" s="251"/>
      <c r="J22" s="43"/>
      <c r="K22" s="251"/>
    </row>
    <row r="23" spans="1:11">
      <c r="A23" s="37" t="s">
        <v>25</v>
      </c>
      <c r="B23" s="216">
        <v>5555</v>
      </c>
      <c r="C23" s="216">
        <v>5555</v>
      </c>
      <c r="D23" s="207">
        <v>100</v>
      </c>
      <c r="E23" s="372"/>
      <c r="F23" s="372"/>
      <c r="G23" s="373"/>
      <c r="I23" s="251"/>
      <c r="J23" s="43"/>
      <c r="K23" s="251"/>
    </row>
    <row r="24" spans="1:11" ht="22.5" customHeight="1" thickBot="1">
      <c r="A24" s="92" t="s">
        <v>26</v>
      </c>
      <c r="B24" s="232">
        <f>SUM(B20:B23)</f>
        <v>769007</v>
      </c>
      <c r="C24" s="232">
        <f>SUM(C20:C23)</f>
        <v>1091564</v>
      </c>
      <c r="D24" s="234">
        <f>B24*100/C24</f>
        <v>70.450014841090393</v>
      </c>
      <c r="E24" s="232">
        <f>SUM(E20:E23)</f>
        <v>3016691</v>
      </c>
      <c r="F24" s="232">
        <f>SUM(F20:F23)</f>
        <v>2149617</v>
      </c>
      <c r="G24" s="234">
        <f>E24/F24</f>
        <v>1.4033620872927597</v>
      </c>
      <c r="I24" s="374"/>
      <c r="J24" s="43"/>
      <c r="K24" s="365"/>
    </row>
    <row r="25" spans="1:11">
      <c r="I25" s="43"/>
      <c r="J25" s="43"/>
      <c r="K25" s="43"/>
    </row>
    <row r="26" spans="1:11">
      <c r="A26" s="371"/>
      <c r="B26" s="378"/>
      <c r="C26" s="378"/>
      <c r="D26" s="379"/>
      <c r="E26" s="378"/>
      <c r="F26" s="378"/>
      <c r="G26" s="379"/>
      <c r="I26" s="43"/>
      <c r="J26" s="43"/>
      <c r="K26" s="43"/>
    </row>
    <row r="27" spans="1:11" ht="39" customHeight="1" thickBot="1">
      <c r="A27" s="455" t="s">
        <v>362</v>
      </c>
      <c r="B27" s="455"/>
      <c r="C27" s="455"/>
      <c r="D27" s="455"/>
      <c r="E27" s="455"/>
      <c r="F27" s="455"/>
      <c r="G27" s="455"/>
      <c r="I27" s="43"/>
      <c r="J27" s="43"/>
      <c r="K27" s="43"/>
    </row>
    <row r="28" spans="1:11" ht="79.5" customHeight="1" thickBot="1">
      <c r="A28" s="35" t="s">
        <v>0</v>
      </c>
      <c r="B28" s="380" t="s">
        <v>27</v>
      </c>
      <c r="C28" s="380" t="s">
        <v>28</v>
      </c>
      <c r="D28" s="381" t="s">
        <v>29</v>
      </c>
      <c r="E28" s="380" t="s">
        <v>30</v>
      </c>
      <c r="F28" s="380" t="s">
        <v>28</v>
      </c>
      <c r="G28" s="381" t="s">
        <v>31</v>
      </c>
      <c r="I28" s="41"/>
      <c r="J28" s="43"/>
      <c r="K28" s="367"/>
    </row>
    <row r="29" spans="1:11" ht="12.75" customHeight="1" thickTop="1" thickBot="1">
      <c r="A29" s="368">
        <v>1</v>
      </c>
      <c r="B29" s="369">
        <v>2</v>
      </c>
      <c r="C29" s="369">
        <v>3</v>
      </c>
      <c r="D29" s="368">
        <v>4</v>
      </c>
      <c r="E29" s="369">
        <v>5</v>
      </c>
      <c r="F29" s="369">
        <v>6</v>
      </c>
      <c r="G29" s="368">
        <v>7</v>
      </c>
      <c r="I29" s="43"/>
      <c r="J29" s="43"/>
      <c r="K29" s="43"/>
    </row>
    <row r="30" spans="1:11" ht="15.75" thickTop="1">
      <c r="A30" s="37" t="s">
        <v>6</v>
      </c>
      <c r="B30" s="216">
        <v>9951</v>
      </c>
      <c r="C30" s="216">
        <v>106065</v>
      </c>
      <c r="D30" s="200">
        <v>9.3819827464290775</v>
      </c>
      <c r="E30" s="216">
        <v>3801</v>
      </c>
      <c r="F30" s="216">
        <v>106065</v>
      </c>
      <c r="G30" s="200">
        <v>3.5836515344364308</v>
      </c>
      <c r="I30" s="382"/>
      <c r="J30" s="43"/>
      <c r="K30" s="382"/>
    </row>
    <row r="31" spans="1:11">
      <c r="A31" s="371" t="s">
        <v>289</v>
      </c>
      <c r="B31" s="216">
        <v>144861</v>
      </c>
      <c r="C31" s="216">
        <v>518850</v>
      </c>
      <c r="D31" s="200">
        <v>27.919629950852848</v>
      </c>
      <c r="E31" s="216">
        <v>15896</v>
      </c>
      <c r="F31" s="216">
        <v>518850</v>
      </c>
      <c r="G31" s="200">
        <v>3.0636985641322152</v>
      </c>
      <c r="I31" s="382"/>
      <c r="J31" s="43"/>
      <c r="K31" s="382"/>
    </row>
    <row r="32" spans="1:11">
      <c r="A32" s="371" t="s">
        <v>8</v>
      </c>
      <c r="B32" s="216">
        <v>49098</v>
      </c>
      <c r="C32" s="216">
        <v>174138</v>
      </c>
      <c r="D32" s="200">
        <v>28.194879922819833</v>
      </c>
      <c r="E32" s="216">
        <v>6133</v>
      </c>
      <c r="F32" s="216">
        <v>174138</v>
      </c>
      <c r="G32" s="200">
        <v>3.5219193972596443</v>
      </c>
      <c r="I32" s="382"/>
      <c r="J32" s="43"/>
      <c r="K32" s="382"/>
    </row>
    <row r="33" spans="1:12">
      <c r="A33" s="37" t="s">
        <v>9</v>
      </c>
      <c r="B33" s="216">
        <v>63414</v>
      </c>
      <c r="C33" s="216">
        <v>264480</v>
      </c>
      <c r="D33" s="200">
        <v>23.976860254083483</v>
      </c>
      <c r="E33" s="216">
        <v>11204</v>
      </c>
      <c r="F33" s="216">
        <v>264480</v>
      </c>
      <c r="G33" s="200">
        <v>4.2362371445856022</v>
      </c>
      <c r="I33" s="382"/>
      <c r="J33" s="43"/>
      <c r="K33" s="382"/>
    </row>
    <row r="34" spans="1:12">
      <c r="A34" s="37" t="s">
        <v>10</v>
      </c>
      <c r="B34" s="216">
        <v>53296</v>
      </c>
      <c r="C34" s="216">
        <v>483230</v>
      </c>
      <c r="D34" s="200">
        <v>11.029116569749394</v>
      </c>
      <c r="E34" s="216">
        <v>10506</v>
      </c>
      <c r="F34" s="216">
        <v>483230</v>
      </c>
      <c r="G34" s="200">
        <v>2.1741199842724996</v>
      </c>
      <c r="I34" s="382"/>
      <c r="J34" s="43"/>
      <c r="K34" s="382"/>
    </row>
    <row r="35" spans="1:12">
      <c r="A35" s="37" t="s">
        <v>11</v>
      </c>
      <c r="B35" s="216">
        <v>32097</v>
      </c>
      <c r="C35" s="216">
        <v>713739</v>
      </c>
      <c r="D35" s="200">
        <v>4.497022020654609</v>
      </c>
      <c r="E35" s="216">
        <v>26924</v>
      </c>
      <c r="F35" s="216">
        <v>713739</v>
      </c>
      <c r="G35" s="200">
        <v>3.7722472780666325</v>
      </c>
      <c r="I35" s="382"/>
      <c r="K35" s="382"/>
    </row>
    <row r="36" spans="1:12">
      <c r="A36" s="37" t="s">
        <v>12</v>
      </c>
      <c r="B36" s="216">
        <v>48285</v>
      </c>
      <c r="C36" s="216">
        <v>245749</v>
      </c>
      <c r="D36" s="200">
        <v>19.648096228265423</v>
      </c>
      <c r="E36" s="216">
        <v>2006</v>
      </c>
      <c r="F36" s="216">
        <v>245749</v>
      </c>
      <c r="G36" s="200">
        <v>0.81628002555452928</v>
      </c>
      <c r="I36" s="382"/>
      <c r="K36" s="382"/>
    </row>
    <row r="37" spans="1:12">
      <c r="A37" s="37" t="s">
        <v>13</v>
      </c>
      <c r="B37" s="216">
        <v>90236</v>
      </c>
      <c r="C37" s="216">
        <v>198698</v>
      </c>
      <c r="D37" s="200">
        <v>45.41364281472385</v>
      </c>
      <c r="E37" s="216">
        <v>4250</v>
      </c>
      <c r="F37" s="216">
        <v>198698</v>
      </c>
      <c r="G37" s="200">
        <v>2.1389243978298724</v>
      </c>
      <c r="I37" s="382"/>
      <c r="K37" s="382"/>
    </row>
    <row r="38" spans="1:12">
      <c r="A38" s="37" t="s">
        <v>14</v>
      </c>
      <c r="B38" s="216">
        <v>154588</v>
      </c>
      <c r="C38" s="216">
        <v>670411</v>
      </c>
      <c r="D38" s="200">
        <v>23.058690862769257</v>
      </c>
      <c r="E38" s="216">
        <v>18587</v>
      </c>
      <c r="F38" s="216">
        <v>670411</v>
      </c>
      <c r="G38" s="200">
        <v>2.7724783752056572</v>
      </c>
      <c r="I38" s="382"/>
      <c r="K38" s="382"/>
    </row>
    <row r="39" spans="1:12">
      <c r="A39" s="37" t="s">
        <v>15</v>
      </c>
      <c r="B39" s="216">
        <v>15716</v>
      </c>
      <c r="C39" s="216">
        <v>277531</v>
      </c>
      <c r="D39" s="200">
        <v>5.6627908233674802</v>
      </c>
      <c r="E39" s="216">
        <v>10780</v>
      </c>
      <c r="F39" s="216">
        <v>277531</v>
      </c>
      <c r="G39" s="200">
        <v>3.8842507683826315</v>
      </c>
      <c r="I39" s="382"/>
      <c r="K39" s="382"/>
    </row>
    <row r="40" spans="1:12">
      <c r="A40" s="37" t="s">
        <v>16</v>
      </c>
      <c r="B40" s="216">
        <v>81568</v>
      </c>
      <c r="C40" s="216">
        <v>663024</v>
      </c>
      <c r="D40" s="200">
        <v>12.302420425203312</v>
      </c>
      <c r="E40" s="216">
        <v>15363</v>
      </c>
      <c r="F40" s="216">
        <v>663024</v>
      </c>
      <c r="G40" s="200">
        <v>2.3171106928255991</v>
      </c>
      <c r="I40" s="382"/>
      <c r="K40" s="382"/>
    </row>
    <row r="41" spans="1:12">
      <c r="A41" s="37" t="s">
        <v>17</v>
      </c>
      <c r="B41" s="216">
        <v>56015</v>
      </c>
      <c r="C41" s="216">
        <v>344396</v>
      </c>
      <c r="D41" s="200">
        <v>16.264706907165007</v>
      </c>
      <c r="E41" s="216">
        <v>12348</v>
      </c>
      <c r="F41" s="216">
        <v>344396</v>
      </c>
      <c r="G41" s="200">
        <v>3.5854074960220208</v>
      </c>
      <c r="I41" s="382"/>
      <c r="K41" s="382"/>
    </row>
    <row r="42" spans="1:12">
      <c r="A42" s="37" t="s">
        <v>18</v>
      </c>
      <c r="B42" s="216">
        <v>14302</v>
      </c>
      <c r="C42" s="216">
        <v>112956</v>
      </c>
      <c r="D42" s="200">
        <v>12.661567335953821</v>
      </c>
      <c r="E42" s="216">
        <v>3640</v>
      </c>
      <c r="F42" s="216">
        <v>112956</v>
      </c>
      <c r="G42" s="200">
        <v>3.2224937143666561</v>
      </c>
      <c r="I42" s="382"/>
      <c r="J42" s="43"/>
      <c r="K42" s="382"/>
      <c r="L42" s="43"/>
    </row>
    <row r="43" spans="1:12">
      <c r="A43" s="37" t="s">
        <v>19</v>
      </c>
      <c r="B43" s="216">
        <v>28132</v>
      </c>
      <c r="C43" s="216">
        <v>93840</v>
      </c>
      <c r="D43" s="200">
        <v>29.978687127024724</v>
      </c>
      <c r="E43" s="216">
        <v>3640</v>
      </c>
      <c r="F43" s="216">
        <v>93840</v>
      </c>
      <c r="G43" s="200">
        <v>3.8789428815004259</v>
      </c>
      <c r="I43" s="382"/>
      <c r="J43" s="43"/>
      <c r="K43" s="382"/>
      <c r="L43" s="43"/>
    </row>
    <row r="44" spans="1:12">
      <c r="A44" s="371" t="s">
        <v>20</v>
      </c>
      <c r="B44" s="216">
        <v>33007</v>
      </c>
      <c r="C44" s="216">
        <v>235535</v>
      </c>
      <c r="D44" s="200">
        <v>14.013628547774214</v>
      </c>
      <c r="E44" s="216">
        <v>12506</v>
      </c>
      <c r="F44" s="216">
        <v>235535</v>
      </c>
      <c r="G44" s="200">
        <v>5.3096142823784147</v>
      </c>
      <c r="I44" s="382"/>
      <c r="J44" s="43"/>
      <c r="K44" s="382"/>
      <c r="L44" s="43"/>
    </row>
    <row r="45" spans="1:12">
      <c r="A45" s="37" t="s">
        <v>21</v>
      </c>
      <c r="B45" s="216">
        <v>75951</v>
      </c>
      <c r="C45" s="216">
        <v>658030</v>
      </c>
      <c r="D45" s="200">
        <v>11.542178928012401</v>
      </c>
      <c r="E45" s="216">
        <v>20396</v>
      </c>
      <c r="F45" s="216">
        <v>658030</v>
      </c>
      <c r="G45" s="200">
        <v>3.0995547315471939</v>
      </c>
      <c r="I45" s="382"/>
      <c r="J45" s="43"/>
      <c r="K45" s="382"/>
      <c r="L45" s="43"/>
    </row>
    <row r="46" spans="1:12" ht="16.5" customHeight="1" thickBot="1">
      <c r="A46" s="92" t="s">
        <v>22</v>
      </c>
      <c r="B46" s="232">
        <f>SUM(B30:B45)</f>
        <v>950517</v>
      </c>
      <c r="C46" s="232">
        <f>SUM(C30:C45)</f>
        <v>5760672</v>
      </c>
      <c r="D46" s="383">
        <f>B46*100/C46</f>
        <v>16.500106237605614</v>
      </c>
      <c r="E46" s="232">
        <f>SUM(E30:E45)</f>
        <v>177980</v>
      </c>
      <c r="F46" s="232">
        <f>SUM(F30:F45)</f>
        <v>5760672</v>
      </c>
      <c r="G46" s="383">
        <f>E46*100/F46</f>
        <v>3.0895701057098894</v>
      </c>
      <c r="I46" s="365"/>
      <c r="J46" s="43"/>
      <c r="K46" s="365"/>
      <c r="L46" s="43"/>
    </row>
    <row r="47" spans="1:12">
      <c r="A47" s="37" t="s">
        <v>23</v>
      </c>
      <c r="B47" s="216">
        <v>32068</v>
      </c>
      <c r="C47" s="216">
        <v>93290</v>
      </c>
      <c r="D47" s="200">
        <v>34.374531032264983</v>
      </c>
      <c r="E47" s="216">
        <v>2805</v>
      </c>
      <c r="F47" s="216">
        <v>93290</v>
      </c>
      <c r="G47" s="200">
        <v>3.0067531353842858</v>
      </c>
      <c r="I47" s="382"/>
      <c r="J47" s="43"/>
      <c r="K47" s="382"/>
      <c r="L47" s="43"/>
    </row>
    <row r="48" spans="1:12">
      <c r="A48" s="37" t="s">
        <v>24</v>
      </c>
      <c r="B48" s="216">
        <v>118544</v>
      </c>
      <c r="C48" s="216">
        <v>507947</v>
      </c>
      <c r="D48" s="200">
        <v>23.337867927165629</v>
      </c>
      <c r="E48" s="216">
        <v>11057</v>
      </c>
      <c r="F48" s="216">
        <v>507947</v>
      </c>
      <c r="G48" s="200">
        <v>2.1768019104355374</v>
      </c>
      <c r="I48" s="382"/>
      <c r="J48" s="43"/>
      <c r="K48" s="382"/>
      <c r="L48" s="43"/>
    </row>
    <row r="49" spans="1:12">
      <c r="A49" s="37" t="s">
        <v>25</v>
      </c>
      <c r="B49" s="372"/>
      <c r="C49" s="372"/>
      <c r="D49" s="384"/>
      <c r="E49" s="372"/>
      <c r="F49" s="372"/>
      <c r="G49" s="384"/>
      <c r="I49" s="382"/>
      <c r="J49" s="43"/>
      <c r="K49" s="382"/>
      <c r="L49" s="43"/>
    </row>
    <row r="50" spans="1:12" ht="22.5" customHeight="1" thickBot="1">
      <c r="A50" s="92" t="s">
        <v>26</v>
      </c>
      <c r="B50" s="232">
        <f>SUM(B46:B49)</f>
        <v>1101129</v>
      </c>
      <c r="C50" s="232">
        <f>SUM(C46:C49)</f>
        <v>6361909</v>
      </c>
      <c r="D50" s="383">
        <f>B50*100/C50</f>
        <v>17.308153889029221</v>
      </c>
      <c r="E50" s="232">
        <f>SUM(E46:E49)</f>
        <v>191842</v>
      </c>
      <c r="F50" s="232">
        <f>SUM(F46:F49)</f>
        <v>6361909</v>
      </c>
      <c r="G50" s="383">
        <f>E50*100/F50</f>
        <v>3.0154785301078655</v>
      </c>
      <c r="I50" s="374"/>
      <c r="J50" s="43"/>
      <c r="K50" s="374"/>
      <c r="L50" s="43"/>
    </row>
    <row r="51" spans="1:12">
      <c r="I51" s="43"/>
      <c r="J51" s="43"/>
      <c r="K51" s="43"/>
      <c r="L51" s="43"/>
    </row>
    <row r="52" spans="1:12">
      <c r="I52" s="43"/>
      <c r="J52" s="43"/>
      <c r="K52" s="43"/>
      <c r="L52" s="43"/>
    </row>
    <row r="53" spans="1:12" ht="15" customHeight="1">
      <c r="I53" s="43"/>
      <c r="J53" s="43"/>
      <c r="K53" s="43"/>
      <c r="L53" s="43"/>
    </row>
    <row r="54" spans="1:12">
      <c r="A54" s="371"/>
      <c r="B54" s="378"/>
      <c r="C54" s="378"/>
      <c r="D54" s="379"/>
      <c r="E54" s="378"/>
      <c r="F54" s="378"/>
      <c r="G54" s="379"/>
      <c r="I54" s="43"/>
      <c r="J54" s="43"/>
      <c r="K54" s="43"/>
      <c r="L54" s="43"/>
    </row>
    <row r="55" spans="1:12" ht="49.5" customHeight="1" thickBot="1">
      <c r="A55" s="454" t="s">
        <v>363</v>
      </c>
      <c r="B55" s="454"/>
      <c r="C55" s="454"/>
      <c r="D55" s="454"/>
      <c r="E55" s="454"/>
      <c r="F55" s="454"/>
      <c r="G55" s="454"/>
      <c r="I55" s="43"/>
      <c r="J55" s="43"/>
      <c r="K55" s="43"/>
      <c r="L55" s="43"/>
    </row>
    <row r="56" spans="1:12" ht="122.25" customHeight="1" thickBot="1">
      <c r="A56" s="35" t="s">
        <v>0</v>
      </c>
      <c r="B56" s="380" t="s">
        <v>32</v>
      </c>
      <c r="C56" s="380" t="s">
        <v>33</v>
      </c>
      <c r="D56" s="381" t="s">
        <v>34</v>
      </c>
      <c r="E56" s="380" t="s">
        <v>79</v>
      </c>
      <c r="F56" s="380" t="s">
        <v>35</v>
      </c>
      <c r="G56" s="381" t="s">
        <v>36</v>
      </c>
      <c r="I56" s="43"/>
      <c r="J56" s="41"/>
      <c r="K56" s="43"/>
      <c r="L56" s="367"/>
    </row>
    <row r="57" spans="1:12" ht="12.75" customHeight="1" thickTop="1" thickBot="1">
      <c r="A57" s="368">
        <v>1</v>
      </c>
      <c r="B57" s="369">
        <v>2</v>
      </c>
      <c r="C57" s="369">
        <v>3</v>
      </c>
      <c r="D57" s="368">
        <v>4</v>
      </c>
      <c r="E57" s="369">
        <v>5</v>
      </c>
      <c r="F57" s="369">
        <v>6</v>
      </c>
      <c r="G57" s="368">
        <v>7</v>
      </c>
      <c r="I57" s="43"/>
      <c r="J57" s="43"/>
      <c r="K57" s="43"/>
      <c r="L57" s="43"/>
    </row>
    <row r="58" spans="1:12" ht="15.75" thickTop="1">
      <c r="A58" s="37" t="s">
        <v>6</v>
      </c>
      <c r="B58" s="216">
        <v>725</v>
      </c>
      <c r="C58" s="216">
        <v>3113</v>
      </c>
      <c r="D58" s="200">
        <v>23.289431416639896</v>
      </c>
      <c r="E58" s="216">
        <v>1803</v>
      </c>
      <c r="F58" s="216">
        <v>5559</v>
      </c>
      <c r="G58" s="200">
        <v>32.433890987587695</v>
      </c>
      <c r="I58" s="43"/>
      <c r="J58" s="251"/>
      <c r="K58" s="43"/>
      <c r="L58" s="382"/>
    </row>
    <row r="59" spans="1:12">
      <c r="A59" s="371" t="s">
        <v>289</v>
      </c>
      <c r="B59" s="216">
        <v>3095</v>
      </c>
      <c r="C59" s="216">
        <v>26593</v>
      </c>
      <c r="D59" s="200">
        <v>11.638401082991765</v>
      </c>
      <c r="E59" s="216">
        <v>12902</v>
      </c>
      <c r="F59" s="216">
        <v>14774</v>
      </c>
      <c r="G59" s="200">
        <v>87.329091647488838</v>
      </c>
      <c r="I59" s="43"/>
      <c r="J59" s="251"/>
      <c r="K59" s="43"/>
      <c r="L59" s="382"/>
    </row>
    <row r="60" spans="1:12">
      <c r="A60" s="371" t="s">
        <v>8</v>
      </c>
      <c r="B60" s="216">
        <v>1826</v>
      </c>
      <c r="C60" s="216">
        <v>15574</v>
      </c>
      <c r="D60" s="200">
        <v>11.724669320662642</v>
      </c>
      <c r="E60" s="216">
        <v>2553</v>
      </c>
      <c r="F60" s="216">
        <v>11670</v>
      </c>
      <c r="G60" s="200">
        <v>21.876606683804628</v>
      </c>
      <c r="I60" s="43"/>
      <c r="J60" s="251"/>
      <c r="K60" s="43"/>
      <c r="L60" s="382"/>
    </row>
    <row r="61" spans="1:12">
      <c r="A61" s="37" t="s">
        <v>9</v>
      </c>
      <c r="B61" s="216">
        <v>1637</v>
      </c>
      <c r="C61" s="216">
        <v>10258</v>
      </c>
      <c r="D61" s="200">
        <v>15.958276467147591</v>
      </c>
      <c r="E61" s="216">
        <v>5710</v>
      </c>
      <c r="F61" s="216">
        <v>7377</v>
      </c>
      <c r="G61" s="200">
        <v>77.402738240477149</v>
      </c>
      <c r="I61" s="43"/>
      <c r="J61" s="251"/>
      <c r="K61" s="43"/>
      <c r="L61" s="382"/>
    </row>
    <row r="62" spans="1:12">
      <c r="A62" s="37" t="s">
        <v>10</v>
      </c>
      <c r="B62" s="216">
        <v>2994</v>
      </c>
      <c r="C62" s="216">
        <v>16485</v>
      </c>
      <c r="D62" s="200">
        <v>18.161965423111919</v>
      </c>
      <c r="E62" s="216">
        <v>12766</v>
      </c>
      <c r="F62" s="216">
        <v>31539</v>
      </c>
      <c r="G62" s="200">
        <v>40.476869907099143</v>
      </c>
      <c r="I62" s="43"/>
      <c r="J62" s="251"/>
      <c r="K62" s="43"/>
      <c r="L62" s="382"/>
    </row>
    <row r="63" spans="1:12">
      <c r="A63" s="37" t="s">
        <v>11</v>
      </c>
      <c r="B63" s="216">
        <v>3283</v>
      </c>
      <c r="C63" s="216">
        <v>30326</v>
      </c>
      <c r="D63" s="200">
        <v>10.825694123854118</v>
      </c>
      <c r="E63" s="216">
        <v>7131</v>
      </c>
      <c r="F63" s="216">
        <v>13815</v>
      </c>
      <c r="G63" s="200">
        <v>51.617806731813246</v>
      </c>
      <c r="I63" s="43"/>
      <c r="J63" s="251"/>
      <c r="K63" s="43"/>
      <c r="L63" s="382"/>
    </row>
    <row r="64" spans="1:12">
      <c r="A64" s="37" t="s">
        <v>12</v>
      </c>
      <c r="B64" s="216">
        <v>1533</v>
      </c>
      <c r="C64" s="216">
        <v>7676</v>
      </c>
      <c r="D64" s="200">
        <v>19.971339239187078</v>
      </c>
      <c r="E64" s="216">
        <v>357</v>
      </c>
      <c r="F64" s="216">
        <v>4020</v>
      </c>
      <c r="G64" s="200">
        <v>8.8805970149253728</v>
      </c>
      <c r="I64" s="43"/>
      <c r="J64" s="251"/>
      <c r="K64" s="43"/>
      <c r="L64" s="382"/>
    </row>
    <row r="65" spans="1:12">
      <c r="A65" s="37" t="s">
        <v>13</v>
      </c>
      <c r="B65" s="216">
        <v>869</v>
      </c>
      <c r="C65" s="216">
        <v>9710</v>
      </c>
      <c r="D65" s="200">
        <v>8.9495365602471679</v>
      </c>
      <c r="E65" s="385"/>
      <c r="F65" s="385"/>
      <c r="G65" s="386"/>
      <c r="I65" s="43"/>
      <c r="J65" s="251"/>
      <c r="K65" s="43"/>
      <c r="L65" s="382"/>
    </row>
    <row r="66" spans="1:12">
      <c r="A66" s="37" t="s">
        <v>14</v>
      </c>
      <c r="B66" s="216">
        <v>4969</v>
      </c>
      <c r="C66" s="216">
        <v>43602</v>
      </c>
      <c r="D66" s="200">
        <v>11.396266226319893</v>
      </c>
      <c r="E66" s="216">
        <v>0</v>
      </c>
      <c r="F66" s="216">
        <v>40379</v>
      </c>
      <c r="G66" s="200">
        <v>0</v>
      </c>
      <c r="I66" s="43"/>
      <c r="J66" s="251"/>
      <c r="K66" s="43"/>
      <c r="L66" s="382"/>
    </row>
    <row r="67" spans="1:12">
      <c r="A67" s="37" t="s">
        <v>15</v>
      </c>
      <c r="B67" s="216">
        <v>1806</v>
      </c>
      <c r="C67" s="216">
        <v>12274</v>
      </c>
      <c r="D67" s="200">
        <v>14.714029656183802</v>
      </c>
      <c r="E67" s="216">
        <v>5897</v>
      </c>
      <c r="F67" s="216">
        <v>22564</v>
      </c>
      <c r="G67" s="200">
        <v>26.134550611593689</v>
      </c>
      <c r="I67" s="43"/>
      <c r="J67" s="251"/>
      <c r="K67" s="43"/>
      <c r="L67" s="382"/>
    </row>
    <row r="68" spans="1:12">
      <c r="A68" s="37" t="s">
        <v>16</v>
      </c>
      <c r="B68" s="216">
        <v>2753</v>
      </c>
      <c r="C68" s="216">
        <v>28969</v>
      </c>
      <c r="D68" s="200">
        <v>9.5032621077703752</v>
      </c>
      <c r="E68" s="216">
        <v>15461</v>
      </c>
      <c r="F68" s="216">
        <v>30185</v>
      </c>
      <c r="G68" s="200">
        <v>51.220805035613715</v>
      </c>
      <c r="I68" s="43"/>
      <c r="J68" s="251"/>
      <c r="K68" s="43"/>
      <c r="L68" s="382"/>
    </row>
    <row r="69" spans="1:12">
      <c r="A69" s="37" t="s">
        <v>17</v>
      </c>
      <c r="B69" s="216">
        <v>2521</v>
      </c>
      <c r="C69" s="216">
        <v>20569</v>
      </c>
      <c r="D69" s="200">
        <v>12.256308036365404</v>
      </c>
      <c r="E69" s="216">
        <v>6173</v>
      </c>
      <c r="F69" s="216">
        <v>14034</v>
      </c>
      <c r="G69" s="200">
        <v>43.986033917628617</v>
      </c>
      <c r="I69" s="43"/>
      <c r="J69" s="251"/>
      <c r="K69" s="43"/>
      <c r="L69" s="382"/>
    </row>
    <row r="70" spans="1:12">
      <c r="A70" s="37" t="s">
        <v>18</v>
      </c>
      <c r="B70" s="216">
        <v>1459</v>
      </c>
      <c r="C70" s="216">
        <v>13761</v>
      </c>
      <c r="D70" s="200">
        <v>10.602427149189738</v>
      </c>
      <c r="E70" s="216">
        <v>4679</v>
      </c>
      <c r="F70" s="216">
        <v>10213</v>
      </c>
      <c r="G70" s="200">
        <v>45.814158425536085</v>
      </c>
      <c r="I70" s="43"/>
      <c r="J70" s="251"/>
      <c r="K70" s="43"/>
      <c r="L70" s="382"/>
    </row>
    <row r="71" spans="1:12">
      <c r="A71" s="37" t="s">
        <v>19</v>
      </c>
      <c r="B71" s="216">
        <v>615</v>
      </c>
      <c r="C71" s="216">
        <v>3745</v>
      </c>
      <c r="D71" s="200">
        <v>16.421895861148197</v>
      </c>
      <c r="E71" s="216">
        <v>1508</v>
      </c>
      <c r="F71" s="216">
        <v>4291</v>
      </c>
      <c r="G71" s="200">
        <v>35.143323234677233</v>
      </c>
      <c r="I71" s="43"/>
      <c r="J71" s="251"/>
      <c r="K71" s="43"/>
      <c r="L71" s="382"/>
    </row>
    <row r="72" spans="1:12">
      <c r="A72" s="371" t="s">
        <v>20</v>
      </c>
      <c r="B72" s="216">
        <v>1285</v>
      </c>
      <c r="C72" s="216">
        <v>10429</v>
      </c>
      <c r="D72" s="200">
        <v>12.321411448844568</v>
      </c>
      <c r="E72" s="216">
        <v>3843</v>
      </c>
      <c r="F72" s="216">
        <v>11076</v>
      </c>
      <c r="G72" s="200">
        <v>34.696641386782233</v>
      </c>
      <c r="I72" s="43"/>
      <c r="J72" s="251"/>
      <c r="K72" s="43"/>
      <c r="L72" s="382"/>
    </row>
    <row r="73" spans="1:12">
      <c r="A73" s="37" t="s">
        <v>21</v>
      </c>
      <c r="B73" s="216">
        <v>9292</v>
      </c>
      <c r="C73" s="216">
        <v>26556</v>
      </c>
      <c r="D73" s="200">
        <v>34.990209368880855</v>
      </c>
      <c r="E73" s="216">
        <v>3855</v>
      </c>
      <c r="F73" s="216">
        <v>33141</v>
      </c>
      <c r="G73" s="200">
        <v>11.63211731691862</v>
      </c>
      <c r="I73" s="43"/>
      <c r="J73" s="251"/>
      <c r="K73" s="43"/>
      <c r="L73" s="382"/>
    </row>
    <row r="74" spans="1:12" ht="16.5" customHeight="1" thickBot="1">
      <c r="A74" s="92" t="s">
        <v>37</v>
      </c>
      <c r="B74" s="232">
        <f>SUM(B58:B73)</f>
        <v>40662</v>
      </c>
      <c r="C74" s="232">
        <f>SUM(C58:C73)</f>
        <v>279640</v>
      </c>
      <c r="D74" s="383">
        <f>B74*100/C74</f>
        <v>14.540838220569304</v>
      </c>
      <c r="E74" s="232">
        <f>SUM(E58:E73)</f>
        <v>84638</v>
      </c>
      <c r="F74" s="232">
        <f>SUM(F58:F73)</f>
        <v>254637</v>
      </c>
      <c r="G74" s="383">
        <f>E74*100/F74</f>
        <v>33.238688800135094</v>
      </c>
      <c r="I74" s="43"/>
      <c r="J74" s="365"/>
      <c r="K74" s="43"/>
      <c r="L74" s="365"/>
    </row>
    <row r="75" spans="1:12">
      <c r="A75" s="37" t="s">
        <v>23</v>
      </c>
      <c r="B75" s="216">
        <v>1712</v>
      </c>
      <c r="C75" s="216">
        <v>4581</v>
      </c>
      <c r="D75" s="200">
        <v>37.371752892381579</v>
      </c>
      <c r="E75" s="216">
        <v>5165</v>
      </c>
      <c r="F75" s="216">
        <v>6595</v>
      </c>
      <c r="G75" s="200">
        <v>78.316906747536009</v>
      </c>
      <c r="I75" s="43"/>
      <c r="J75" s="251"/>
      <c r="K75" s="43"/>
      <c r="L75" s="382"/>
    </row>
    <row r="76" spans="1:12">
      <c r="A76" s="37" t="s">
        <v>24</v>
      </c>
      <c r="B76" s="216">
        <v>2422</v>
      </c>
      <c r="C76" s="216">
        <v>21628</v>
      </c>
      <c r="D76" s="200">
        <v>11.198446458294804</v>
      </c>
      <c r="E76" s="216">
        <v>17389</v>
      </c>
      <c r="F76" s="216">
        <v>31066</v>
      </c>
      <c r="G76" s="200">
        <v>55.974377132556498</v>
      </c>
      <c r="I76" s="43"/>
      <c r="J76" s="251"/>
      <c r="K76" s="43"/>
      <c r="L76" s="382"/>
    </row>
    <row r="77" spans="1:12" ht="22.5" customHeight="1" thickBot="1">
      <c r="A77" s="92" t="s">
        <v>26</v>
      </c>
      <c r="B77" s="232">
        <f>SUM(B74:B76)</f>
        <v>44796</v>
      </c>
      <c r="C77" s="232">
        <f>SUM(C74:C76)</f>
        <v>305849</v>
      </c>
      <c r="D77" s="383">
        <f>B77*100/C77</f>
        <v>14.646443179477455</v>
      </c>
      <c r="E77" s="232">
        <f>SUM(E74:E76)</f>
        <v>107192</v>
      </c>
      <c r="F77" s="232">
        <f>SUM(F74:F76)</f>
        <v>292298</v>
      </c>
      <c r="G77" s="383">
        <f>E77*100/F77</f>
        <v>36.672163340152856</v>
      </c>
      <c r="I77" s="43"/>
      <c r="J77" s="387"/>
      <c r="K77" s="43"/>
      <c r="L77" s="374"/>
    </row>
    <row r="78" spans="1:12">
      <c r="I78" s="43"/>
      <c r="J78" s="374"/>
      <c r="K78" s="43"/>
      <c r="L78" s="374"/>
    </row>
    <row r="79" spans="1:12">
      <c r="I79" s="43"/>
      <c r="J79" s="43"/>
      <c r="K79" s="43"/>
      <c r="L79" s="43"/>
    </row>
    <row r="80" spans="1:12" ht="49.5" customHeight="1" thickBot="1">
      <c r="A80" s="454" t="s">
        <v>364</v>
      </c>
      <c r="B80" s="454"/>
      <c r="C80" s="454"/>
      <c r="D80" s="454"/>
      <c r="E80" s="454"/>
      <c r="F80" s="454"/>
      <c r="G80" s="454"/>
      <c r="I80" s="43"/>
      <c r="J80" s="43"/>
      <c r="K80" s="43"/>
      <c r="L80" s="43"/>
    </row>
    <row r="81" spans="1:12" ht="108" customHeight="1" thickBot="1">
      <c r="A81" s="388" t="s">
        <v>0</v>
      </c>
      <c r="B81" s="389" t="s">
        <v>38</v>
      </c>
      <c r="C81" s="389" t="s">
        <v>39</v>
      </c>
      <c r="D81" s="390" t="s">
        <v>40</v>
      </c>
      <c r="E81" s="389" t="s">
        <v>41</v>
      </c>
      <c r="F81" s="389" t="s">
        <v>42</v>
      </c>
      <c r="G81" s="390" t="s">
        <v>43</v>
      </c>
      <c r="I81" s="41"/>
      <c r="J81" s="43"/>
      <c r="K81" s="367"/>
      <c r="L81" s="43"/>
    </row>
    <row r="82" spans="1:12" ht="12.75" customHeight="1" thickTop="1" thickBot="1">
      <c r="A82" s="368">
        <v>1</v>
      </c>
      <c r="B82" s="369">
        <v>2</v>
      </c>
      <c r="C82" s="369">
        <v>3</v>
      </c>
      <c r="D82" s="368">
        <v>4</v>
      </c>
      <c r="E82" s="369">
        <v>5</v>
      </c>
      <c r="F82" s="369">
        <v>6</v>
      </c>
      <c r="G82" s="368">
        <v>7</v>
      </c>
      <c r="I82" s="43"/>
      <c r="J82" s="43"/>
      <c r="K82" s="43"/>
      <c r="L82" s="43"/>
    </row>
    <row r="83" spans="1:12" ht="15.75" thickTop="1">
      <c r="A83" s="37" t="s">
        <v>6</v>
      </c>
      <c r="B83" s="216">
        <v>479</v>
      </c>
      <c r="C83" s="216">
        <v>1299</v>
      </c>
      <c r="D83" s="200">
        <v>36.87451886066205</v>
      </c>
      <c r="E83" s="216">
        <v>476</v>
      </c>
      <c r="F83" s="216">
        <v>1299</v>
      </c>
      <c r="G83" s="200">
        <v>36.643571978444953</v>
      </c>
      <c r="I83" s="251"/>
      <c r="J83" s="43"/>
      <c r="K83" s="251"/>
      <c r="L83" s="43"/>
    </row>
    <row r="84" spans="1:12">
      <c r="A84" s="371" t="s">
        <v>289</v>
      </c>
      <c r="B84" s="216">
        <v>1387</v>
      </c>
      <c r="C84" s="216">
        <v>2285</v>
      </c>
      <c r="D84" s="200">
        <v>60.700218818380748</v>
      </c>
      <c r="E84" s="216">
        <v>1469</v>
      </c>
      <c r="F84" s="216">
        <v>2285</v>
      </c>
      <c r="G84" s="200">
        <v>64.288840262582056</v>
      </c>
      <c r="I84" s="251"/>
      <c r="J84" s="43"/>
      <c r="K84" s="251"/>
      <c r="L84" s="43"/>
    </row>
    <row r="85" spans="1:12">
      <c r="A85" s="371" t="s">
        <v>8</v>
      </c>
      <c r="B85" s="216">
        <v>125</v>
      </c>
      <c r="C85" s="216">
        <v>3147</v>
      </c>
      <c r="D85" s="200">
        <v>3.9720368605020657</v>
      </c>
      <c r="E85" s="216">
        <v>591</v>
      </c>
      <c r="F85" s="216">
        <v>3147</v>
      </c>
      <c r="G85" s="200">
        <v>18.779790276453763</v>
      </c>
      <c r="I85" s="251"/>
      <c r="J85" s="43"/>
      <c r="K85" s="251"/>
      <c r="L85" s="43"/>
    </row>
    <row r="86" spans="1:12">
      <c r="A86" s="37" t="s">
        <v>290</v>
      </c>
      <c r="B86" s="216">
        <v>1048</v>
      </c>
      <c r="C86" s="216">
        <v>5338</v>
      </c>
      <c r="D86" s="200">
        <v>19.632821281378792</v>
      </c>
      <c r="E86" s="216">
        <v>1123</v>
      </c>
      <c r="F86" s="216">
        <v>5338</v>
      </c>
      <c r="G86" s="200">
        <v>21.037841888347696</v>
      </c>
      <c r="I86" s="251"/>
      <c r="J86" s="43"/>
      <c r="K86" s="251"/>
      <c r="L86" s="43"/>
    </row>
    <row r="87" spans="1:12">
      <c r="A87" s="37" t="s">
        <v>10</v>
      </c>
      <c r="B87" s="216">
        <v>303</v>
      </c>
      <c r="C87" s="216">
        <v>8844</v>
      </c>
      <c r="D87" s="200">
        <v>3.4260515603799182</v>
      </c>
      <c r="E87" s="216">
        <v>593</v>
      </c>
      <c r="F87" s="216">
        <v>8844</v>
      </c>
      <c r="G87" s="200">
        <v>6.7051108095884215</v>
      </c>
      <c r="I87" s="251"/>
      <c r="J87" s="43"/>
      <c r="K87" s="251"/>
      <c r="L87" s="43"/>
    </row>
    <row r="88" spans="1:12">
      <c r="A88" s="37" t="s">
        <v>288</v>
      </c>
      <c r="B88" s="216">
        <v>612</v>
      </c>
      <c r="C88" s="216">
        <v>4659</v>
      </c>
      <c r="D88" s="200">
        <v>13.13586606567933</v>
      </c>
      <c r="E88" s="216">
        <v>1278</v>
      </c>
      <c r="F88" s="216">
        <v>4659</v>
      </c>
      <c r="G88" s="200">
        <v>27.430779137153895</v>
      </c>
      <c r="I88" s="251"/>
      <c r="J88" s="43"/>
      <c r="K88" s="251"/>
      <c r="L88" s="43"/>
    </row>
    <row r="89" spans="1:12">
      <c r="A89" s="37" t="s">
        <v>12</v>
      </c>
      <c r="B89" s="216">
        <v>22</v>
      </c>
      <c r="C89" s="216">
        <v>2501</v>
      </c>
      <c r="D89" s="200">
        <v>0.87964814074370257</v>
      </c>
      <c r="E89" s="216">
        <v>322</v>
      </c>
      <c r="F89" s="216">
        <v>2501</v>
      </c>
      <c r="G89" s="200">
        <v>12.874850059976009</v>
      </c>
      <c r="I89" s="251"/>
      <c r="J89" s="43"/>
      <c r="K89" s="251"/>
      <c r="L89" s="43"/>
    </row>
    <row r="90" spans="1:12">
      <c r="A90" s="37" t="s">
        <v>13</v>
      </c>
      <c r="B90" s="391"/>
      <c r="C90" s="391"/>
      <c r="D90" s="392"/>
      <c r="E90" s="391"/>
      <c r="F90" s="391"/>
      <c r="G90" s="392"/>
      <c r="I90" s="251"/>
      <c r="J90" s="43"/>
      <c r="K90" s="365"/>
      <c r="L90" s="43"/>
    </row>
    <row r="91" spans="1:12">
      <c r="A91" s="37" t="s">
        <v>14</v>
      </c>
      <c r="B91" s="216">
        <v>654</v>
      </c>
      <c r="C91" s="216">
        <v>11179</v>
      </c>
      <c r="D91" s="200">
        <v>5.8502549423025316</v>
      </c>
      <c r="E91" s="216">
        <v>1841</v>
      </c>
      <c r="F91" s="216">
        <v>11179</v>
      </c>
      <c r="G91" s="200">
        <v>16.468378209142141</v>
      </c>
      <c r="I91" s="251"/>
      <c r="J91" s="43"/>
      <c r="K91" s="251"/>
      <c r="L91" s="43"/>
    </row>
    <row r="92" spans="1:12">
      <c r="A92" s="37" t="s">
        <v>15</v>
      </c>
      <c r="B92" s="216">
        <v>5337</v>
      </c>
      <c r="C92" s="216">
        <v>6134</v>
      </c>
      <c r="D92" s="200">
        <v>87.006847081838927</v>
      </c>
      <c r="E92" s="216">
        <v>4360</v>
      </c>
      <c r="F92" s="216">
        <v>6134</v>
      </c>
      <c r="G92" s="200">
        <v>71.079230518421909</v>
      </c>
      <c r="I92" s="251"/>
      <c r="J92" s="43"/>
      <c r="K92" s="251"/>
      <c r="L92" s="43"/>
    </row>
    <row r="93" spans="1:12">
      <c r="A93" s="37" t="s">
        <v>16</v>
      </c>
      <c r="B93" s="216">
        <v>2505</v>
      </c>
      <c r="C93" s="216">
        <v>11528</v>
      </c>
      <c r="D93" s="200">
        <v>21.729701596113809</v>
      </c>
      <c r="E93" s="216">
        <v>4821</v>
      </c>
      <c r="F93" s="216">
        <v>11528</v>
      </c>
      <c r="G93" s="200">
        <v>41.819916724496878</v>
      </c>
      <c r="I93" s="251"/>
      <c r="J93" s="43"/>
      <c r="K93" s="251"/>
      <c r="L93" s="43"/>
    </row>
    <row r="94" spans="1:12">
      <c r="A94" s="37" t="s">
        <v>17</v>
      </c>
      <c r="B94" s="216">
        <v>1956</v>
      </c>
      <c r="C94" s="216">
        <v>3943</v>
      </c>
      <c r="D94" s="200">
        <v>49.606898300786199</v>
      </c>
      <c r="E94" s="216">
        <v>81</v>
      </c>
      <c r="F94" s="216">
        <v>3943</v>
      </c>
      <c r="G94" s="200">
        <v>2.0542733958914532</v>
      </c>
      <c r="I94" s="251"/>
      <c r="J94" s="43"/>
      <c r="K94" s="251"/>
      <c r="L94" s="43"/>
    </row>
    <row r="95" spans="1:12">
      <c r="A95" s="37" t="s">
        <v>18</v>
      </c>
      <c r="B95" s="216">
        <v>985</v>
      </c>
      <c r="C95" s="216">
        <v>2794</v>
      </c>
      <c r="D95" s="200">
        <v>35.254115962777384</v>
      </c>
      <c r="E95" s="216">
        <v>972</v>
      </c>
      <c r="F95" s="216">
        <v>2794</v>
      </c>
      <c r="G95" s="200">
        <v>34.788833214030063</v>
      </c>
      <c r="I95" s="251"/>
      <c r="J95" s="43"/>
      <c r="K95" s="251"/>
      <c r="L95" s="43"/>
    </row>
    <row r="96" spans="1:12">
      <c r="A96" s="37" t="s">
        <v>19</v>
      </c>
      <c r="B96" s="216">
        <v>485</v>
      </c>
      <c r="C96" s="216">
        <v>1234</v>
      </c>
      <c r="D96" s="200">
        <v>39.303079416531602</v>
      </c>
      <c r="E96" s="216">
        <v>378</v>
      </c>
      <c r="F96" s="216">
        <v>1234</v>
      </c>
      <c r="G96" s="200">
        <v>30.632090761750408</v>
      </c>
      <c r="I96" s="251"/>
      <c r="J96" s="43"/>
      <c r="K96" s="251"/>
      <c r="L96" s="43"/>
    </row>
    <row r="97" spans="1:12">
      <c r="A97" s="371" t="s">
        <v>20</v>
      </c>
      <c r="B97" s="216">
        <v>1161</v>
      </c>
      <c r="C97" s="216">
        <v>4238</v>
      </c>
      <c r="D97" s="200">
        <v>27.394997640396411</v>
      </c>
      <c r="E97" s="216">
        <v>1349</v>
      </c>
      <c r="F97" s="216">
        <v>4238</v>
      </c>
      <c r="G97" s="200">
        <v>31.831052383199619</v>
      </c>
      <c r="I97" s="251"/>
      <c r="J97" s="43"/>
      <c r="K97" s="251"/>
      <c r="L97" s="43"/>
    </row>
    <row r="98" spans="1:12">
      <c r="A98" s="37" t="s">
        <v>21</v>
      </c>
      <c r="B98" s="216">
        <v>800</v>
      </c>
      <c r="C98" s="216">
        <v>3327</v>
      </c>
      <c r="D98" s="200">
        <v>24.045686804929367</v>
      </c>
      <c r="E98" s="216">
        <v>1283</v>
      </c>
      <c r="F98" s="216">
        <v>3327</v>
      </c>
      <c r="G98" s="200">
        <v>38.563270213405474</v>
      </c>
      <c r="I98" s="251"/>
      <c r="J98" s="43"/>
      <c r="K98" s="251"/>
      <c r="L98" s="43"/>
    </row>
    <row r="99" spans="1:12" ht="16.5" customHeight="1" thickBot="1">
      <c r="A99" s="92" t="s">
        <v>22</v>
      </c>
      <c r="B99" s="232">
        <f>SUM(B83:B98)</f>
        <v>17859</v>
      </c>
      <c r="C99" s="232">
        <f>SUM(C83:C98)</f>
        <v>72450</v>
      </c>
      <c r="D99" s="383">
        <f>B99*100/C99</f>
        <v>24.650103519668736</v>
      </c>
      <c r="E99" s="232">
        <f>SUM(E83:E98)</f>
        <v>20937</v>
      </c>
      <c r="F99" s="232">
        <f>SUM(F83:F98)</f>
        <v>72450</v>
      </c>
      <c r="G99" s="383">
        <f>E99*100/F99</f>
        <v>28.89855072463768</v>
      </c>
      <c r="I99" s="365"/>
      <c r="J99" s="43"/>
      <c r="K99" s="365"/>
      <c r="L99" s="43"/>
    </row>
    <row r="100" spans="1:12">
      <c r="A100" s="37" t="s">
        <v>23</v>
      </c>
      <c r="B100" s="216">
        <v>915</v>
      </c>
      <c r="C100" s="216">
        <v>2155</v>
      </c>
      <c r="D100" s="200">
        <v>42.459396751740144</v>
      </c>
      <c r="E100" s="216">
        <v>1524</v>
      </c>
      <c r="F100" s="216">
        <v>2155</v>
      </c>
      <c r="G100" s="200">
        <v>70.719257540603252</v>
      </c>
      <c r="I100" s="251"/>
      <c r="J100" s="43"/>
      <c r="K100" s="251"/>
      <c r="L100" s="43"/>
    </row>
    <row r="101" spans="1:12">
      <c r="A101" s="37" t="s">
        <v>24</v>
      </c>
      <c r="B101" s="216">
        <v>164</v>
      </c>
      <c r="C101" s="216">
        <v>7332</v>
      </c>
      <c r="D101" s="200">
        <v>2.2367703218767048</v>
      </c>
      <c r="E101" s="216">
        <v>2677</v>
      </c>
      <c r="F101" s="216">
        <v>7332</v>
      </c>
      <c r="G101" s="200">
        <v>36.511183851609388</v>
      </c>
      <c r="I101" s="251"/>
      <c r="J101" s="43"/>
      <c r="K101" s="251"/>
      <c r="L101" s="43"/>
    </row>
    <row r="102" spans="1:12">
      <c r="A102" s="37" t="s">
        <v>25</v>
      </c>
      <c r="B102" s="372"/>
      <c r="C102" s="372"/>
      <c r="D102" s="384"/>
      <c r="E102" s="372"/>
      <c r="F102" s="372"/>
      <c r="G102" s="384"/>
      <c r="I102" s="251"/>
      <c r="J102" s="43"/>
      <c r="K102" s="393"/>
      <c r="L102" s="43"/>
    </row>
    <row r="103" spans="1:12" ht="22.5" customHeight="1" thickBot="1">
      <c r="A103" s="92" t="s">
        <v>26</v>
      </c>
      <c r="B103" s="232">
        <f>SUM(B99:B102)</f>
        <v>18938</v>
      </c>
      <c r="C103" s="232">
        <f>SUM(C99:C102)</f>
        <v>81937</v>
      </c>
      <c r="D103" s="383">
        <f>B103*100/C103</f>
        <v>23.112879407349549</v>
      </c>
      <c r="E103" s="232">
        <f>SUM(E99:E102)</f>
        <v>25138</v>
      </c>
      <c r="F103" s="232">
        <f>SUM(F99:F102)</f>
        <v>81937</v>
      </c>
      <c r="G103" s="383">
        <f>E103*100/F103</f>
        <v>30.679668525818617</v>
      </c>
      <c r="I103" s="365"/>
      <c r="J103" s="43"/>
      <c r="K103" s="365"/>
      <c r="L103" s="43"/>
    </row>
    <row r="104" spans="1:12">
      <c r="I104" s="43"/>
      <c r="J104" s="43"/>
      <c r="K104" s="43"/>
      <c r="L104" s="43"/>
    </row>
    <row r="105" spans="1:12">
      <c r="I105" s="43"/>
      <c r="J105" s="43"/>
      <c r="K105" s="43"/>
      <c r="L105" s="43"/>
    </row>
    <row r="106" spans="1:12" ht="48.75" customHeight="1" thickBot="1">
      <c r="A106" s="453" t="s">
        <v>365</v>
      </c>
      <c r="B106" s="453"/>
      <c r="C106" s="453"/>
      <c r="D106" s="453"/>
      <c r="E106" s="453"/>
      <c r="F106" s="453"/>
      <c r="G106" s="453"/>
      <c r="I106" s="43"/>
      <c r="J106" s="43"/>
      <c r="K106" s="43"/>
      <c r="L106" s="43"/>
    </row>
    <row r="107" spans="1:12" ht="135.6" customHeight="1" thickBot="1">
      <c r="A107" s="388" t="s">
        <v>0</v>
      </c>
      <c r="B107" s="389" t="s">
        <v>44</v>
      </c>
      <c r="C107" s="389" t="s">
        <v>45</v>
      </c>
      <c r="D107" s="390" t="s">
        <v>46</v>
      </c>
      <c r="E107" s="389" t="s">
        <v>80</v>
      </c>
      <c r="F107" s="389" t="s">
        <v>47</v>
      </c>
      <c r="G107" s="390" t="s">
        <v>81</v>
      </c>
      <c r="I107" s="41"/>
      <c r="J107" s="43"/>
      <c r="K107" s="367"/>
      <c r="L107" s="43"/>
    </row>
    <row r="108" spans="1:12" ht="12.75" customHeight="1" thickTop="1" thickBot="1">
      <c r="A108" s="368">
        <v>1</v>
      </c>
      <c r="B108" s="369">
        <v>2</v>
      </c>
      <c r="C108" s="369">
        <v>3</v>
      </c>
      <c r="D108" s="368">
        <v>4</v>
      </c>
      <c r="E108" s="369">
        <v>5</v>
      </c>
      <c r="F108" s="369">
        <v>6</v>
      </c>
      <c r="G108" s="368">
        <v>7</v>
      </c>
      <c r="I108" s="352"/>
      <c r="J108" s="43"/>
      <c r="K108" s="352"/>
      <c r="L108" s="43"/>
    </row>
    <row r="109" spans="1:12" ht="15.75" thickTop="1">
      <c r="A109" s="37" t="s">
        <v>6</v>
      </c>
      <c r="B109" s="216">
        <v>2777</v>
      </c>
      <c r="C109" s="216">
        <v>9440</v>
      </c>
      <c r="D109" s="200">
        <v>29.417372881355931</v>
      </c>
      <c r="E109" s="216">
        <v>495</v>
      </c>
      <c r="F109" s="216">
        <v>5485</v>
      </c>
      <c r="G109" s="200">
        <v>9.0246125797629908</v>
      </c>
      <c r="I109" s="382"/>
      <c r="J109" s="43"/>
      <c r="K109" s="382"/>
      <c r="L109" s="43"/>
    </row>
    <row r="110" spans="1:12">
      <c r="A110" s="371" t="s">
        <v>289</v>
      </c>
      <c r="B110" s="216">
        <v>15122</v>
      </c>
      <c r="C110" s="216">
        <v>92313</v>
      </c>
      <c r="D110" s="200">
        <v>16.38122474624376</v>
      </c>
      <c r="E110" s="216">
        <v>1320</v>
      </c>
      <c r="F110" s="216">
        <v>50368</v>
      </c>
      <c r="G110" s="200">
        <v>2.6207115628970774</v>
      </c>
      <c r="I110" s="382"/>
      <c r="J110" s="43"/>
      <c r="K110" s="382"/>
      <c r="L110" s="43"/>
    </row>
    <row r="111" spans="1:12">
      <c r="A111" s="371" t="s">
        <v>8</v>
      </c>
      <c r="B111" s="216">
        <v>10421</v>
      </c>
      <c r="C111" s="216">
        <v>45836</v>
      </c>
      <c r="D111" s="200">
        <v>22.735404485557204</v>
      </c>
      <c r="E111" s="216">
        <v>92</v>
      </c>
      <c r="F111" s="216">
        <v>26613</v>
      </c>
      <c r="G111" s="200">
        <v>0.34569571262165111</v>
      </c>
      <c r="I111" s="382"/>
      <c r="J111" s="43"/>
      <c r="K111" s="382"/>
      <c r="L111" s="43"/>
    </row>
    <row r="112" spans="1:12">
      <c r="A112" s="37" t="s">
        <v>290</v>
      </c>
      <c r="B112" s="216">
        <v>10042</v>
      </c>
      <c r="C112" s="216">
        <v>40948</v>
      </c>
      <c r="D112" s="200">
        <v>24.523786265507471</v>
      </c>
      <c r="E112" s="216">
        <v>191</v>
      </c>
      <c r="F112" s="216">
        <v>24268</v>
      </c>
      <c r="G112" s="200">
        <v>0.7870446678753914</v>
      </c>
      <c r="I112" s="382"/>
      <c r="J112" s="43"/>
      <c r="K112" s="382"/>
      <c r="L112" s="43"/>
    </row>
    <row r="113" spans="1:12">
      <c r="A113" s="37" t="s">
        <v>10</v>
      </c>
      <c r="B113" s="216">
        <v>552</v>
      </c>
      <c r="C113" s="216">
        <v>49538</v>
      </c>
      <c r="D113" s="200">
        <v>1.1142960959263597</v>
      </c>
      <c r="E113" s="216">
        <v>515</v>
      </c>
      <c r="F113" s="216">
        <v>29136</v>
      </c>
      <c r="G113" s="200">
        <v>1.7675727622185611</v>
      </c>
      <c r="I113" s="382"/>
      <c r="J113" s="43"/>
      <c r="K113" s="382"/>
      <c r="L113" s="43"/>
    </row>
    <row r="114" spans="1:12">
      <c r="A114" s="37" t="s">
        <v>288</v>
      </c>
      <c r="B114" s="216">
        <v>23971</v>
      </c>
      <c r="C114" s="216">
        <v>97521</v>
      </c>
      <c r="D114" s="200">
        <v>24.580346797100113</v>
      </c>
      <c r="E114" s="216">
        <v>747</v>
      </c>
      <c r="F114" s="216">
        <v>55286</v>
      </c>
      <c r="G114" s="200">
        <v>1.3511558079803205</v>
      </c>
      <c r="I114" s="382"/>
      <c r="J114" s="43"/>
      <c r="K114" s="382"/>
      <c r="L114" s="43"/>
    </row>
    <row r="115" spans="1:12">
      <c r="A115" s="37" t="s">
        <v>12</v>
      </c>
      <c r="B115" s="216">
        <v>14920</v>
      </c>
      <c r="C115" s="216">
        <v>37276</v>
      </c>
      <c r="D115" s="200">
        <v>40.025753836248526</v>
      </c>
      <c r="E115" s="216">
        <v>358</v>
      </c>
      <c r="F115" s="216">
        <v>23567</v>
      </c>
      <c r="G115" s="200">
        <v>1.519073280434506</v>
      </c>
      <c r="I115" s="382"/>
      <c r="J115" s="43"/>
      <c r="K115" s="382"/>
      <c r="L115" s="43"/>
    </row>
    <row r="116" spans="1:12">
      <c r="A116" s="37" t="s">
        <v>13</v>
      </c>
      <c r="B116" s="391"/>
      <c r="C116" s="391"/>
      <c r="D116" s="392"/>
      <c r="E116" s="216">
        <v>309</v>
      </c>
      <c r="F116" s="216">
        <v>17440</v>
      </c>
      <c r="G116" s="200">
        <v>1.7717889908256881</v>
      </c>
      <c r="I116" s="394"/>
      <c r="J116" s="43"/>
      <c r="K116" s="382"/>
      <c r="L116" s="43"/>
    </row>
    <row r="117" spans="1:12">
      <c r="A117" s="37" t="s">
        <v>14</v>
      </c>
      <c r="B117" s="216">
        <v>0</v>
      </c>
      <c r="C117" s="216">
        <v>153028</v>
      </c>
      <c r="D117" s="200">
        <v>0</v>
      </c>
      <c r="E117" s="216">
        <v>1398</v>
      </c>
      <c r="F117" s="216">
        <v>70561</v>
      </c>
      <c r="G117" s="200">
        <v>1.9812644378622752</v>
      </c>
      <c r="I117" s="382"/>
      <c r="J117" s="43"/>
      <c r="K117" s="382"/>
      <c r="L117" s="43"/>
    </row>
    <row r="118" spans="1:12">
      <c r="A118" s="37" t="s">
        <v>15</v>
      </c>
      <c r="B118" s="216">
        <v>56994</v>
      </c>
      <c r="C118" s="216">
        <v>58678</v>
      </c>
      <c r="D118" s="200">
        <v>97.130099867071124</v>
      </c>
      <c r="E118" s="216">
        <v>1445</v>
      </c>
      <c r="F118" s="216">
        <v>23673</v>
      </c>
      <c r="G118" s="200">
        <v>6.1040003379377348</v>
      </c>
      <c r="I118" s="382"/>
      <c r="J118" s="43"/>
      <c r="K118" s="382"/>
      <c r="L118" s="43"/>
    </row>
    <row r="119" spans="1:12">
      <c r="A119" s="37" t="s">
        <v>16</v>
      </c>
      <c r="B119" s="216">
        <v>28992</v>
      </c>
      <c r="C119" s="216">
        <v>104004</v>
      </c>
      <c r="D119" s="200">
        <v>27.875850928810429</v>
      </c>
      <c r="E119" s="216">
        <v>1418</v>
      </c>
      <c r="F119" s="216">
        <v>47175</v>
      </c>
      <c r="G119" s="200">
        <v>3.0058293587705354</v>
      </c>
      <c r="I119" s="382"/>
      <c r="J119" s="43"/>
      <c r="K119" s="382"/>
      <c r="L119" s="43"/>
    </row>
    <row r="120" spans="1:12">
      <c r="A120" s="37" t="s">
        <v>17</v>
      </c>
      <c r="B120" s="216">
        <v>6656</v>
      </c>
      <c r="C120" s="216">
        <v>72417</v>
      </c>
      <c r="D120" s="200">
        <v>9.1912120082301119</v>
      </c>
      <c r="E120" s="216">
        <v>1068</v>
      </c>
      <c r="F120" s="216">
        <v>32660</v>
      </c>
      <c r="G120" s="200">
        <v>3.2700551132884259</v>
      </c>
      <c r="I120" s="382"/>
      <c r="J120" s="43"/>
      <c r="K120" s="382"/>
      <c r="L120" s="43"/>
    </row>
    <row r="121" spans="1:12">
      <c r="A121" s="37" t="s">
        <v>18</v>
      </c>
      <c r="B121" s="216">
        <v>13341</v>
      </c>
      <c r="C121" s="216">
        <v>43908</v>
      </c>
      <c r="D121" s="200">
        <v>30.383984695271931</v>
      </c>
      <c r="E121" s="216">
        <v>1358</v>
      </c>
      <c r="F121" s="216">
        <v>21692</v>
      </c>
      <c r="G121" s="200">
        <v>6.2603724875530151</v>
      </c>
      <c r="I121" s="382"/>
      <c r="J121" s="43"/>
      <c r="K121" s="382"/>
      <c r="L121" s="43"/>
    </row>
    <row r="122" spans="1:12">
      <c r="A122" s="37" t="s">
        <v>19</v>
      </c>
      <c r="B122" s="216">
        <v>3245</v>
      </c>
      <c r="C122" s="216">
        <v>14218</v>
      </c>
      <c r="D122" s="200">
        <v>22.823181882121254</v>
      </c>
      <c r="E122" s="216">
        <v>1202</v>
      </c>
      <c r="F122" s="216">
        <v>5151</v>
      </c>
      <c r="G122" s="200">
        <v>23.335274703940982</v>
      </c>
      <c r="I122" s="382"/>
      <c r="J122" s="43"/>
      <c r="K122" s="382"/>
      <c r="L122" s="43"/>
    </row>
    <row r="123" spans="1:12">
      <c r="A123" s="371" t="s">
        <v>20</v>
      </c>
      <c r="B123" s="216">
        <v>16886</v>
      </c>
      <c r="C123" s="216">
        <v>46106</v>
      </c>
      <c r="D123" s="200">
        <v>36.624300524877455</v>
      </c>
      <c r="E123" s="216">
        <v>594</v>
      </c>
      <c r="F123" s="216">
        <v>15956</v>
      </c>
      <c r="G123" s="200">
        <v>3.7227375282025568</v>
      </c>
      <c r="I123" s="382"/>
      <c r="J123" s="43"/>
      <c r="K123" s="382"/>
      <c r="L123" s="43"/>
    </row>
    <row r="124" spans="1:12">
      <c r="A124" s="37" t="s">
        <v>21</v>
      </c>
      <c r="B124" s="216">
        <v>3624</v>
      </c>
      <c r="C124" s="216">
        <v>92566</v>
      </c>
      <c r="D124" s="200">
        <v>3.9150444007518956</v>
      </c>
      <c r="E124" s="216">
        <v>3465</v>
      </c>
      <c r="F124" s="216">
        <v>38366</v>
      </c>
      <c r="G124" s="200">
        <v>9.0314340822603345</v>
      </c>
      <c r="I124" s="382"/>
      <c r="J124" s="43"/>
      <c r="K124" s="382"/>
      <c r="L124" s="43"/>
    </row>
    <row r="125" spans="1:12" s="395" customFormat="1" ht="16.5" customHeight="1" thickBot="1">
      <c r="A125" s="92" t="s">
        <v>22</v>
      </c>
      <c r="B125" s="232">
        <f>SUM(B109:B124)</f>
        <v>207543</v>
      </c>
      <c r="C125" s="232">
        <f>SUM(C109:C124)</f>
        <v>957797</v>
      </c>
      <c r="D125" s="383">
        <f>B125*100/C125</f>
        <v>21.668787853793653</v>
      </c>
      <c r="E125" s="232">
        <f>SUM(E109:E124)</f>
        <v>15975</v>
      </c>
      <c r="F125" s="232">
        <f>SUM(F109:F124)</f>
        <v>487397</v>
      </c>
      <c r="G125" s="383">
        <f>E125*100/F125</f>
        <v>3.2776155782657668</v>
      </c>
      <c r="I125" s="365"/>
      <c r="J125" s="396"/>
      <c r="K125" s="365"/>
      <c r="L125" s="396"/>
    </row>
    <row r="126" spans="1:12">
      <c r="A126" s="37" t="s">
        <v>23</v>
      </c>
      <c r="B126" s="216">
        <v>9669</v>
      </c>
      <c r="C126" s="216">
        <v>17936</v>
      </c>
      <c r="D126" s="200">
        <v>53.90834076717217</v>
      </c>
      <c r="E126" s="216">
        <v>451</v>
      </c>
      <c r="F126" s="216">
        <v>8840</v>
      </c>
      <c r="G126" s="200">
        <v>5.1018099547511309</v>
      </c>
      <c r="I126" s="382"/>
      <c r="J126" s="43"/>
      <c r="K126" s="382"/>
      <c r="L126" s="43"/>
    </row>
    <row r="127" spans="1:12">
      <c r="A127" s="37" t="s">
        <v>24</v>
      </c>
      <c r="B127" s="216">
        <v>19020</v>
      </c>
      <c r="C127" s="216">
        <v>85475</v>
      </c>
      <c r="D127" s="200">
        <v>22.252120503071072</v>
      </c>
      <c r="E127" s="216">
        <v>1870</v>
      </c>
      <c r="F127" s="216">
        <v>48313</v>
      </c>
      <c r="G127" s="200">
        <v>3.8705938360275702</v>
      </c>
      <c r="I127" s="382"/>
      <c r="J127" s="43"/>
      <c r="K127" s="382"/>
      <c r="L127" s="43"/>
    </row>
    <row r="128" spans="1:12" s="395" customFormat="1" ht="22.5" customHeight="1" thickBot="1">
      <c r="A128" s="92" t="s">
        <v>26</v>
      </c>
      <c r="B128" s="232">
        <f>SUM(B125:B127)</f>
        <v>236232</v>
      </c>
      <c r="C128" s="232">
        <f>SUM(C125:C127)</f>
        <v>1061208</v>
      </c>
      <c r="D128" s="383">
        <f>B128*100/C128</f>
        <v>22.260668973471741</v>
      </c>
      <c r="E128" s="232">
        <f>SUM(E125:E127)</f>
        <v>18296</v>
      </c>
      <c r="F128" s="232">
        <f>SUM(F125:F127)</f>
        <v>544550</v>
      </c>
      <c r="G128" s="383">
        <f>E128*100/F128</f>
        <v>3.3598383986778075</v>
      </c>
      <c r="I128" s="365"/>
      <c r="J128" s="396"/>
      <c r="K128" s="365"/>
      <c r="L128" s="396"/>
    </row>
    <row r="129" spans="1:12" s="395" customFormat="1" ht="22.5" customHeight="1">
      <c r="A129" s="397"/>
      <c r="B129" s="398"/>
      <c r="C129" s="398"/>
      <c r="D129" s="365"/>
      <c r="E129" s="398"/>
      <c r="F129" s="398"/>
      <c r="G129" s="365"/>
      <c r="I129" s="396"/>
      <c r="J129" s="396"/>
      <c r="K129" s="374"/>
      <c r="L129" s="396"/>
    </row>
    <row r="130" spans="1:12" ht="49.5" customHeight="1" thickBot="1">
      <c r="A130" s="453" t="s">
        <v>366</v>
      </c>
      <c r="B130" s="453"/>
      <c r="C130" s="453"/>
      <c r="D130" s="453"/>
      <c r="E130" s="378"/>
      <c r="F130" s="378"/>
      <c r="G130" s="379"/>
      <c r="I130" s="43"/>
      <c r="J130" s="43"/>
      <c r="K130" s="43"/>
      <c r="L130" s="43"/>
    </row>
    <row r="131" spans="1:12" ht="81.75" customHeight="1" thickBot="1">
      <c r="A131" s="388" t="s">
        <v>0</v>
      </c>
      <c r="B131" s="389" t="s">
        <v>48</v>
      </c>
      <c r="C131" s="389" t="s">
        <v>82</v>
      </c>
      <c r="D131" s="390" t="s">
        <v>49</v>
      </c>
      <c r="E131" s="378"/>
      <c r="F131" s="398"/>
      <c r="G131" s="379"/>
      <c r="I131" s="43"/>
      <c r="J131" s="43"/>
      <c r="K131" s="43"/>
      <c r="L131" s="43"/>
    </row>
    <row r="132" spans="1:12" s="402" customFormat="1" ht="12.75" customHeight="1" thickTop="1" thickBot="1">
      <c r="A132" s="368">
        <v>1</v>
      </c>
      <c r="B132" s="399">
        <v>2</v>
      </c>
      <c r="C132" s="399">
        <v>3</v>
      </c>
      <c r="D132" s="368">
        <v>4</v>
      </c>
      <c r="E132" s="400"/>
      <c r="F132" s="401"/>
      <c r="G132" s="387"/>
      <c r="I132" s="403"/>
      <c r="J132" s="403"/>
      <c r="K132" s="403"/>
      <c r="L132" s="403"/>
    </row>
    <row r="133" spans="1:12" ht="15.75" thickTop="1">
      <c r="A133" s="37" t="s">
        <v>6</v>
      </c>
      <c r="B133" s="216">
        <v>650</v>
      </c>
      <c r="C133" s="216">
        <v>2049</v>
      </c>
      <c r="D133" s="200">
        <v>31.7227916056613</v>
      </c>
      <c r="E133" s="378"/>
      <c r="F133" s="242"/>
      <c r="G133" s="379"/>
      <c r="I133" s="43"/>
      <c r="J133" s="43"/>
      <c r="K133" s="43"/>
      <c r="L133" s="43"/>
    </row>
    <row r="134" spans="1:12">
      <c r="A134" s="371" t="s">
        <v>289</v>
      </c>
      <c r="B134" s="216">
        <v>1141</v>
      </c>
      <c r="C134" s="216">
        <v>17581</v>
      </c>
      <c r="D134" s="200">
        <v>6.4899607530857173</v>
      </c>
      <c r="E134" s="378"/>
      <c r="F134" s="242"/>
      <c r="G134" s="379"/>
      <c r="I134" s="43"/>
      <c r="J134" s="43"/>
      <c r="K134" s="43"/>
      <c r="L134" s="43"/>
    </row>
    <row r="135" spans="1:12">
      <c r="A135" s="371" t="s">
        <v>8</v>
      </c>
      <c r="B135" s="216">
        <v>1200</v>
      </c>
      <c r="C135" s="216">
        <v>4613</v>
      </c>
      <c r="D135" s="200">
        <v>26.013440277476697</v>
      </c>
      <c r="E135" s="378"/>
      <c r="F135" s="242"/>
      <c r="G135" s="379"/>
      <c r="I135" s="43"/>
      <c r="J135" s="43"/>
      <c r="K135" s="43"/>
      <c r="L135" s="43"/>
    </row>
    <row r="136" spans="1:12">
      <c r="A136" s="37" t="s">
        <v>290</v>
      </c>
      <c r="B136" s="216">
        <v>1973</v>
      </c>
      <c r="C136" s="216">
        <v>8418</v>
      </c>
      <c r="D136" s="200">
        <v>23.437871228320269</v>
      </c>
      <c r="E136" s="378"/>
      <c r="F136" s="242"/>
      <c r="G136" s="379"/>
      <c r="I136" s="43"/>
      <c r="J136" s="43"/>
      <c r="K136" s="43"/>
      <c r="L136" s="43"/>
    </row>
    <row r="137" spans="1:12">
      <c r="A137" s="37" t="s">
        <v>10</v>
      </c>
      <c r="B137" s="216">
        <v>3443</v>
      </c>
      <c r="C137" s="216">
        <v>15829</v>
      </c>
      <c r="D137" s="200">
        <v>21.751216122307156</v>
      </c>
      <c r="E137" s="378"/>
      <c r="F137" s="242"/>
      <c r="G137" s="379"/>
      <c r="I137" s="43"/>
      <c r="J137" s="43"/>
      <c r="K137" s="43"/>
      <c r="L137" s="43"/>
    </row>
    <row r="138" spans="1:12">
      <c r="A138" s="37" t="s">
        <v>288</v>
      </c>
      <c r="B138" s="216">
        <v>1397</v>
      </c>
      <c r="C138" s="216">
        <v>7054</v>
      </c>
      <c r="D138" s="200">
        <v>19.80436631698327</v>
      </c>
      <c r="E138" s="378"/>
      <c r="F138" s="242"/>
      <c r="G138" s="379"/>
      <c r="I138" s="43"/>
      <c r="J138" s="43"/>
      <c r="K138" s="43"/>
      <c r="L138" s="43"/>
    </row>
    <row r="139" spans="1:12">
      <c r="A139" s="37" t="s">
        <v>12</v>
      </c>
      <c r="B139" s="216">
        <v>2011</v>
      </c>
      <c r="C139" s="216">
        <v>6168</v>
      </c>
      <c r="D139" s="200">
        <v>32.603761348897535</v>
      </c>
      <c r="E139" s="378"/>
      <c r="F139" s="242"/>
      <c r="G139" s="379"/>
      <c r="I139" s="43"/>
      <c r="J139" s="43"/>
      <c r="K139" s="43"/>
      <c r="L139" s="43"/>
    </row>
    <row r="140" spans="1:12">
      <c r="A140" s="37" t="s">
        <v>13</v>
      </c>
      <c r="B140" s="391"/>
      <c r="C140" s="391"/>
      <c r="D140" s="392"/>
      <c r="E140" s="378"/>
      <c r="F140" s="404"/>
      <c r="G140" s="379"/>
      <c r="I140" s="43"/>
      <c r="J140" s="43"/>
      <c r="K140" s="43"/>
      <c r="L140" s="43"/>
    </row>
    <row r="141" spans="1:12">
      <c r="A141" s="37" t="s">
        <v>14</v>
      </c>
      <c r="B141" s="216">
        <v>6657</v>
      </c>
      <c r="C141" s="216">
        <v>22582</v>
      </c>
      <c r="D141" s="200">
        <v>29.479231246125231</v>
      </c>
      <c r="E141" s="378"/>
      <c r="F141" s="242"/>
      <c r="G141" s="379"/>
      <c r="I141" s="43"/>
      <c r="J141" s="43"/>
      <c r="K141" s="43"/>
      <c r="L141" s="43"/>
    </row>
    <row r="142" spans="1:12">
      <c r="A142" s="37" t="s">
        <v>15</v>
      </c>
      <c r="B142" s="216">
        <v>1250</v>
      </c>
      <c r="C142" s="216">
        <v>3045</v>
      </c>
      <c r="D142" s="200">
        <v>41.050903119868636</v>
      </c>
      <c r="E142" s="378"/>
      <c r="F142" s="242"/>
      <c r="G142" s="379"/>
      <c r="I142" s="43"/>
      <c r="J142" s="43"/>
      <c r="K142" s="43"/>
      <c r="L142" s="43"/>
    </row>
    <row r="143" spans="1:12">
      <c r="A143" s="37" t="s">
        <v>16</v>
      </c>
      <c r="B143" s="216">
        <v>3230</v>
      </c>
      <c r="C143" s="216">
        <v>12837</v>
      </c>
      <c r="D143" s="200">
        <v>25.161642128223104</v>
      </c>
      <c r="E143" s="378"/>
      <c r="F143" s="242"/>
      <c r="G143" s="379"/>
      <c r="I143" s="43"/>
      <c r="J143" s="43"/>
      <c r="K143" s="43"/>
      <c r="L143" s="43"/>
    </row>
    <row r="144" spans="1:12">
      <c r="A144" s="37" t="s">
        <v>17</v>
      </c>
      <c r="B144" s="216">
        <v>4221</v>
      </c>
      <c r="C144" s="216">
        <v>13067</v>
      </c>
      <c r="D144" s="200">
        <v>32.3027473788934</v>
      </c>
      <c r="E144" s="378"/>
      <c r="F144" s="242"/>
      <c r="G144" s="379"/>
      <c r="I144" s="43"/>
      <c r="J144" s="43"/>
      <c r="K144" s="43"/>
      <c r="L144" s="43"/>
    </row>
    <row r="145" spans="1:12">
      <c r="A145" s="37" t="s">
        <v>18</v>
      </c>
      <c r="B145" s="216">
        <v>480</v>
      </c>
      <c r="C145" s="216">
        <v>2182</v>
      </c>
      <c r="D145" s="200">
        <v>21.998166819431713</v>
      </c>
      <c r="E145" s="378"/>
      <c r="F145" s="242"/>
      <c r="G145" s="379"/>
      <c r="I145" s="43"/>
      <c r="J145" s="43"/>
      <c r="K145" s="43"/>
      <c r="L145" s="43"/>
    </row>
    <row r="146" spans="1:12">
      <c r="A146" s="37" t="s">
        <v>19</v>
      </c>
      <c r="B146" s="216">
        <v>218</v>
      </c>
      <c r="C146" s="216">
        <v>1429</v>
      </c>
      <c r="D146" s="200">
        <v>15.255423372988103</v>
      </c>
      <c r="E146" s="378"/>
      <c r="F146" s="242"/>
      <c r="G146" s="379"/>
      <c r="I146" s="43"/>
      <c r="J146" s="43"/>
      <c r="K146" s="43"/>
      <c r="L146" s="43"/>
    </row>
    <row r="147" spans="1:12">
      <c r="A147" s="371" t="s">
        <v>20</v>
      </c>
      <c r="B147" s="216">
        <v>2027</v>
      </c>
      <c r="C147" s="216">
        <v>7331</v>
      </c>
      <c r="D147" s="200">
        <v>27.649706724867002</v>
      </c>
      <c r="E147" s="378"/>
      <c r="F147" s="242"/>
      <c r="G147" s="379"/>
      <c r="I147" s="43"/>
      <c r="J147" s="43"/>
      <c r="K147" s="43"/>
      <c r="L147" s="43"/>
    </row>
    <row r="148" spans="1:12">
      <c r="A148" s="37" t="s">
        <v>21</v>
      </c>
      <c r="B148" s="216">
        <v>2333</v>
      </c>
      <c r="C148" s="216">
        <v>18367</v>
      </c>
      <c r="D148" s="200">
        <v>12.702128817988784</v>
      </c>
      <c r="E148" s="378"/>
      <c r="F148" s="242"/>
      <c r="G148" s="379"/>
      <c r="I148" s="43"/>
      <c r="J148" s="43"/>
      <c r="K148" s="43"/>
      <c r="L148" s="43"/>
    </row>
    <row r="149" spans="1:12" ht="16.5" customHeight="1" thickBot="1">
      <c r="A149" s="405" t="s">
        <v>22</v>
      </c>
      <c r="B149" s="232">
        <f>SUM(B133:B148)</f>
        <v>32231</v>
      </c>
      <c r="C149" s="232">
        <f>SUM(C133:C148)</f>
        <v>142552</v>
      </c>
      <c r="D149" s="383">
        <f>B149*100/C149</f>
        <v>22.609994949211515</v>
      </c>
      <c r="E149" s="378"/>
      <c r="F149" s="398"/>
      <c r="G149" s="379"/>
      <c r="I149" s="43"/>
      <c r="J149" s="43"/>
      <c r="K149" s="43"/>
      <c r="L149" s="43"/>
    </row>
    <row r="150" spans="1:12">
      <c r="A150" s="37" t="s">
        <v>23</v>
      </c>
      <c r="B150" s="216">
        <v>1754</v>
      </c>
      <c r="C150" s="216">
        <v>4058</v>
      </c>
      <c r="D150" s="200">
        <v>43.223262690980782</v>
      </c>
      <c r="E150" s="378"/>
      <c r="F150" s="242"/>
      <c r="G150" s="379"/>
      <c r="I150" s="43"/>
      <c r="J150" s="43"/>
      <c r="K150" s="43"/>
      <c r="L150" s="43"/>
    </row>
    <row r="151" spans="1:12">
      <c r="A151" s="37" t="s">
        <v>24</v>
      </c>
      <c r="B151" s="216">
        <v>81</v>
      </c>
      <c r="C151" s="216">
        <v>3685</v>
      </c>
      <c r="D151" s="200">
        <v>2.1981004070556311</v>
      </c>
      <c r="E151" s="378"/>
      <c r="F151" s="242"/>
      <c r="G151" s="379"/>
      <c r="I151" s="43"/>
      <c r="J151" s="43"/>
      <c r="K151" s="43"/>
      <c r="L151" s="43"/>
    </row>
    <row r="152" spans="1:12">
      <c r="A152" s="37" t="s">
        <v>25</v>
      </c>
      <c r="B152" s="372"/>
      <c r="C152" s="372"/>
      <c r="D152" s="384"/>
      <c r="E152" s="378"/>
      <c r="F152" s="406"/>
      <c r="G152" s="379"/>
      <c r="I152" s="43"/>
      <c r="J152" s="43"/>
      <c r="K152" s="43"/>
      <c r="L152" s="43"/>
    </row>
    <row r="153" spans="1:12" ht="22.5" customHeight="1" thickBot="1">
      <c r="A153" s="92" t="s">
        <v>26</v>
      </c>
      <c r="B153" s="232">
        <f>SUM(B149:B152)</f>
        <v>34066</v>
      </c>
      <c r="C153" s="232">
        <f>SUM(C149:C152)</f>
        <v>150295</v>
      </c>
      <c r="D153" s="383">
        <f>B153*100/C153</f>
        <v>22.666090022954855</v>
      </c>
      <c r="E153" s="378"/>
      <c r="F153" s="398"/>
      <c r="G153" s="379"/>
    </row>
    <row r="154" spans="1:12" ht="15.75" thickBot="1">
      <c r="E154" s="378"/>
      <c r="F154" s="378"/>
      <c r="G154" s="379"/>
    </row>
    <row r="155" spans="1:12" ht="69.75" customHeight="1" thickBot="1">
      <c r="A155" s="388" t="s">
        <v>0</v>
      </c>
      <c r="B155" s="389" t="s">
        <v>408</v>
      </c>
      <c r="C155" s="389" t="s">
        <v>410</v>
      </c>
      <c r="D155" s="390" t="s">
        <v>409</v>
      </c>
      <c r="E155" s="378"/>
      <c r="F155" s="378"/>
      <c r="G155" s="379"/>
    </row>
    <row r="156" spans="1:12" ht="16.5" thickTop="1" thickBot="1">
      <c r="A156" s="368">
        <v>1</v>
      </c>
      <c r="B156" s="399">
        <v>2</v>
      </c>
      <c r="C156" s="399">
        <v>3</v>
      </c>
      <c r="D156" s="368">
        <v>4</v>
      </c>
      <c r="E156" s="378"/>
      <c r="F156" s="378"/>
      <c r="G156" s="379"/>
    </row>
    <row r="157" spans="1:12" ht="15.75" thickTop="1">
      <c r="A157" s="363" t="s">
        <v>25</v>
      </c>
      <c r="B157" s="407">
        <v>11</v>
      </c>
      <c r="C157" s="407">
        <v>1871</v>
      </c>
      <c r="D157" s="408">
        <v>0.59</v>
      </c>
      <c r="E157" s="378"/>
      <c r="F157" s="378"/>
      <c r="G157" s="379"/>
    </row>
    <row r="158" spans="1:12">
      <c r="E158" s="378"/>
      <c r="F158" s="378"/>
      <c r="G158" s="379"/>
    </row>
    <row r="159" spans="1:12">
      <c r="E159" s="378"/>
      <c r="F159" s="378"/>
      <c r="G159" s="379"/>
    </row>
    <row r="160" spans="1:12">
      <c r="E160" s="378"/>
      <c r="F160" s="378"/>
      <c r="G160" s="379"/>
    </row>
  </sheetData>
  <mergeCells count="6">
    <mergeCell ref="A130:D130"/>
    <mergeCell ref="A1:G1"/>
    <mergeCell ref="A27:G27"/>
    <mergeCell ref="A55:G55"/>
    <mergeCell ref="A80:G80"/>
    <mergeCell ref="A106:G106"/>
  </mergeCells>
  <pageMargins left="0.45" right="0.45" top="0.75" bottom="0.25" header="0.3" footer="0.3"/>
  <pageSetup paperSize="9" scale="89" orientation="landscape" r:id="rId1"/>
  <rowBreaks count="5" manualBreakCount="5">
    <brk id="26" max="6" man="1"/>
    <brk id="54" max="16383" man="1"/>
    <brk id="79" max="16383" man="1"/>
    <brk id="105" max="16383" man="1"/>
    <brk id="12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S89"/>
  <sheetViews>
    <sheetView tabSelected="1" zoomScaleNormal="100" workbookViewId="0">
      <selection activeCell="L36" sqref="L36"/>
    </sheetView>
  </sheetViews>
  <sheetFormatPr defaultColWidth="8.85546875" defaultRowHeight="15"/>
  <cols>
    <col min="1" max="1" width="13.42578125" style="172" customWidth="1"/>
    <col min="2" max="2" width="18" style="173" customWidth="1"/>
    <col min="3" max="3" width="19.5703125" style="44" customWidth="1"/>
    <col min="4" max="4" width="19.7109375" style="44" customWidth="1"/>
    <col min="5" max="5" width="22.140625" style="44" customWidth="1"/>
    <col min="6" max="6" width="20.140625" style="44" customWidth="1"/>
    <col min="7" max="7" width="18.140625" style="44" customWidth="1"/>
    <col min="8" max="12" width="8.85546875" style="44"/>
    <col min="13" max="13" width="16.140625" style="44" customWidth="1"/>
    <col min="14" max="16384" width="8.85546875" style="44"/>
  </cols>
  <sheetData>
    <row r="1" spans="1:19" ht="45" customHeight="1">
      <c r="A1" s="462" t="s">
        <v>380</v>
      </c>
      <c r="B1" s="462"/>
      <c r="C1" s="462"/>
      <c r="D1" s="462"/>
      <c r="E1" s="462"/>
      <c r="F1" s="462"/>
      <c r="G1" s="462"/>
    </row>
    <row r="2" spans="1:19" ht="81.75" customHeight="1" thickBot="1">
      <c r="A2" s="267" t="s">
        <v>148</v>
      </c>
      <c r="B2" s="129" t="s">
        <v>147</v>
      </c>
      <c r="C2" s="267" t="s">
        <v>146</v>
      </c>
      <c r="D2" s="267" t="s">
        <v>145</v>
      </c>
      <c r="E2" s="268" t="s">
        <v>144</v>
      </c>
      <c r="F2" s="267" t="s">
        <v>143</v>
      </c>
      <c r="G2" s="268" t="s">
        <v>142</v>
      </c>
      <c r="K2" s="125"/>
      <c r="L2" s="123"/>
      <c r="M2" s="123"/>
      <c r="N2" s="125"/>
      <c r="O2" s="125"/>
      <c r="P2" s="125"/>
      <c r="Q2" s="132"/>
      <c r="R2" s="125"/>
      <c r="S2" s="132"/>
    </row>
    <row r="3" spans="1:19" ht="15.75" thickTop="1">
      <c r="A3" s="264">
        <v>1</v>
      </c>
      <c r="B3" s="265">
        <v>2</v>
      </c>
      <c r="C3" s="264">
        <v>3</v>
      </c>
      <c r="D3" s="264">
        <v>4</v>
      </c>
      <c r="E3" s="266">
        <v>5</v>
      </c>
      <c r="F3" s="264">
        <v>6</v>
      </c>
      <c r="G3" s="266">
        <v>7</v>
      </c>
      <c r="K3" s="125"/>
      <c r="L3" s="123"/>
      <c r="M3" s="123"/>
      <c r="N3" s="125"/>
      <c r="O3" s="125"/>
      <c r="P3" s="125"/>
      <c r="Q3" s="132"/>
      <c r="R3" s="125"/>
      <c r="S3" s="132"/>
    </row>
    <row r="4" spans="1:19">
      <c r="A4" s="463" t="s">
        <v>6</v>
      </c>
      <c r="B4" s="166" t="s">
        <v>141</v>
      </c>
      <c r="C4" s="261">
        <v>238</v>
      </c>
      <c r="D4" s="261">
        <v>954</v>
      </c>
      <c r="E4" s="516">
        <v>4.0084033613445378</v>
      </c>
      <c r="F4" s="263">
        <v>200</v>
      </c>
      <c r="G4" s="262">
        <v>84.033613445378151</v>
      </c>
      <c r="K4" s="120"/>
      <c r="L4" s="121"/>
      <c r="M4" s="121"/>
      <c r="N4" s="120"/>
      <c r="O4" s="120"/>
      <c r="P4" s="120"/>
      <c r="Q4" s="131"/>
      <c r="R4" s="130"/>
      <c r="S4" s="130"/>
    </row>
    <row r="5" spans="1:19">
      <c r="A5" s="463"/>
      <c r="B5" s="166" t="s">
        <v>140</v>
      </c>
      <c r="C5" s="255">
        <v>248</v>
      </c>
      <c r="D5" s="255">
        <v>221</v>
      </c>
      <c r="E5" s="517">
        <v>0.8911290322580645</v>
      </c>
      <c r="F5"/>
      <c r="G5" s="258"/>
      <c r="K5" s="120"/>
      <c r="L5" s="121"/>
      <c r="M5" s="121"/>
      <c r="N5" s="120"/>
      <c r="O5" s="120"/>
      <c r="P5" s="120"/>
      <c r="Q5" s="131"/>
      <c r="R5" s="8"/>
      <c r="S5" s="8"/>
    </row>
    <row r="6" spans="1:19">
      <c r="A6" s="464"/>
      <c r="B6" s="167" t="s">
        <v>139</v>
      </c>
      <c r="C6" s="255">
        <v>5681</v>
      </c>
      <c r="D6" s="255">
        <v>661</v>
      </c>
      <c r="E6" s="517">
        <v>0.11635275479669073</v>
      </c>
      <c r="F6"/>
      <c r="G6" s="258"/>
      <c r="K6" s="120"/>
      <c r="L6" s="121"/>
      <c r="M6" s="121"/>
      <c r="N6" s="120"/>
      <c r="O6" s="120"/>
      <c r="P6" s="120"/>
      <c r="Q6" s="131"/>
      <c r="R6" s="125"/>
      <c r="S6" s="132"/>
    </row>
    <row r="7" spans="1:19">
      <c r="A7" s="463" t="s">
        <v>7</v>
      </c>
      <c r="B7" s="166" t="s">
        <v>141</v>
      </c>
      <c r="C7" s="255">
        <v>1893</v>
      </c>
      <c r="D7" s="255">
        <v>8925</v>
      </c>
      <c r="E7" s="517">
        <v>4.7147385103011095</v>
      </c>
      <c r="F7" s="255">
        <v>1702</v>
      </c>
      <c r="G7" s="257">
        <v>89.910195456946653</v>
      </c>
      <c r="K7" s="120"/>
      <c r="L7" s="121"/>
      <c r="M7" s="121"/>
      <c r="N7" s="120"/>
      <c r="O7" s="120"/>
      <c r="P7" s="120"/>
      <c r="Q7" s="131"/>
      <c r="R7" s="130"/>
      <c r="S7" s="130"/>
    </row>
    <row r="8" spans="1:19">
      <c r="A8" s="463"/>
      <c r="B8" s="166" t="s">
        <v>140</v>
      </c>
      <c r="C8" s="255">
        <v>1808</v>
      </c>
      <c r="D8" s="255">
        <v>3608</v>
      </c>
      <c r="E8" s="517">
        <v>1.9955752212389382</v>
      </c>
      <c r="F8"/>
      <c r="G8" s="258"/>
      <c r="K8" s="120"/>
      <c r="L8" s="121"/>
      <c r="M8" s="121"/>
      <c r="N8" s="120"/>
      <c r="O8" s="120"/>
      <c r="P8" s="120"/>
      <c r="Q8" s="131"/>
      <c r="R8" s="8"/>
      <c r="S8" s="8"/>
    </row>
    <row r="9" spans="1:19">
      <c r="A9" s="464"/>
      <c r="B9" s="167" t="s">
        <v>139</v>
      </c>
      <c r="C9" s="255">
        <v>30416</v>
      </c>
      <c r="D9" s="255">
        <v>6079</v>
      </c>
      <c r="E9" s="517">
        <v>0.19986191478169385</v>
      </c>
      <c r="F9"/>
      <c r="G9" s="258"/>
      <c r="K9" s="120"/>
      <c r="L9" s="121"/>
      <c r="M9" s="121"/>
      <c r="N9" s="120"/>
      <c r="O9" s="120"/>
      <c r="P9" s="120"/>
      <c r="Q9" s="131"/>
      <c r="R9" s="125"/>
      <c r="S9" s="132"/>
    </row>
    <row r="10" spans="1:19">
      <c r="A10" s="465" t="s">
        <v>8</v>
      </c>
      <c r="B10" s="165" t="s">
        <v>141</v>
      </c>
      <c r="C10" s="255">
        <v>628</v>
      </c>
      <c r="D10" s="255">
        <v>2590</v>
      </c>
      <c r="E10" s="517">
        <v>4.1242038216560513</v>
      </c>
      <c r="F10" s="174">
        <v>461</v>
      </c>
      <c r="G10" s="257">
        <v>73.407643312101911</v>
      </c>
      <c r="K10" s="120"/>
      <c r="L10" s="121"/>
      <c r="M10" s="121"/>
      <c r="N10" s="120"/>
      <c r="O10" s="120"/>
      <c r="P10" s="120"/>
      <c r="Q10" s="131"/>
      <c r="R10" s="130"/>
      <c r="S10" s="130"/>
    </row>
    <row r="11" spans="1:19">
      <c r="A11" s="463" t="s">
        <v>8</v>
      </c>
      <c r="B11" s="166" t="s">
        <v>140</v>
      </c>
      <c r="C11" s="255">
        <v>608</v>
      </c>
      <c r="D11" s="255">
        <v>1531</v>
      </c>
      <c r="E11" s="517">
        <v>2.518092105263158</v>
      </c>
      <c r="F11"/>
      <c r="G11" s="258"/>
      <c r="K11" s="120"/>
      <c r="L11" s="121"/>
      <c r="M11" s="121"/>
      <c r="N11" s="120"/>
      <c r="O11" s="120"/>
      <c r="P11" s="120"/>
      <c r="Q11" s="131"/>
      <c r="R11" s="8"/>
      <c r="S11" s="8"/>
    </row>
    <row r="12" spans="1:19">
      <c r="A12" s="464" t="s">
        <v>8</v>
      </c>
      <c r="B12" s="167" t="s">
        <v>139</v>
      </c>
      <c r="C12" s="255">
        <v>12286</v>
      </c>
      <c r="D12" s="255">
        <v>2421</v>
      </c>
      <c r="E12" s="517">
        <v>0.19705355689402573</v>
      </c>
      <c r="F12"/>
      <c r="G12" s="258"/>
      <c r="K12" s="120"/>
      <c r="L12" s="121"/>
      <c r="M12" s="121"/>
      <c r="N12" s="120"/>
      <c r="O12" s="120"/>
      <c r="P12" s="120"/>
      <c r="Q12" s="131"/>
      <c r="R12" s="125"/>
      <c r="S12" s="132"/>
    </row>
    <row r="13" spans="1:19">
      <c r="A13" s="463" t="s">
        <v>9</v>
      </c>
      <c r="B13" s="166" t="s">
        <v>141</v>
      </c>
      <c r="C13" s="255">
        <v>819</v>
      </c>
      <c r="D13" s="255">
        <v>4086</v>
      </c>
      <c r="E13" s="517">
        <v>4.9890109890109891</v>
      </c>
      <c r="F13" s="174">
        <v>819</v>
      </c>
      <c r="G13" s="257">
        <v>100</v>
      </c>
      <c r="K13" s="120"/>
      <c r="L13" s="121"/>
      <c r="M13" s="121"/>
      <c r="N13" s="120"/>
      <c r="O13" s="120"/>
      <c r="P13" s="120"/>
      <c r="Q13" s="131"/>
      <c r="R13" s="130"/>
      <c r="S13" s="130"/>
    </row>
    <row r="14" spans="1:19">
      <c r="A14" s="463" t="s">
        <v>9</v>
      </c>
      <c r="B14" s="166" t="s">
        <v>140</v>
      </c>
      <c r="C14" s="255">
        <v>765</v>
      </c>
      <c r="D14" s="255">
        <v>1801</v>
      </c>
      <c r="E14" s="517">
        <v>2.354248366013072</v>
      </c>
      <c r="F14"/>
      <c r="G14" s="258"/>
      <c r="K14" s="120"/>
      <c r="L14" s="121"/>
      <c r="M14" s="121"/>
      <c r="N14" s="120"/>
      <c r="O14" s="120"/>
      <c r="P14" s="120"/>
      <c r="Q14" s="131"/>
      <c r="R14" s="8"/>
      <c r="S14" s="8"/>
    </row>
    <row r="15" spans="1:19">
      <c r="A15" s="464" t="s">
        <v>9</v>
      </c>
      <c r="B15" s="167" t="s">
        <v>139</v>
      </c>
      <c r="C15" s="255">
        <v>14568</v>
      </c>
      <c r="D15" s="255">
        <v>2650</v>
      </c>
      <c r="E15" s="517">
        <v>0.18190554640307524</v>
      </c>
      <c r="F15"/>
      <c r="G15" s="258"/>
      <c r="K15" s="120"/>
      <c r="L15" s="121"/>
      <c r="M15" s="121"/>
      <c r="N15" s="120"/>
      <c r="O15" s="120"/>
      <c r="P15" s="120"/>
      <c r="Q15" s="131"/>
      <c r="R15" s="125"/>
      <c r="S15" s="132"/>
    </row>
    <row r="16" spans="1:19">
      <c r="A16" s="463" t="s">
        <v>10</v>
      </c>
      <c r="B16" s="166" t="s">
        <v>141</v>
      </c>
      <c r="C16" s="255">
        <v>1876</v>
      </c>
      <c r="D16" s="255">
        <v>8994</v>
      </c>
      <c r="E16" s="517">
        <v>4.794243070362473</v>
      </c>
      <c r="F16" s="174">
        <v>1755</v>
      </c>
      <c r="G16" s="257">
        <v>93.550106609808097</v>
      </c>
      <c r="K16" s="120"/>
      <c r="L16" s="121"/>
      <c r="M16" s="121"/>
      <c r="N16" s="120"/>
      <c r="O16" s="120"/>
      <c r="P16" s="120"/>
      <c r="Q16" s="131"/>
      <c r="R16" s="130"/>
      <c r="S16" s="130"/>
    </row>
    <row r="17" spans="1:19">
      <c r="A17" s="463" t="s">
        <v>10</v>
      </c>
      <c r="B17" s="166" t="s">
        <v>140</v>
      </c>
      <c r="C17" s="255">
        <v>1836</v>
      </c>
      <c r="D17" s="255">
        <v>3607</v>
      </c>
      <c r="E17" s="517">
        <v>1.9645969498910676</v>
      </c>
      <c r="F17"/>
      <c r="G17" s="258"/>
      <c r="K17" s="120"/>
      <c r="L17" s="121"/>
      <c r="M17" s="121"/>
      <c r="N17" s="120"/>
      <c r="O17" s="120"/>
      <c r="P17" s="120"/>
      <c r="Q17" s="131"/>
      <c r="R17" s="8"/>
      <c r="S17" s="8"/>
    </row>
    <row r="18" spans="1:19">
      <c r="A18" s="464" t="s">
        <v>10</v>
      </c>
      <c r="B18" s="167" t="s">
        <v>139</v>
      </c>
      <c r="C18" s="255">
        <v>27648</v>
      </c>
      <c r="D18" s="255">
        <v>1970</v>
      </c>
      <c r="E18" s="517">
        <v>7.1252893518518517E-2</v>
      </c>
      <c r="F18"/>
      <c r="G18" s="258"/>
      <c r="K18" s="120"/>
      <c r="L18" s="121"/>
      <c r="M18" s="121"/>
      <c r="N18" s="120"/>
      <c r="O18" s="120"/>
      <c r="P18" s="120"/>
      <c r="Q18" s="131"/>
      <c r="R18" s="125"/>
      <c r="S18" s="132"/>
    </row>
    <row r="19" spans="1:19">
      <c r="A19" s="463" t="s">
        <v>11</v>
      </c>
      <c r="B19" s="166" t="s">
        <v>141</v>
      </c>
      <c r="C19" s="255">
        <v>2406</v>
      </c>
      <c r="D19" s="255">
        <v>11166</v>
      </c>
      <c r="E19" s="517">
        <v>4.6408977556109727</v>
      </c>
      <c r="F19" s="174">
        <v>2332</v>
      </c>
      <c r="G19" s="257">
        <v>96.92435577722361</v>
      </c>
      <c r="K19" s="120"/>
      <c r="L19" s="121"/>
      <c r="M19" s="121"/>
      <c r="N19" s="120"/>
      <c r="O19" s="120"/>
      <c r="P19" s="120"/>
      <c r="Q19" s="131"/>
      <c r="R19" s="130"/>
      <c r="S19" s="130"/>
    </row>
    <row r="20" spans="1:19">
      <c r="A20" s="463"/>
      <c r="B20" s="166" t="s">
        <v>140</v>
      </c>
      <c r="C20" s="255">
        <v>2375</v>
      </c>
      <c r="D20" s="255">
        <v>5204</v>
      </c>
      <c r="E20" s="517">
        <v>2.191157894736842</v>
      </c>
      <c r="F20"/>
      <c r="G20" s="258"/>
      <c r="K20" s="120"/>
      <c r="L20" s="121"/>
      <c r="M20" s="121"/>
      <c r="N20" s="120"/>
      <c r="O20" s="120"/>
      <c r="P20" s="120"/>
      <c r="Q20" s="131"/>
      <c r="R20" s="8"/>
      <c r="S20" s="8"/>
    </row>
    <row r="21" spans="1:19">
      <c r="A21" s="464"/>
      <c r="B21" s="167" t="s">
        <v>139</v>
      </c>
      <c r="C21" s="255">
        <v>36917</v>
      </c>
      <c r="D21" s="255">
        <v>4025</v>
      </c>
      <c r="E21" s="517">
        <v>0.10902836091773438</v>
      </c>
      <c r="F21"/>
      <c r="G21" s="258"/>
      <c r="K21" s="120"/>
      <c r="L21" s="121"/>
      <c r="M21" s="121"/>
      <c r="N21" s="120"/>
      <c r="O21" s="120"/>
      <c r="P21" s="120"/>
      <c r="Q21" s="131"/>
      <c r="R21" s="125"/>
      <c r="S21" s="132"/>
    </row>
    <row r="22" spans="1:19">
      <c r="A22" s="463" t="s">
        <v>12</v>
      </c>
      <c r="B22" s="166" t="s">
        <v>141</v>
      </c>
      <c r="C22" s="255">
        <v>504</v>
      </c>
      <c r="D22" s="255">
        <v>2837</v>
      </c>
      <c r="E22" s="517">
        <v>5.628968253968254</v>
      </c>
      <c r="F22" s="174">
        <v>504</v>
      </c>
      <c r="G22" s="257">
        <v>100</v>
      </c>
      <c r="K22" s="120"/>
      <c r="L22" s="121"/>
      <c r="M22" s="121"/>
      <c r="N22" s="120"/>
      <c r="O22" s="120"/>
      <c r="P22" s="120"/>
      <c r="Q22" s="131"/>
      <c r="R22" s="130"/>
      <c r="S22" s="130"/>
    </row>
    <row r="23" spans="1:19">
      <c r="A23" s="463"/>
      <c r="B23" s="166" t="s">
        <v>140</v>
      </c>
      <c r="C23" s="255">
        <v>576</v>
      </c>
      <c r="D23" s="255">
        <v>950</v>
      </c>
      <c r="E23" s="517">
        <v>1.6493055555555556</v>
      </c>
      <c r="F23"/>
      <c r="G23" s="258"/>
      <c r="K23" s="120"/>
      <c r="L23" s="121"/>
      <c r="M23" s="121"/>
      <c r="N23" s="120"/>
      <c r="O23" s="120"/>
      <c r="P23" s="120"/>
      <c r="Q23" s="131"/>
      <c r="R23" s="8"/>
      <c r="S23" s="8"/>
    </row>
    <row r="24" spans="1:19">
      <c r="A24" s="464"/>
      <c r="B24" s="167" t="s">
        <v>139</v>
      </c>
      <c r="C24" s="255">
        <v>8923</v>
      </c>
      <c r="D24" s="255">
        <v>1090</v>
      </c>
      <c r="E24" s="517">
        <v>0.12215622548470245</v>
      </c>
      <c r="F24"/>
      <c r="G24" s="258"/>
      <c r="K24" s="120"/>
      <c r="L24" s="121"/>
      <c r="M24" s="121"/>
      <c r="N24" s="120"/>
      <c r="O24" s="120"/>
      <c r="P24" s="120"/>
      <c r="Q24" s="131"/>
      <c r="R24" s="125"/>
      <c r="S24" s="132"/>
    </row>
    <row r="25" spans="1:19">
      <c r="A25" s="465" t="s">
        <v>13</v>
      </c>
      <c r="B25" s="165" t="s">
        <v>141</v>
      </c>
      <c r="C25" s="255">
        <v>542</v>
      </c>
      <c r="D25" s="255">
        <v>2239</v>
      </c>
      <c r="E25" s="517">
        <v>4.1309963099630993</v>
      </c>
      <c r="F25" s="174">
        <v>455</v>
      </c>
      <c r="G25" s="257">
        <v>83.948339483394832</v>
      </c>
      <c r="K25" s="120"/>
      <c r="L25" s="121"/>
      <c r="M25" s="121"/>
      <c r="N25" s="120"/>
      <c r="O25" s="120"/>
      <c r="P25" s="120"/>
      <c r="Q25" s="131"/>
      <c r="R25" s="130"/>
      <c r="S25" s="130"/>
    </row>
    <row r="26" spans="1:19">
      <c r="A26" s="463"/>
      <c r="B26" s="166" t="s">
        <v>140</v>
      </c>
      <c r="C26" s="255">
        <v>549</v>
      </c>
      <c r="D26" s="255">
        <v>759</v>
      </c>
      <c r="E26" s="517">
        <v>1.3825136612021858</v>
      </c>
      <c r="F26"/>
      <c r="G26"/>
      <c r="K26" s="120"/>
      <c r="L26" s="121"/>
      <c r="M26" s="121"/>
      <c r="N26" s="120"/>
      <c r="O26" s="120"/>
      <c r="P26" s="120"/>
      <c r="Q26" s="131"/>
      <c r="R26" s="8"/>
      <c r="S26" s="8"/>
    </row>
    <row r="27" spans="1:19" ht="15.75" thickBot="1">
      <c r="A27" s="466"/>
      <c r="B27" s="168" t="s">
        <v>139</v>
      </c>
      <c r="C27" s="256">
        <v>9710</v>
      </c>
      <c r="D27" s="256">
        <v>1968</v>
      </c>
      <c r="E27" s="518">
        <v>0.2026776519052523</v>
      </c>
      <c r="F27" s="175"/>
      <c r="G27" s="175"/>
      <c r="K27" s="120"/>
      <c r="L27" s="121"/>
      <c r="M27" s="121"/>
      <c r="N27" s="120"/>
      <c r="O27" s="120"/>
      <c r="P27" s="120"/>
      <c r="Q27" s="131"/>
      <c r="R27" s="125"/>
      <c r="S27" s="132"/>
    </row>
    <row r="28" spans="1:19">
      <c r="A28" s="99"/>
      <c r="B28" s="166"/>
      <c r="C28" s="126"/>
      <c r="D28" s="126"/>
      <c r="E28" s="133"/>
      <c r="F28" s="169"/>
      <c r="G28" s="169"/>
      <c r="K28" s="120"/>
      <c r="L28" s="121"/>
      <c r="M28" s="121"/>
      <c r="N28" s="120"/>
      <c r="O28" s="120"/>
      <c r="P28" s="120"/>
      <c r="Q28" s="131"/>
      <c r="R28" s="125"/>
      <c r="S28" s="132"/>
    </row>
    <row r="29" spans="1:19" ht="81.599999999999994" customHeight="1" thickBot="1">
      <c r="A29" s="267" t="s">
        <v>148</v>
      </c>
      <c r="B29" s="129" t="s">
        <v>147</v>
      </c>
      <c r="C29" s="267" t="s">
        <v>146</v>
      </c>
      <c r="D29" s="267" t="s">
        <v>145</v>
      </c>
      <c r="E29" s="268" t="s">
        <v>144</v>
      </c>
      <c r="F29" s="267" t="s">
        <v>143</v>
      </c>
      <c r="G29" s="268" t="s">
        <v>142</v>
      </c>
      <c r="K29" s="120"/>
      <c r="L29" s="121"/>
      <c r="M29" s="121"/>
      <c r="N29" s="120"/>
      <c r="O29" s="120"/>
      <c r="P29" s="120"/>
      <c r="Q29" s="131"/>
      <c r="R29" s="130"/>
      <c r="S29" s="130"/>
    </row>
    <row r="30" spans="1:19" ht="15.75" thickTop="1">
      <c r="A30" s="264">
        <v>1</v>
      </c>
      <c r="B30" s="265">
        <v>2</v>
      </c>
      <c r="C30" s="264">
        <v>3</v>
      </c>
      <c r="D30" s="264">
        <v>4</v>
      </c>
      <c r="E30" s="266">
        <v>5</v>
      </c>
      <c r="F30" s="264">
        <v>6</v>
      </c>
      <c r="G30" s="266">
        <v>7</v>
      </c>
      <c r="K30" s="120"/>
      <c r="L30" s="121"/>
      <c r="M30" s="121"/>
      <c r="N30" s="120"/>
      <c r="O30" s="120"/>
      <c r="P30" s="120"/>
      <c r="Q30" s="131"/>
      <c r="R30" s="18"/>
      <c r="S30" s="18"/>
    </row>
    <row r="31" spans="1:19">
      <c r="A31" s="460" t="s">
        <v>14</v>
      </c>
      <c r="B31" s="166" t="s">
        <v>141</v>
      </c>
      <c r="C31" s="255">
        <v>2335</v>
      </c>
      <c r="D31" s="255">
        <v>10710</v>
      </c>
      <c r="E31" s="517">
        <v>4.5867237687366167</v>
      </c>
      <c r="F31" s="255">
        <v>2335</v>
      </c>
      <c r="G31" s="257">
        <v>100</v>
      </c>
      <c r="K31" s="120"/>
      <c r="L31" s="121"/>
      <c r="M31" s="121"/>
      <c r="N31" s="120"/>
      <c r="O31" s="120"/>
      <c r="P31" s="120"/>
      <c r="Q31" s="131"/>
      <c r="R31" s="8"/>
      <c r="S31" s="8"/>
    </row>
    <row r="32" spans="1:19">
      <c r="A32" s="460"/>
      <c r="B32" s="166" t="s">
        <v>140</v>
      </c>
      <c r="C32" s="255">
        <v>2388</v>
      </c>
      <c r="D32" s="255">
        <v>4550</v>
      </c>
      <c r="E32" s="517">
        <v>1.91</v>
      </c>
      <c r="F32" s="259"/>
      <c r="G32" s="258"/>
      <c r="K32" s="120"/>
      <c r="L32" s="121"/>
      <c r="M32" s="121"/>
      <c r="N32" s="120"/>
      <c r="O32" s="120"/>
      <c r="P32" s="120"/>
      <c r="Q32" s="131"/>
      <c r="R32" s="125"/>
      <c r="S32" s="132"/>
    </row>
    <row r="33" spans="1:19">
      <c r="A33" s="461"/>
      <c r="B33" s="167" t="s">
        <v>139</v>
      </c>
      <c r="C33" s="255">
        <v>41566</v>
      </c>
      <c r="D33" s="255">
        <v>4134</v>
      </c>
      <c r="E33" s="517">
        <v>9.9456286387913193E-2</v>
      </c>
      <c r="F33" s="259"/>
      <c r="G33" s="258"/>
      <c r="K33" s="120"/>
      <c r="L33" s="121"/>
      <c r="M33" s="121"/>
      <c r="N33" s="120"/>
      <c r="O33" s="120"/>
      <c r="P33" s="120"/>
      <c r="Q33" s="131"/>
      <c r="R33" s="130"/>
      <c r="S33" s="130"/>
    </row>
    <row r="34" spans="1:19">
      <c r="A34" s="467" t="s">
        <v>15</v>
      </c>
      <c r="B34" s="165" t="s">
        <v>141</v>
      </c>
      <c r="C34" s="255">
        <v>726</v>
      </c>
      <c r="D34" s="255">
        <v>4099</v>
      </c>
      <c r="E34" s="517">
        <v>5.6460055096418733</v>
      </c>
      <c r="F34" s="255">
        <v>656</v>
      </c>
      <c r="G34" s="257">
        <v>90.358126721763085</v>
      </c>
      <c r="K34" s="120"/>
      <c r="L34" s="121"/>
      <c r="M34" s="121"/>
      <c r="N34" s="120"/>
      <c r="O34" s="120"/>
      <c r="P34" s="120"/>
      <c r="Q34" s="131"/>
      <c r="R34" s="8"/>
      <c r="S34" s="8"/>
    </row>
    <row r="35" spans="1:19">
      <c r="A35" s="460"/>
      <c r="B35" s="166" t="s">
        <v>140</v>
      </c>
      <c r="C35" s="255">
        <v>753</v>
      </c>
      <c r="D35" s="255">
        <v>1859</v>
      </c>
      <c r="E35" s="517">
        <v>2.4687915006640107</v>
      </c>
      <c r="F35" s="259"/>
      <c r="G35" s="258"/>
      <c r="K35" s="120"/>
      <c r="L35" s="121"/>
      <c r="M35" s="121"/>
      <c r="N35" s="120"/>
      <c r="O35" s="120"/>
      <c r="P35" s="120"/>
      <c r="Q35" s="131"/>
      <c r="R35" s="125"/>
      <c r="S35" s="132"/>
    </row>
    <row r="36" spans="1:19">
      <c r="A36" s="461"/>
      <c r="B36" s="167" t="s">
        <v>139</v>
      </c>
      <c r="C36" s="255">
        <v>12578</v>
      </c>
      <c r="D36" s="255">
        <v>2727</v>
      </c>
      <c r="E36" s="517">
        <v>0.2168071235490539</v>
      </c>
      <c r="F36" s="259"/>
      <c r="G36" s="258"/>
      <c r="K36" s="120"/>
      <c r="L36" s="121"/>
      <c r="M36" s="121"/>
      <c r="N36" s="120"/>
      <c r="O36" s="120"/>
      <c r="P36" s="120"/>
      <c r="Q36" s="131"/>
      <c r="R36" s="130"/>
      <c r="S36" s="130"/>
    </row>
    <row r="37" spans="1:19">
      <c r="A37" s="460" t="s">
        <v>16</v>
      </c>
      <c r="B37" s="166" t="s">
        <v>141</v>
      </c>
      <c r="C37" s="255">
        <v>1995</v>
      </c>
      <c r="D37" s="255">
        <v>9752</v>
      </c>
      <c r="E37" s="517">
        <v>4.8882205513784465</v>
      </c>
      <c r="F37" s="255">
        <v>1885</v>
      </c>
      <c r="G37" s="257">
        <v>94.486215538847119</v>
      </c>
      <c r="K37" s="120"/>
      <c r="L37" s="121"/>
      <c r="M37" s="121"/>
      <c r="N37" s="120"/>
      <c r="O37" s="120"/>
      <c r="P37" s="120"/>
      <c r="Q37" s="131"/>
      <c r="R37" s="8"/>
      <c r="S37" s="8"/>
    </row>
    <row r="38" spans="1:19">
      <c r="A38" s="460"/>
      <c r="B38" s="166" t="s">
        <v>140</v>
      </c>
      <c r="C38" s="255">
        <v>1943</v>
      </c>
      <c r="D38" s="255">
        <v>4441</v>
      </c>
      <c r="E38" s="517">
        <v>2.2856407617086978</v>
      </c>
      <c r="F38" s="259"/>
      <c r="G38" s="258"/>
      <c r="K38" s="120"/>
      <c r="L38" s="121"/>
      <c r="M38" s="121"/>
      <c r="N38" s="120"/>
      <c r="O38" s="120"/>
      <c r="P38" s="120"/>
      <c r="Q38" s="131"/>
      <c r="R38" s="125"/>
      <c r="S38" s="132"/>
    </row>
    <row r="39" spans="1:19">
      <c r="A39" s="461"/>
      <c r="B39" s="167" t="s">
        <v>139</v>
      </c>
      <c r="C39" s="255">
        <v>28285</v>
      </c>
      <c r="D39" s="255">
        <v>4633</v>
      </c>
      <c r="E39" s="517">
        <v>0.16</v>
      </c>
      <c r="F39" s="259"/>
      <c r="G39" s="258"/>
      <c r="K39" s="120"/>
      <c r="L39" s="121"/>
      <c r="M39" s="121"/>
      <c r="N39" s="120"/>
      <c r="O39" s="120"/>
      <c r="P39" s="120"/>
      <c r="Q39" s="131"/>
      <c r="R39" s="130"/>
      <c r="S39" s="130"/>
    </row>
    <row r="40" spans="1:19">
      <c r="A40" s="460" t="s">
        <v>17</v>
      </c>
      <c r="B40" s="166" t="s">
        <v>141</v>
      </c>
      <c r="C40" s="255">
        <v>1075</v>
      </c>
      <c r="D40" s="255">
        <v>4749</v>
      </c>
      <c r="E40" s="517">
        <v>4.4176744186046513</v>
      </c>
      <c r="F40" s="255">
        <v>925</v>
      </c>
      <c r="G40" s="257">
        <v>86.04651162790698</v>
      </c>
      <c r="K40" s="120"/>
      <c r="L40" s="121"/>
      <c r="M40" s="121"/>
      <c r="N40" s="120"/>
      <c r="O40" s="120"/>
      <c r="P40" s="120"/>
      <c r="Q40" s="131"/>
      <c r="R40" s="8"/>
      <c r="S40" s="8"/>
    </row>
    <row r="41" spans="1:19">
      <c r="A41" s="460"/>
      <c r="B41" s="166" t="s">
        <v>140</v>
      </c>
      <c r="C41" s="255">
        <v>1094</v>
      </c>
      <c r="D41" s="255">
        <v>2317</v>
      </c>
      <c r="E41" s="517">
        <v>2.1179159049360146</v>
      </c>
      <c r="F41" s="259"/>
      <c r="G41" s="258"/>
      <c r="K41" s="120"/>
      <c r="L41" s="121"/>
      <c r="M41" s="121"/>
      <c r="N41" s="120"/>
      <c r="O41" s="120"/>
      <c r="P41" s="120"/>
      <c r="Q41" s="131"/>
      <c r="R41" s="125"/>
      <c r="S41" s="132"/>
    </row>
    <row r="42" spans="1:19">
      <c r="A42" s="461"/>
      <c r="B42" s="167" t="s">
        <v>139</v>
      </c>
      <c r="C42" s="255">
        <v>20569</v>
      </c>
      <c r="D42" s="255">
        <v>2337</v>
      </c>
      <c r="E42" s="517">
        <v>0.11361757985317711</v>
      </c>
      <c r="F42" s="259"/>
      <c r="G42" s="258"/>
      <c r="K42" s="120"/>
      <c r="L42" s="121"/>
      <c r="M42" s="121"/>
      <c r="N42" s="120"/>
      <c r="O42" s="120"/>
      <c r="P42" s="120"/>
      <c r="Q42" s="131"/>
      <c r="R42" s="130"/>
      <c r="S42" s="130"/>
    </row>
    <row r="43" spans="1:19">
      <c r="A43" s="460" t="s">
        <v>18</v>
      </c>
      <c r="B43" s="166" t="s">
        <v>141</v>
      </c>
      <c r="C43" s="255">
        <v>506</v>
      </c>
      <c r="D43" s="255">
        <v>1703</v>
      </c>
      <c r="E43" s="517">
        <v>3.3656126482213438</v>
      </c>
      <c r="F43" s="255">
        <v>317</v>
      </c>
      <c r="G43" s="257">
        <v>62.648221343873523</v>
      </c>
      <c r="K43" s="120"/>
      <c r="L43" s="121"/>
      <c r="M43" s="121"/>
      <c r="N43" s="120"/>
      <c r="O43" s="120"/>
      <c r="P43" s="120"/>
      <c r="Q43" s="131"/>
      <c r="R43" s="8"/>
      <c r="S43" s="8"/>
    </row>
    <row r="44" spans="1:19">
      <c r="A44" s="460"/>
      <c r="B44" s="166" t="s">
        <v>140</v>
      </c>
      <c r="C44" s="255">
        <v>447</v>
      </c>
      <c r="D44" s="255">
        <v>608</v>
      </c>
      <c r="E44" s="517">
        <v>1.3601789709172261</v>
      </c>
      <c r="F44" s="259"/>
      <c r="G44" s="258"/>
      <c r="K44" s="120"/>
      <c r="L44" s="121"/>
      <c r="M44" s="121"/>
      <c r="N44" s="120"/>
      <c r="O44" s="120"/>
      <c r="P44" s="120"/>
      <c r="Q44" s="131"/>
      <c r="R44" s="125"/>
      <c r="S44" s="132"/>
    </row>
    <row r="45" spans="1:19">
      <c r="A45" s="461"/>
      <c r="B45" s="167" t="s">
        <v>139</v>
      </c>
      <c r="C45" s="255">
        <v>7557</v>
      </c>
      <c r="D45" s="255">
        <v>1156</v>
      </c>
      <c r="E45" s="517">
        <v>0.15297075559084292</v>
      </c>
      <c r="F45" s="259"/>
      <c r="G45" s="258"/>
      <c r="K45" s="120"/>
      <c r="L45" s="121"/>
      <c r="M45" s="121"/>
      <c r="N45" s="120"/>
      <c r="O45" s="120"/>
      <c r="P45" s="120"/>
      <c r="Q45" s="131"/>
      <c r="R45" s="130"/>
      <c r="S45" s="130"/>
    </row>
    <row r="46" spans="1:19">
      <c r="A46" s="460" t="s">
        <v>19</v>
      </c>
      <c r="B46" s="166" t="s">
        <v>141</v>
      </c>
      <c r="C46" s="255">
        <v>184</v>
      </c>
      <c r="D46" s="255">
        <v>1003</v>
      </c>
      <c r="E46" s="517">
        <v>5.4510869565217392</v>
      </c>
      <c r="F46" s="255">
        <v>184</v>
      </c>
      <c r="G46" s="257">
        <v>100</v>
      </c>
      <c r="K46" s="120"/>
      <c r="L46" s="121"/>
      <c r="M46" s="121"/>
      <c r="N46" s="120"/>
      <c r="O46" s="120"/>
      <c r="P46" s="120"/>
      <c r="Q46" s="131"/>
      <c r="R46" s="8"/>
      <c r="S46" s="8"/>
    </row>
    <row r="47" spans="1:19">
      <c r="A47" s="460"/>
      <c r="B47" s="166" t="s">
        <v>140</v>
      </c>
      <c r="C47" s="255">
        <v>162</v>
      </c>
      <c r="D47" s="255">
        <v>152</v>
      </c>
      <c r="E47" s="517">
        <v>0.93827160493827155</v>
      </c>
      <c r="F47" s="259"/>
      <c r="G47" s="258"/>
      <c r="K47" s="120"/>
      <c r="L47" s="121"/>
      <c r="M47" s="121"/>
      <c r="N47" s="120"/>
      <c r="O47" s="120"/>
      <c r="P47" s="120"/>
      <c r="Q47" s="131"/>
      <c r="R47" s="125"/>
      <c r="S47" s="132"/>
    </row>
    <row r="48" spans="1:19">
      <c r="A48" s="460"/>
      <c r="B48" s="166" t="s">
        <v>139</v>
      </c>
      <c r="C48" s="255">
        <v>4295</v>
      </c>
      <c r="D48" s="255">
        <v>233</v>
      </c>
      <c r="E48" s="517">
        <v>5.4249126891734577E-2</v>
      </c>
      <c r="F48" s="259"/>
      <c r="G48" s="258"/>
      <c r="K48" s="120"/>
      <c r="L48" s="121"/>
      <c r="M48" s="121"/>
      <c r="N48" s="120"/>
      <c r="O48" s="120"/>
      <c r="P48" s="120"/>
      <c r="Q48" s="131"/>
      <c r="R48" s="130"/>
      <c r="S48" s="130"/>
    </row>
    <row r="49" spans="1:19">
      <c r="A49" s="467" t="s">
        <v>20</v>
      </c>
      <c r="B49" s="165" t="s">
        <v>141</v>
      </c>
      <c r="C49" s="255">
        <v>598</v>
      </c>
      <c r="D49" s="255">
        <v>1764</v>
      </c>
      <c r="E49" s="517">
        <v>2.9498327759197323</v>
      </c>
      <c r="F49" s="255">
        <v>358</v>
      </c>
      <c r="G49" s="257">
        <v>59.866220735785959</v>
      </c>
      <c r="K49" s="120"/>
      <c r="L49" s="121"/>
      <c r="M49" s="121"/>
      <c r="N49" s="120"/>
      <c r="O49" s="120"/>
      <c r="P49" s="120"/>
      <c r="Q49" s="131"/>
      <c r="R49" s="8"/>
      <c r="S49" s="8"/>
    </row>
    <row r="50" spans="1:19">
      <c r="A50" s="460"/>
      <c r="B50" s="166" t="s">
        <v>140</v>
      </c>
      <c r="C50" s="255">
        <v>572</v>
      </c>
      <c r="D50" s="255">
        <v>663</v>
      </c>
      <c r="E50" s="517">
        <v>1.1590909090909092</v>
      </c>
      <c r="F50" s="259"/>
      <c r="G50" s="258"/>
      <c r="K50" s="120"/>
      <c r="L50" s="121"/>
      <c r="M50" s="121"/>
      <c r="N50" s="120"/>
      <c r="O50" s="120"/>
      <c r="P50" s="120"/>
      <c r="Q50" s="131"/>
      <c r="R50" s="125"/>
      <c r="S50" s="132"/>
    </row>
    <row r="51" spans="1:19">
      <c r="A51" s="461"/>
      <c r="B51" s="167" t="s">
        <v>139</v>
      </c>
      <c r="C51" s="255">
        <v>10429</v>
      </c>
      <c r="D51" s="255">
        <v>1829</v>
      </c>
      <c r="E51" s="517">
        <v>0.17537635439639468</v>
      </c>
      <c r="F51" s="259"/>
      <c r="G51" s="258"/>
      <c r="K51" s="120"/>
      <c r="L51" s="121"/>
      <c r="M51" s="121"/>
      <c r="N51" s="120"/>
      <c r="O51" s="120"/>
      <c r="P51" s="120"/>
      <c r="Q51" s="131"/>
      <c r="R51" s="130"/>
      <c r="S51" s="130"/>
    </row>
    <row r="52" spans="1:19">
      <c r="A52" s="467" t="s">
        <v>21</v>
      </c>
      <c r="B52" s="165" t="s">
        <v>141</v>
      </c>
      <c r="C52" s="255">
        <v>1537</v>
      </c>
      <c r="D52" s="255">
        <v>7685</v>
      </c>
      <c r="E52" s="517">
        <v>5</v>
      </c>
      <c r="F52" s="255">
        <v>1537</v>
      </c>
      <c r="G52" s="257">
        <v>100</v>
      </c>
      <c r="K52" s="120"/>
      <c r="L52" s="121"/>
      <c r="M52" s="121"/>
      <c r="N52" s="120"/>
      <c r="O52" s="120"/>
      <c r="P52" s="120"/>
      <c r="Q52" s="131"/>
      <c r="R52" s="8"/>
      <c r="S52" s="8"/>
    </row>
    <row r="53" spans="1:19">
      <c r="A53" s="460"/>
      <c r="B53" s="166" t="s">
        <v>140</v>
      </c>
      <c r="C53" s="255">
        <v>1714</v>
      </c>
      <c r="D53" s="255">
        <v>4043</v>
      </c>
      <c r="E53" s="517">
        <v>2.3588098016336057</v>
      </c>
      <c r="F53" s="259"/>
      <c r="G53" s="258"/>
      <c r="K53" s="138"/>
      <c r="L53" s="138"/>
      <c r="M53" s="138"/>
      <c r="N53" s="138"/>
      <c r="O53" s="138"/>
      <c r="P53" s="138"/>
      <c r="Q53" s="138"/>
    </row>
    <row r="54" spans="1:19" ht="15.75" thickBot="1">
      <c r="A54" s="468"/>
      <c r="B54" s="168" t="s">
        <v>139</v>
      </c>
      <c r="C54" s="256">
        <v>31234</v>
      </c>
      <c r="D54" s="256">
        <v>6358</v>
      </c>
      <c r="E54" s="518">
        <v>0.20356022283409106</v>
      </c>
      <c r="F54" s="260"/>
      <c r="G54" s="175"/>
    </row>
    <row r="55" spans="1:19">
      <c r="A55" s="170"/>
      <c r="B55" s="166"/>
      <c r="C55" s="43"/>
      <c r="D55" s="43"/>
      <c r="E55" s="43"/>
      <c r="F55" s="43"/>
      <c r="G55" s="43"/>
    </row>
    <row r="56" spans="1:19">
      <c r="A56" s="171"/>
      <c r="B56" s="166"/>
      <c r="C56" s="43"/>
      <c r="D56" s="43"/>
      <c r="E56" s="43"/>
      <c r="F56" s="43"/>
      <c r="G56" s="43"/>
    </row>
    <row r="57" spans="1:19">
      <c r="A57" s="171"/>
      <c r="B57" s="166"/>
      <c r="C57" s="43"/>
      <c r="D57" s="43"/>
      <c r="E57" s="43"/>
      <c r="F57" s="43"/>
      <c r="G57" s="43"/>
    </row>
    <row r="58" spans="1:19">
      <c r="A58" s="171"/>
      <c r="B58" s="166"/>
      <c r="C58" s="43"/>
      <c r="D58" s="43"/>
      <c r="E58" s="43"/>
      <c r="F58" s="43"/>
      <c r="G58" s="43"/>
    </row>
    <row r="59" spans="1:19">
      <c r="A59" s="171"/>
      <c r="B59" s="166"/>
      <c r="C59" s="43"/>
      <c r="D59" s="43"/>
      <c r="E59" s="43"/>
      <c r="F59" s="43"/>
      <c r="G59" s="43"/>
    </row>
    <row r="60" spans="1:19">
      <c r="A60" s="171"/>
      <c r="B60" s="166"/>
      <c r="C60" s="43"/>
      <c r="D60" s="43"/>
      <c r="E60" s="43"/>
      <c r="F60" s="43"/>
      <c r="G60" s="43"/>
    </row>
    <row r="61" spans="1:19">
      <c r="A61" s="171"/>
      <c r="B61" s="166"/>
      <c r="C61" s="43"/>
      <c r="D61" s="43"/>
      <c r="E61" s="43"/>
      <c r="F61" s="43"/>
      <c r="G61" s="43"/>
    </row>
    <row r="62" spans="1:19">
      <c r="A62" s="171"/>
      <c r="B62" s="166"/>
      <c r="C62" s="43"/>
      <c r="D62" s="43"/>
      <c r="E62" s="43"/>
      <c r="F62" s="43"/>
      <c r="G62" s="43"/>
    </row>
    <row r="63" spans="1:19">
      <c r="A63" s="171"/>
      <c r="B63" s="166"/>
      <c r="C63" s="43"/>
      <c r="D63" s="43"/>
      <c r="E63" s="43"/>
      <c r="F63" s="43"/>
      <c r="G63" s="43"/>
    </row>
    <row r="64" spans="1:19">
      <c r="A64" s="171"/>
      <c r="B64" s="166"/>
      <c r="C64" s="43"/>
      <c r="D64" s="43"/>
      <c r="E64" s="43"/>
      <c r="F64" s="43"/>
      <c r="G64" s="43"/>
    </row>
    <row r="65" spans="1:7">
      <c r="A65" s="171"/>
      <c r="B65" s="166"/>
      <c r="C65" s="43"/>
      <c r="D65" s="43"/>
      <c r="E65" s="43"/>
      <c r="F65" s="43"/>
      <c r="G65" s="43"/>
    </row>
    <row r="66" spans="1:7">
      <c r="A66" s="171"/>
      <c r="B66" s="166"/>
      <c r="C66" s="43"/>
      <c r="D66" s="43"/>
      <c r="E66" s="43"/>
      <c r="F66" s="43"/>
      <c r="G66" s="43"/>
    </row>
    <row r="67" spans="1:7">
      <c r="A67" s="171"/>
      <c r="B67" s="166"/>
      <c r="C67" s="43"/>
      <c r="D67" s="43"/>
      <c r="E67" s="43"/>
      <c r="F67" s="43"/>
      <c r="G67" s="43"/>
    </row>
    <row r="68" spans="1:7">
      <c r="A68" s="171"/>
      <c r="B68" s="166"/>
      <c r="C68" s="43"/>
      <c r="D68" s="43"/>
      <c r="E68" s="43"/>
      <c r="F68" s="43"/>
      <c r="G68" s="43"/>
    </row>
    <row r="69" spans="1:7">
      <c r="A69" s="171"/>
      <c r="B69" s="166"/>
      <c r="C69" s="43"/>
      <c r="D69" s="43"/>
      <c r="E69" s="43"/>
      <c r="F69" s="43"/>
      <c r="G69" s="43"/>
    </row>
    <row r="70" spans="1:7">
      <c r="A70" s="171"/>
      <c r="B70" s="166"/>
      <c r="C70" s="43"/>
      <c r="D70" s="43"/>
      <c r="E70" s="43"/>
      <c r="F70" s="43"/>
      <c r="G70" s="43"/>
    </row>
    <row r="71" spans="1:7">
      <c r="A71" s="171"/>
      <c r="B71" s="166"/>
      <c r="C71" s="43"/>
      <c r="D71" s="43"/>
      <c r="E71" s="43"/>
      <c r="F71" s="43"/>
      <c r="G71" s="43"/>
    </row>
    <row r="72" spans="1:7">
      <c r="A72" s="171"/>
      <c r="B72" s="166"/>
      <c r="C72" s="43"/>
      <c r="D72" s="43"/>
      <c r="E72" s="43"/>
      <c r="F72" s="43"/>
      <c r="G72" s="43"/>
    </row>
    <row r="73" spans="1:7">
      <c r="A73" s="171"/>
      <c r="B73" s="166"/>
      <c r="C73" s="43"/>
      <c r="D73" s="43"/>
      <c r="E73" s="43"/>
      <c r="F73" s="43"/>
      <c r="G73" s="43"/>
    </row>
    <row r="74" spans="1:7">
      <c r="A74" s="171"/>
      <c r="B74" s="166"/>
      <c r="C74" s="43"/>
      <c r="D74" s="43"/>
      <c r="E74" s="43"/>
      <c r="F74" s="43"/>
      <c r="G74" s="43"/>
    </row>
    <row r="75" spans="1:7">
      <c r="A75" s="171"/>
      <c r="B75" s="166"/>
      <c r="C75" s="43"/>
      <c r="D75" s="43"/>
      <c r="E75" s="43"/>
      <c r="F75" s="43"/>
      <c r="G75" s="43"/>
    </row>
    <row r="76" spans="1:7">
      <c r="A76" s="171"/>
      <c r="B76" s="166"/>
      <c r="C76" s="43"/>
      <c r="D76" s="43"/>
      <c r="E76" s="43"/>
      <c r="F76" s="43"/>
      <c r="G76" s="43"/>
    </row>
    <row r="77" spans="1:7">
      <c r="A77" s="171"/>
      <c r="B77" s="166"/>
      <c r="C77" s="43"/>
      <c r="D77" s="43"/>
      <c r="E77" s="43"/>
      <c r="F77" s="43"/>
      <c r="G77" s="43"/>
    </row>
    <row r="78" spans="1:7">
      <c r="A78" s="171"/>
      <c r="B78" s="166"/>
      <c r="C78" s="43"/>
      <c r="D78" s="43"/>
      <c r="E78" s="43"/>
      <c r="F78" s="43"/>
      <c r="G78" s="43"/>
    </row>
    <row r="79" spans="1:7">
      <c r="A79" s="171"/>
      <c r="B79" s="166"/>
      <c r="C79" s="43"/>
      <c r="D79" s="43"/>
      <c r="E79" s="43"/>
      <c r="F79" s="43"/>
      <c r="G79" s="43"/>
    </row>
    <row r="80" spans="1:7">
      <c r="A80" s="171"/>
      <c r="B80" s="166"/>
      <c r="C80" s="43"/>
      <c r="D80" s="43"/>
      <c r="E80" s="43"/>
      <c r="F80" s="43"/>
      <c r="G80" s="43"/>
    </row>
    <row r="81" spans="1:7">
      <c r="A81" s="171"/>
      <c r="B81" s="166"/>
      <c r="C81" s="43"/>
      <c r="D81" s="43"/>
      <c r="E81" s="43"/>
      <c r="F81" s="43"/>
      <c r="G81" s="43"/>
    </row>
    <row r="82" spans="1:7">
      <c r="A82" s="171"/>
      <c r="B82" s="166"/>
      <c r="C82" s="43"/>
      <c r="D82" s="43"/>
      <c r="E82" s="43"/>
      <c r="F82" s="43"/>
      <c r="G82" s="43"/>
    </row>
    <row r="83" spans="1:7">
      <c r="A83" s="171"/>
      <c r="B83" s="166"/>
      <c r="C83" s="43"/>
      <c r="D83" s="43"/>
      <c r="E83" s="43"/>
      <c r="F83" s="43"/>
      <c r="G83" s="43"/>
    </row>
    <row r="84" spans="1:7">
      <c r="A84" s="171"/>
      <c r="B84" s="166"/>
      <c r="C84" s="43"/>
      <c r="D84" s="43"/>
      <c r="E84" s="43"/>
      <c r="F84" s="43"/>
      <c r="G84" s="43"/>
    </row>
    <row r="85" spans="1:7">
      <c r="A85" s="171"/>
      <c r="B85" s="166"/>
      <c r="C85" s="43"/>
      <c r="D85" s="43"/>
      <c r="E85" s="43"/>
      <c r="F85" s="43"/>
      <c r="G85" s="43"/>
    </row>
    <row r="86" spans="1:7">
      <c r="A86" s="171"/>
      <c r="B86" s="166"/>
      <c r="C86" s="43"/>
      <c r="D86" s="43"/>
      <c r="E86" s="43"/>
      <c r="F86" s="43"/>
      <c r="G86" s="43"/>
    </row>
    <row r="87" spans="1:7">
      <c r="A87" s="171"/>
      <c r="B87" s="166"/>
      <c r="C87" s="43"/>
      <c r="D87" s="43"/>
      <c r="E87" s="43"/>
      <c r="F87" s="43"/>
      <c r="G87" s="43"/>
    </row>
    <row r="88" spans="1:7">
      <c r="A88" s="171"/>
      <c r="B88" s="166"/>
      <c r="C88" s="43"/>
      <c r="D88" s="43"/>
      <c r="E88" s="43"/>
      <c r="F88" s="43"/>
      <c r="G88" s="43"/>
    </row>
    <row r="89" spans="1:7">
      <c r="A89" s="171"/>
      <c r="B89" s="166"/>
      <c r="C89" s="43"/>
      <c r="D89" s="43"/>
      <c r="E89" s="43"/>
      <c r="F89" s="43"/>
      <c r="G89" s="43"/>
    </row>
  </sheetData>
  <sortState ref="J2:S50">
    <sortCondition ref="J2:J50"/>
  </sortState>
  <mergeCells count="17">
    <mergeCell ref="A40:A42"/>
    <mergeCell ref="A43:A45"/>
    <mergeCell ref="A46:A48"/>
    <mergeCell ref="A49:A51"/>
    <mergeCell ref="A52:A54"/>
    <mergeCell ref="A37:A39"/>
    <mergeCell ref="A1:G1"/>
    <mergeCell ref="A4:A6"/>
    <mergeCell ref="A7:A9"/>
    <mergeCell ref="A10:A12"/>
    <mergeCell ref="A13:A15"/>
    <mergeCell ref="A16:A18"/>
    <mergeCell ref="A19:A21"/>
    <mergeCell ref="A22:A24"/>
    <mergeCell ref="A25:A27"/>
    <mergeCell ref="A31:A33"/>
    <mergeCell ref="A34:A36"/>
  </mergeCells>
  <pageMargins left="0.7" right="0.7" top="0.75" bottom="0.75" header="0.3" footer="0.3"/>
  <pageSetup paperSize="9" scale="95" orientation="landscape" r:id="rId1"/>
  <rowBreaks count="1" manualBreakCount="1">
    <brk id="28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50"/>
  <sheetViews>
    <sheetView zoomScaleNormal="100" workbookViewId="0">
      <selection activeCell="P32" sqref="P32"/>
    </sheetView>
  </sheetViews>
  <sheetFormatPr defaultRowHeight="15"/>
  <cols>
    <col min="1" max="1" width="17.140625" style="44" customWidth="1"/>
    <col min="2" max="2" width="18.42578125" style="44" customWidth="1"/>
    <col min="3" max="3" width="15" style="44" customWidth="1"/>
    <col min="4" max="4" width="13.42578125" style="44" customWidth="1"/>
    <col min="5" max="5" width="17.5703125" style="44" customWidth="1"/>
    <col min="6" max="6" width="17.42578125" style="44" customWidth="1"/>
    <col min="7" max="7" width="15.7109375" style="44" customWidth="1"/>
    <col min="8" max="8" width="15.42578125" style="44" customWidth="1"/>
    <col min="9" max="251" width="9.140625" style="44"/>
    <col min="252" max="252" width="15.85546875" style="44" customWidth="1"/>
    <col min="253" max="253" width="9.140625" style="44"/>
    <col min="254" max="254" width="14.5703125" style="44" customWidth="1"/>
    <col min="255" max="255" width="13.42578125" style="44" customWidth="1"/>
    <col min="256" max="256" width="12.7109375" style="44" customWidth="1"/>
    <col min="257" max="257" width="13.5703125" style="44" customWidth="1"/>
    <col min="258" max="258" width="13.7109375" style="44" customWidth="1"/>
    <col min="259" max="259" width="16.85546875" style="44" customWidth="1"/>
    <col min="260" max="261" width="13.28515625" style="44" customWidth="1"/>
    <col min="262" max="507" width="9.140625" style="44"/>
    <col min="508" max="508" width="15.85546875" style="44" customWidth="1"/>
    <col min="509" max="509" width="9.140625" style="44"/>
    <col min="510" max="510" width="14.5703125" style="44" customWidth="1"/>
    <col min="511" max="511" width="13.42578125" style="44" customWidth="1"/>
    <col min="512" max="512" width="12.7109375" style="44" customWidth="1"/>
    <col min="513" max="513" width="13.5703125" style="44" customWidth="1"/>
    <col min="514" max="514" width="13.7109375" style="44" customWidth="1"/>
    <col min="515" max="515" width="16.85546875" style="44" customWidth="1"/>
    <col min="516" max="517" width="13.28515625" style="44" customWidth="1"/>
    <col min="518" max="763" width="9.140625" style="44"/>
    <col min="764" max="764" width="15.85546875" style="44" customWidth="1"/>
    <col min="765" max="765" width="9.140625" style="44"/>
    <col min="766" max="766" width="14.5703125" style="44" customWidth="1"/>
    <col min="767" max="767" width="13.42578125" style="44" customWidth="1"/>
    <col min="768" max="768" width="12.7109375" style="44" customWidth="1"/>
    <col min="769" max="769" width="13.5703125" style="44" customWidth="1"/>
    <col min="770" max="770" width="13.7109375" style="44" customWidth="1"/>
    <col min="771" max="771" width="16.85546875" style="44" customWidth="1"/>
    <col min="772" max="773" width="13.28515625" style="44" customWidth="1"/>
    <col min="774" max="1019" width="9.140625" style="44"/>
    <col min="1020" max="1020" width="15.85546875" style="44" customWidth="1"/>
    <col min="1021" max="1021" width="9.140625" style="44"/>
    <col min="1022" max="1022" width="14.5703125" style="44" customWidth="1"/>
    <col min="1023" max="1023" width="13.42578125" style="44" customWidth="1"/>
    <col min="1024" max="1024" width="12.7109375" style="44" customWidth="1"/>
    <col min="1025" max="1025" width="13.5703125" style="44" customWidth="1"/>
    <col min="1026" max="1026" width="13.7109375" style="44" customWidth="1"/>
    <col min="1027" max="1027" width="16.85546875" style="44" customWidth="1"/>
    <col min="1028" max="1029" width="13.28515625" style="44" customWidth="1"/>
    <col min="1030" max="1275" width="9.140625" style="44"/>
    <col min="1276" max="1276" width="15.85546875" style="44" customWidth="1"/>
    <col min="1277" max="1277" width="9.140625" style="44"/>
    <col min="1278" max="1278" width="14.5703125" style="44" customWidth="1"/>
    <col min="1279" max="1279" width="13.42578125" style="44" customWidth="1"/>
    <col min="1280" max="1280" width="12.7109375" style="44" customWidth="1"/>
    <col min="1281" max="1281" width="13.5703125" style="44" customWidth="1"/>
    <col min="1282" max="1282" width="13.7109375" style="44" customWidth="1"/>
    <col min="1283" max="1283" width="16.85546875" style="44" customWidth="1"/>
    <col min="1284" max="1285" width="13.28515625" style="44" customWidth="1"/>
    <col min="1286" max="1531" width="9.140625" style="44"/>
    <col min="1532" max="1532" width="15.85546875" style="44" customWidth="1"/>
    <col min="1533" max="1533" width="9.140625" style="44"/>
    <col min="1534" max="1534" width="14.5703125" style="44" customWidth="1"/>
    <col min="1535" max="1535" width="13.42578125" style="44" customWidth="1"/>
    <col min="1536" max="1536" width="12.7109375" style="44" customWidth="1"/>
    <col min="1537" max="1537" width="13.5703125" style="44" customWidth="1"/>
    <col min="1538" max="1538" width="13.7109375" style="44" customWidth="1"/>
    <col min="1539" max="1539" width="16.85546875" style="44" customWidth="1"/>
    <col min="1540" max="1541" width="13.28515625" style="44" customWidth="1"/>
    <col min="1542" max="1787" width="9.140625" style="44"/>
    <col min="1788" max="1788" width="15.85546875" style="44" customWidth="1"/>
    <col min="1789" max="1789" width="9.140625" style="44"/>
    <col min="1790" max="1790" width="14.5703125" style="44" customWidth="1"/>
    <col min="1791" max="1791" width="13.42578125" style="44" customWidth="1"/>
    <col min="1792" max="1792" width="12.7109375" style="44" customWidth="1"/>
    <col min="1793" max="1793" width="13.5703125" style="44" customWidth="1"/>
    <col min="1794" max="1794" width="13.7109375" style="44" customWidth="1"/>
    <col min="1795" max="1795" width="16.85546875" style="44" customWidth="1"/>
    <col min="1796" max="1797" width="13.28515625" style="44" customWidth="1"/>
    <col min="1798" max="2043" width="9.140625" style="44"/>
    <col min="2044" max="2044" width="15.85546875" style="44" customWidth="1"/>
    <col min="2045" max="2045" width="9.140625" style="44"/>
    <col min="2046" max="2046" width="14.5703125" style="44" customWidth="1"/>
    <col min="2047" max="2047" width="13.42578125" style="44" customWidth="1"/>
    <col min="2048" max="2048" width="12.7109375" style="44" customWidth="1"/>
    <col min="2049" max="2049" width="13.5703125" style="44" customWidth="1"/>
    <col min="2050" max="2050" width="13.7109375" style="44" customWidth="1"/>
    <col min="2051" max="2051" width="16.85546875" style="44" customWidth="1"/>
    <col min="2052" max="2053" width="13.28515625" style="44" customWidth="1"/>
    <col min="2054" max="2299" width="9.140625" style="44"/>
    <col min="2300" max="2300" width="15.85546875" style="44" customWidth="1"/>
    <col min="2301" max="2301" width="9.140625" style="44"/>
    <col min="2302" max="2302" width="14.5703125" style="44" customWidth="1"/>
    <col min="2303" max="2303" width="13.42578125" style="44" customWidth="1"/>
    <col min="2304" max="2304" width="12.7109375" style="44" customWidth="1"/>
    <col min="2305" max="2305" width="13.5703125" style="44" customWidth="1"/>
    <col min="2306" max="2306" width="13.7109375" style="44" customWidth="1"/>
    <col min="2307" max="2307" width="16.85546875" style="44" customWidth="1"/>
    <col min="2308" max="2309" width="13.28515625" style="44" customWidth="1"/>
    <col min="2310" max="2555" width="9.140625" style="44"/>
    <col min="2556" max="2556" width="15.85546875" style="44" customWidth="1"/>
    <col min="2557" max="2557" width="9.140625" style="44"/>
    <col min="2558" max="2558" width="14.5703125" style="44" customWidth="1"/>
    <col min="2559" max="2559" width="13.42578125" style="44" customWidth="1"/>
    <col min="2560" max="2560" width="12.7109375" style="44" customWidth="1"/>
    <col min="2561" max="2561" width="13.5703125" style="44" customWidth="1"/>
    <col min="2562" max="2562" width="13.7109375" style="44" customWidth="1"/>
    <col min="2563" max="2563" width="16.85546875" style="44" customWidth="1"/>
    <col min="2564" max="2565" width="13.28515625" style="44" customWidth="1"/>
    <col min="2566" max="2811" width="9.140625" style="44"/>
    <col min="2812" max="2812" width="15.85546875" style="44" customWidth="1"/>
    <col min="2813" max="2813" width="9.140625" style="44"/>
    <col min="2814" max="2814" width="14.5703125" style="44" customWidth="1"/>
    <col min="2815" max="2815" width="13.42578125" style="44" customWidth="1"/>
    <col min="2816" max="2816" width="12.7109375" style="44" customWidth="1"/>
    <col min="2817" max="2817" width="13.5703125" style="44" customWidth="1"/>
    <col min="2818" max="2818" width="13.7109375" style="44" customWidth="1"/>
    <col min="2819" max="2819" width="16.85546875" style="44" customWidth="1"/>
    <col min="2820" max="2821" width="13.28515625" style="44" customWidth="1"/>
    <col min="2822" max="3067" width="9.140625" style="44"/>
    <col min="3068" max="3068" width="15.85546875" style="44" customWidth="1"/>
    <col min="3069" max="3069" width="9.140625" style="44"/>
    <col min="3070" max="3070" width="14.5703125" style="44" customWidth="1"/>
    <col min="3071" max="3071" width="13.42578125" style="44" customWidth="1"/>
    <col min="3072" max="3072" width="12.7109375" style="44" customWidth="1"/>
    <col min="3073" max="3073" width="13.5703125" style="44" customWidth="1"/>
    <col min="3074" max="3074" width="13.7109375" style="44" customWidth="1"/>
    <col min="3075" max="3075" width="16.85546875" style="44" customWidth="1"/>
    <col min="3076" max="3077" width="13.28515625" style="44" customWidth="1"/>
    <col min="3078" max="3323" width="9.140625" style="44"/>
    <col min="3324" max="3324" width="15.85546875" style="44" customWidth="1"/>
    <col min="3325" max="3325" width="9.140625" style="44"/>
    <col min="3326" max="3326" width="14.5703125" style="44" customWidth="1"/>
    <col min="3327" max="3327" width="13.42578125" style="44" customWidth="1"/>
    <col min="3328" max="3328" width="12.7109375" style="44" customWidth="1"/>
    <col min="3329" max="3329" width="13.5703125" style="44" customWidth="1"/>
    <col min="3330" max="3330" width="13.7109375" style="44" customWidth="1"/>
    <col min="3331" max="3331" width="16.85546875" style="44" customWidth="1"/>
    <col min="3332" max="3333" width="13.28515625" style="44" customWidth="1"/>
    <col min="3334" max="3579" width="9.140625" style="44"/>
    <col min="3580" max="3580" width="15.85546875" style="44" customWidth="1"/>
    <col min="3581" max="3581" width="9.140625" style="44"/>
    <col min="3582" max="3582" width="14.5703125" style="44" customWidth="1"/>
    <col min="3583" max="3583" width="13.42578125" style="44" customWidth="1"/>
    <col min="3584" max="3584" width="12.7109375" style="44" customWidth="1"/>
    <col min="3585" max="3585" width="13.5703125" style="44" customWidth="1"/>
    <col min="3586" max="3586" width="13.7109375" style="44" customWidth="1"/>
    <col min="3587" max="3587" width="16.85546875" style="44" customWidth="1"/>
    <col min="3588" max="3589" width="13.28515625" style="44" customWidth="1"/>
    <col min="3590" max="3835" width="9.140625" style="44"/>
    <col min="3836" max="3836" width="15.85546875" style="44" customWidth="1"/>
    <col min="3837" max="3837" width="9.140625" style="44"/>
    <col min="3838" max="3838" width="14.5703125" style="44" customWidth="1"/>
    <col min="3839" max="3839" width="13.42578125" style="44" customWidth="1"/>
    <col min="3840" max="3840" width="12.7109375" style="44" customWidth="1"/>
    <col min="3841" max="3841" width="13.5703125" style="44" customWidth="1"/>
    <col min="3842" max="3842" width="13.7109375" style="44" customWidth="1"/>
    <col min="3843" max="3843" width="16.85546875" style="44" customWidth="1"/>
    <col min="3844" max="3845" width="13.28515625" style="44" customWidth="1"/>
    <col min="3846" max="4091" width="9.140625" style="44"/>
    <col min="4092" max="4092" width="15.85546875" style="44" customWidth="1"/>
    <col min="4093" max="4093" width="9.140625" style="44"/>
    <col min="4094" max="4094" width="14.5703125" style="44" customWidth="1"/>
    <col min="4095" max="4095" width="13.42578125" style="44" customWidth="1"/>
    <col min="4096" max="4096" width="12.7109375" style="44" customWidth="1"/>
    <col min="4097" max="4097" width="13.5703125" style="44" customWidth="1"/>
    <col min="4098" max="4098" width="13.7109375" style="44" customWidth="1"/>
    <col min="4099" max="4099" width="16.85546875" style="44" customWidth="1"/>
    <col min="4100" max="4101" width="13.28515625" style="44" customWidth="1"/>
    <col min="4102" max="4347" width="9.140625" style="44"/>
    <col min="4348" max="4348" width="15.85546875" style="44" customWidth="1"/>
    <col min="4349" max="4349" width="9.140625" style="44"/>
    <col min="4350" max="4350" width="14.5703125" style="44" customWidth="1"/>
    <col min="4351" max="4351" width="13.42578125" style="44" customWidth="1"/>
    <col min="4352" max="4352" width="12.7109375" style="44" customWidth="1"/>
    <col min="4353" max="4353" width="13.5703125" style="44" customWidth="1"/>
    <col min="4354" max="4354" width="13.7109375" style="44" customWidth="1"/>
    <col min="4355" max="4355" width="16.85546875" style="44" customWidth="1"/>
    <col min="4356" max="4357" width="13.28515625" style="44" customWidth="1"/>
    <col min="4358" max="4603" width="9.140625" style="44"/>
    <col min="4604" max="4604" width="15.85546875" style="44" customWidth="1"/>
    <col min="4605" max="4605" width="9.140625" style="44"/>
    <col min="4606" max="4606" width="14.5703125" style="44" customWidth="1"/>
    <col min="4607" max="4607" width="13.42578125" style="44" customWidth="1"/>
    <col min="4608" max="4608" width="12.7109375" style="44" customWidth="1"/>
    <col min="4609" max="4609" width="13.5703125" style="44" customWidth="1"/>
    <col min="4610" max="4610" width="13.7109375" style="44" customWidth="1"/>
    <col min="4611" max="4611" width="16.85546875" style="44" customWidth="1"/>
    <col min="4612" max="4613" width="13.28515625" style="44" customWidth="1"/>
    <col min="4614" max="4859" width="9.140625" style="44"/>
    <col min="4860" max="4860" width="15.85546875" style="44" customWidth="1"/>
    <col min="4861" max="4861" width="9.140625" style="44"/>
    <col min="4862" max="4862" width="14.5703125" style="44" customWidth="1"/>
    <col min="4863" max="4863" width="13.42578125" style="44" customWidth="1"/>
    <col min="4864" max="4864" width="12.7109375" style="44" customWidth="1"/>
    <col min="4865" max="4865" width="13.5703125" style="44" customWidth="1"/>
    <col min="4866" max="4866" width="13.7109375" style="44" customWidth="1"/>
    <col min="4867" max="4867" width="16.85546875" style="44" customWidth="1"/>
    <col min="4868" max="4869" width="13.28515625" style="44" customWidth="1"/>
    <col min="4870" max="5115" width="9.140625" style="44"/>
    <col min="5116" max="5116" width="15.85546875" style="44" customWidth="1"/>
    <col min="5117" max="5117" width="9.140625" style="44"/>
    <col min="5118" max="5118" width="14.5703125" style="44" customWidth="1"/>
    <col min="5119" max="5119" width="13.42578125" style="44" customWidth="1"/>
    <col min="5120" max="5120" width="12.7109375" style="44" customWidth="1"/>
    <col min="5121" max="5121" width="13.5703125" style="44" customWidth="1"/>
    <col min="5122" max="5122" width="13.7109375" style="44" customWidth="1"/>
    <col min="5123" max="5123" width="16.85546875" style="44" customWidth="1"/>
    <col min="5124" max="5125" width="13.28515625" style="44" customWidth="1"/>
    <col min="5126" max="5371" width="9.140625" style="44"/>
    <col min="5372" max="5372" width="15.85546875" style="44" customWidth="1"/>
    <col min="5373" max="5373" width="9.140625" style="44"/>
    <col min="5374" max="5374" width="14.5703125" style="44" customWidth="1"/>
    <col min="5375" max="5375" width="13.42578125" style="44" customWidth="1"/>
    <col min="5376" max="5376" width="12.7109375" style="44" customWidth="1"/>
    <col min="5377" max="5377" width="13.5703125" style="44" customWidth="1"/>
    <col min="5378" max="5378" width="13.7109375" style="44" customWidth="1"/>
    <col min="5379" max="5379" width="16.85546875" style="44" customWidth="1"/>
    <col min="5380" max="5381" width="13.28515625" style="44" customWidth="1"/>
    <col min="5382" max="5627" width="9.140625" style="44"/>
    <col min="5628" max="5628" width="15.85546875" style="44" customWidth="1"/>
    <col min="5629" max="5629" width="9.140625" style="44"/>
    <col min="5630" max="5630" width="14.5703125" style="44" customWidth="1"/>
    <col min="5631" max="5631" width="13.42578125" style="44" customWidth="1"/>
    <col min="5632" max="5632" width="12.7109375" style="44" customWidth="1"/>
    <col min="5633" max="5633" width="13.5703125" style="44" customWidth="1"/>
    <col min="5634" max="5634" width="13.7109375" style="44" customWidth="1"/>
    <col min="5635" max="5635" width="16.85546875" style="44" customWidth="1"/>
    <col min="5636" max="5637" width="13.28515625" style="44" customWidth="1"/>
    <col min="5638" max="5883" width="9.140625" style="44"/>
    <col min="5884" max="5884" width="15.85546875" style="44" customWidth="1"/>
    <col min="5885" max="5885" width="9.140625" style="44"/>
    <col min="5886" max="5886" width="14.5703125" style="44" customWidth="1"/>
    <col min="5887" max="5887" width="13.42578125" style="44" customWidth="1"/>
    <col min="5888" max="5888" width="12.7109375" style="44" customWidth="1"/>
    <col min="5889" max="5889" width="13.5703125" style="44" customWidth="1"/>
    <col min="5890" max="5890" width="13.7109375" style="44" customWidth="1"/>
    <col min="5891" max="5891" width="16.85546875" style="44" customWidth="1"/>
    <col min="5892" max="5893" width="13.28515625" style="44" customWidth="1"/>
    <col min="5894" max="6139" width="9.140625" style="44"/>
    <col min="6140" max="6140" width="15.85546875" style="44" customWidth="1"/>
    <col min="6141" max="6141" width="9.140625" style="44"/>
    <col min="6142" max="6142" width="14.5703125" style="44" customWidth="1"/>
    <col min="6143" max="6143" width="13.42578125" style="44" customWidth="1"/>
    <col min="6144" max="6144" width="12.7109375" style="44" customWidth="1"/>
    <col min="6145" max="6145" width="13.5703125" style="44" customWidth="1"/>
    <col min="6146" max="6146" width="13.7109375" style="44" customWidth="1"/>
    <col min="6147" max="6147" width="16.85546875" style="44" customWidth="1"/>
    <col min="6148" max="6149" width="13.28515625" style="44" customWidth="1"/>
    <col min="6150" max="6395" width="9.140625" style="44"/>
    <col min="6396" max="6396" width="15.85546875" style="44" customWidth="1"/>
    <col min="6397" max="6397" width="9.140625" style="44"/>
    <col min="6398" max="6398" width="14.5703125" style="44" customWidth="1"/>
    <col min="6399" max="6399" width="13.42578125" style="44" customWidth="1"/>
    <col min="6400" max="6400" width="12.7109375" style="44" customWidth="1"/>
    <col min="6401" max="6401" width="13.5703125" style="44" customWidth="1"/>
    <col min="6402" max="6402" width="13.7109375" style="44" customWidth="1"/>
    <col min="6403" max="6403" width="16.85546875" style="44" customWidth="1"/>
    <col min="6404" max="6405" width="13.28515625" style="44" customWidth="1"/>
    <col min="6406" max="6651" width="9.140625" style="44"/>
    <col min="6652" max="6652" width="15.85546875" style="44" customWidth="1"/>
    <col min="6653" max="6653" width="9.140625" style="44"/>
    <col min="6654" max="6654" width="14.5703125" style="44" customWidth="1"/>
    <col min="6655" max="6655" width="13.42578125" style="44" customWidth="1"/>
    <col min="6656" max="6656" width="12.7109375" style="44" customWidth="1"/>
    <col min="6657" max="6657" width="13.5703125" style="44" customWidth="1"/>
    <col min="6658" max="6658" width="13.7109375" style="44" customWidth="1"/>
    <col min="6659" max="6659" width="16.85546875" style="44" customWidth="1"/>
    <col min="6660" max="6661" width="13.28515625" style="44" customWidth="1"/>
    <col min="6662" max="6907" width="9.140625" style="44"/>
    <col min="6908" max="6908" width="15.85546875" style="44" customWidth="1"/>
    <col min="6909" max="6909" width="9.140625" style="44"/>
    <col min="6910" max="6910" width="14.5703125" style="44" customWidth="1"/>
    <col min="6911" max="6911" width="13.42578125" style="44" customWidth="1"/>
    <col min="6912" max="6912" width="12.7109375" style="44" customWidth="1"/>
    <col min="6913" max="6913" width="13.5703125" style="44" customWidth="1"/>
    <col min="6914" max="6914" width="13.7109375" style="44" customWidth="1"/>
    <col min="6915" max="6915" width="16.85546875" style="44" customWidth="1"/>
    <col min="6916" max="6917" width="13.28515625" style="44" customWidth="1"/>
    <col min="6918" max="7163" width="9.140625" style="44"/>
    <col min="7164" max="7164" width="15.85546875" style="44" customWidth="1"/>
    <col min="7165" max="7165" width="9.140625" style="44"/>
    <col min="7166" max="7166" width="14.5703125" style="44" customWidth="1"/>
    <col min="7167" max="7167" width="13.42578125" style="44" customWidth="1"/>
    <col min="7168" max="7168" width="12.7109375" style="44" customWidth="1"/>
    <col min="7169" max="7169" width="13.5703125" style="44" customWidth="1"/>
    <col min="7170" max="7170" width="13.7109375" style="44" customWidth="1"/>
    <col min="7171" max="7171" width="16.85546875" style="44" customWidth="1"/>
    <col min="7172" max="7173" width="13.28515625" style="44" customWidth="1"/>
    <col min="7174" max="7419" width="9.140625" style="44"/>
    <col min="7420" max="7420" width="15.85546875" style="44" customWidth="1"/>
    <col min="7421" max="7421" width="9.140625" style="44"/>
    <col min="7422" max="7422" width="14.5703125" style="44" customWidth="1"/>
    <col min="7423" max="7423" width="13.42578125" style="44" customWidth="1"/>
    <col min="7424" max="7424" width="12.7109375" style="44" customWidth="1"/>
    <col min="7425" max="7425" width="13.5703125" style="44" customWidth="1"/>
    <col min="7426" max="7426" width="13.7109375" style="44" customWidth="1"/>
    <col min="7427" max="7427" width="16.85546875" style="44" customWidth="1"/>
    <col min="7428" max="7429" width="13.28515625" style="44" customWidth="1"/>
    <col min="7430" max="7675" width="9.140625" style="44"/>
    <col min="7676" max="7676" width="15.85546875" style="44" customWidth="1"/>
    <col min="7677" max="7677" width="9.140625" style="44"/>
    <col min="7678" max="7678" width="14.5703125" style="44" customWidth="1"/>
    <col min="7679" max="7679" width="13.42578125" style="44" customWidth="1"/>
    <col min="7680" max="7680" width="12.7109375" style="44" customWidth="1"/>
    <col min="7681" max="7681" width="13.5703125" style="44" customWidth="1"/>
    <col min="7682" max="7682" width="13.7109375" style="44" customWidth="1"/>
    <col min="7683" max="7683" width="16.85546875" style="44" customWidth="1"/>
    <col min="7684" max="7685" width="13.28515625" style="44" customWidth="1"/>
    <col min="7686" max="7931" width="9.140625" style="44"/>
    <col min="7932" max="7932" width="15.85546875" style="44" customWidth="1"/>
    <col min="7933" max="7933" width="9.140625" style="44"/>
    <col min="7934" max="7934" width="14.5703125" style="44" customWidth="1"/>
    <col min="7935" max="7935" width="13.42578125" style="44" customWidth="1"/>
    <col min="7936" max="7936" width="12.7109375" style="44" customWidth="1"/>
    <col min="7937" max="7937" width="13.5703125" style="44" customWidth="1"/>
    <col min="7938" max="7938" width="13.7109375" style="44" customWidth="1"/>
    <col min="7939" max="7939" width="16.85546875" style="44" customWidth="1"/>
    <col min="7940" max="7941" width="13.28515625" style="44" customWidth="1"/>
    <col min="7942" max="8187" width="9.140625" style="44"/>
    <col min="8188" max="8188" width="15.85546875" style="44" customWidth="1"/>
    <col min="8189" max="8189" width="9.140625" style="44"/>
    <col min="8190" max="8190" width="14.5703125" style="44" customWidth="1"/>
    <col min="8191" max="8191" width="13.42578125" style="44" customWidth="1"/>
    <col min="8192" max="8192" width="12.7109375" style="44" customWidth="1"/>
    <col min="8193" max="8193" width="13.5703125" style="44" customWidth="1"/>
    <col min="8194" max="8194" width="13.7109375" style="44" customWidth="1"/>
    <col min="8195" max="8195" width="16.85546875" style="44" customWidth="1"/>
    <col min="8196" max="8197" width="13.28515625" style="44" customWidth="1"/>
    <col min="8198" max="8443" width="9.140625" style="44"/>
    <col min="8444" max="8444" width="15.85546875" style="44" customWidth="1"/>
    <col min="8445" max="8445" width="9.140625" style="44"/>
    <col min="8446" max="8446" width="14.5703125" style="44" customWidth="1"/>
    <col min="8447" max="8447" width="13.42578125" style="44" customWidth="1"/>
    <col min="8448" max="8448" width="12.7109375" style="44" customWidth="1"/>
    <col min="8449" max="8449" width="13.5703125" style="44" customWidth="1"/>
    <col min="8450" max="8450" width="13.7109375" style="44" customWidth="1"/>
    <col min="8451" max="8451" width="16.85546875" style="44" customWidth="1"/>
    <col min="8452" max="8453" width="13.28515625" style="44" customWidth="1"/>
    <col min="8454" max="8699" width="9.140625" style="44"/>
    <col min="8700" max="8700" width="15.85546875" style="44" customWidth="1"/>
    <col min="8701" max="8701" width="9.140625" style="44"/>
    <col min="8702" max="8702" width="14.5703125" style="44" customWidth="1"/>
    <col min="8703" max="8703" width="13.42578125" style="44" customWidth="1"/>
    <col min="8704" max="8704" width="12.7109375" style="44" customWidth="1"/>
    <col min="8705" max="8705" width="13.5703125" style="44" customWidth="1"/>
    <col min="8706" max="8706" width="13.7109375" style="44" customWidth="1"/>
    <col min="8707" max="8707" width="16.85546875" style="44" customWidth="1"/>
    <col min="8708" max="8709" width="13.28515625" style="44" customWidth="1"/>
    <col min="8710" max="8955" width="9.140625" style="44"/>
    <col min="8956" max="8956" width="15.85546875" style="44" customWidth="1"/>
    <col min="8957" max="8957" width="9.140625" style="44"/>
    <col min="8958" max="8958" width="14.5703125" style="44" customWidth="1"/>
    <col min="8959" max="8959" width="13.42578125" style="44" customWidth="1"/>
    <col min="8960" max="8960" width="12.7109375" style="44" customWidth="1"/>
    <col min="8961" max="8961" width="13.5703125" style="44" customWidth="1"/>
    <col min="8962" max="8962" width="13.7109375" style="44" customWidth="1"/>
    <col min="8963" max="8963" width="16.85546875" style="44" customWidth="1"/>
    <col min="8964" max="8965" width="13.28515625" style="44" customWidth="1"/>
    <col min="8966" max="9211" width="9.140625" style="44"/>
    <col min="9212" max="9212" width="15.85546875" style="44" customWidth="1"/>
    <col min="9213" max="9213" width="9.140625" style="44"/>
    <col min="9214" max="9214" width="14.5703125" style="44" customWidth="1"/>
    <col min="9215" max="9215" width="13.42578125" style="44" customWidth="1"/>
    <col min="9216" max="9216" width="12.7109375" style="44" customWidth="1"/>
    <col min="9217" max="9217" width="13.5703125" style="44" customWidth="1"/>
    <col min="9218" max="9218" width="13.7109375" style="44" customWidth="1"/>
    <col min="9219" max="9219" width="16.85546875" style="44" customWidth="1"/>
    <col min="9220" max="9221" width="13.28515625" style="44" customWidth="1"/>
    <col min="9222" max="9467" width="9.140625" style="44"/>
    <col min="9468" max="9468" width="15.85546875" style="44" customWidth="1"/>
    <col min="9469" max="9469" width="9.140625" style="44"/>
    <col min="9470" max="9470" width="14.5703125" style="44" customWidth="1"/>
    <col min="9471" max="9471" width="13.42578125" style="44" customWidth="1"/>
    <col min="9472" max="9472" width="12.7109375" style="44" customWidth="1"/>
    <col min="9473" max="9473" width="13.5703125" style="44" customWidth="1"/>
    <col min="9474" max="9474" width="13.7109375" style="44" customWidth="1"/>
    <col min="9475" max="9475" width="16.85546875" style="44" customWidth="1"/>
    <col min="9476" max="9477" width="13.28515625" style="44" customWidth="1"/>
    <col min="9478" max="9723" width="9.140625" style="44"/>
    <col min="9724" max="9724" width="15.85546875" style="44" customWidth="1"/>
    <col min="9725" max="9725" width="9.140625" style="44"/>
    <col min="9726" max="9726" width="14.5703125" style="44" customWidth="1"/>
    <col min="9727" max="9727" width="13.42578125" style="44" customWidth="1"/>
    <col min="9728" max="9728" width="12.7109375" style="44" customWidth="1"/>
    <col min="9729" max="9729" width="13.5703125" style="44" customWidth="1"/>
    <col min="9730" max="9730" width="13.7109375" style="44" customWidth="1"/>
    <col min="9731" max="9731" width="16.85546875" style="44" customWidth="1"/>
    <col min="9732" max="9733" width="13.28515625" style="44" customWidth="1"/>
    <col min="9734" max="9979" width="9.140625" style="44"/>
    <col min="9980" max="9980" width="15.85546875" style="44" customWidth="1"/>
    <col min="9981" max="9981" width="9.140625" style="44"/>
    <col min="9982" max="9982" width="14.5703125" style="44" customWidth="1"/>
    <col min="9983" max="9983" width="13.42578125" style="44" customWidth="1"/>
    <col min="9984" max="9984" width="12.7109375" style="44" customWidth="1"/>
    <col min="9985" max="9985" width="13.5703125" style="44" customWidth="1"/>
    <col min="9986" max="9986" width="13.7109375" style="44" customWidth="1"/>
    <col min="9987" max="9987" width="16.85546875" style="44" customWidth="1"/>
    <col min="9988" max="9989" width="13.28515625" style="44" customWidth="1"/>
    <col min="9990" max="10235" width="9.140625" style="44"/>
    <col min="10236" max="10236" width="15.85546875" style="44" customWidth="1"/>
    <col min="10237" max="10237" width="9.140625" style="44"/>
    <col min="10238" max="10238" width="14.5703125" style="44" customWidth="1"/>
    <col min="10239" max="10239" width="13.42578125" style="44" customWidth="1"/>
    <col min="10240" max="10240" width="12.7109375" style="44" customWidth="1"/>
    <col min="10241" max="10241" width="13.5703125" style="44" customWidth="1"/>
    <col min="10242" max="10242" width="13.7109375" style="44" customWidth="1"/>
    <col min="10243" max="10243" width="16.85546875" style="44" customWidth="1"/>
    <col min="10244" max="10245" width="13.28515625" style="44" customWidth="1"/>
    <col min="10246" max="10491" width="9.140625" style="44"/>
    <col min="10492" max="10492" width="15.85546875" style="44" customWidth="1"/>
    <col min="10493" max="10493" width="9.140625" style="44"/>
    <col min="10494" max="10494" width="14.5703125" style="44" customWidth="1"/>
    <col min="10495" max="10495" width="13.42578125" style="44" customWidth="1"/>
    <col min="10496" max="10496" width="12.7109375" style="44" customWidth="1"/>
    <col min="10497" max="10497" width="13.5703125" style="44" customWidth="1"/>
    <col min="10498" max="10498" width="13.7109375" style="44" customWidth="1"/>
    <col min="10499" max="10499" width="16.85546875" style="44" customWidth="1"/>
    <col min="10500" max="10501" width="13.28515625" style="44" customWidth="1"/>
    <col min="10502" max="10747" width="9.140625" style="44"/>
    <col min="10748" max="10748" width="15.85546875" style="44" customWidth="1"/>
    <col min="10749" max="10749" width="9.140625" style="44"/>
    <col min="10750" max="10750" width="14.5703125" style="44" customWidth="1"/>
    <col min="10751" max="10751" width="13.42578125" style="44" customWidth="1"/>
    <col min="10752" max="10752" width="12.7109375" style="44" customWidth="1"/>
    <col min="10753" max="10753" width="13.5703125" style="44" customWidth="1"/>
    <col min="10754" max="10754" width="13.7109375" style="44" customWidth="1"/>
    <col min="10755" max="10755" width="16.85546875" style="44" customWidth="1"/>
    <col min="10756" max="10757" width="13.28515625" style="44" customWidth="1"/>
    <col min="10758" max="11003" width="9.140625" style="44"/>
    <col min="11004" max="11004" width="15.85546875" style="44" customWidth="1"/>
    <col min="11005" max="11005" width="9.140625" style="44"/>
    <col min="11006" max="11006" width="14.5703125" style="44" customWidth="1"/>
    <col min="11007" max="11007" width="13.42578125" style="44" customWidth="1"/>
    <col min="11008" max="11008" width="12.7109375" style="44" customWidth="1"/>
    <col min="11009" max="11009" width="13.5703125" style="44" customWidth="1"/>
    <col min="11010" max="11010" width="13.7109375" style="44" customWidth="1"/>
    <col min="11011" max="11011" width="16.85546875" style="44" customWidth="1"/>
    <col min="11012" max="11013" width="13.28515625" style="44" customWidth="1"/>
    <col min="11014" max="11259" width="9.140625" style="44"/>
    <col min="11260" max="11260" width="15.85546875" style="44" customWidth="1"/>
    <col min="11261" max="11261" width="9.140625" style="44"/>
    <col min="11262" max="11262" width="14.5703125" style="44" customWidth="1"/>
    <col min="11263" max="11263" width="13.42578125" style="44" customWidth="1"/>
    <col min="11264" max="11264" width="12.7109375" style="44" customWidth="1"/>
    <col min="11265" max="11265" width="13.5703125" style="44" customWidth="1"/>
    <col min="11266" max="11266" width="13.7109375" style="44" customWidth="1"/>
    <col min="11267" max="11267" width="16.85546875" style="44" customWidth="1"/>
    <col min="11268" max="11269" width="13.28515625" style="44" customWidth="1"/>
    <col min="11270" max="11515" width="9.140625" style="44"/>
    <col min="11516" max="11516" width="15.85546875" style="44" customWidth="1"/>
    <col min="11517" max="11517" width="9.140625" style="44"/>
    <col min="11518" max="11518" width="14.5703125" style="44" customWidth="1"/>
    <col min="11519" max="11519" width="13.42578125" style="44" customWidth="1"/>
    <col min="11520" max="11520" width="12.7109375" style="44" customWidth="1"/>
    <col min="11521" max="11521" width="13.5703125" style="44" customWidth="1"/>
    <col min="11522" max="11522" width="13.7109375" style="44" customWidth="1"/>
    <col min="11523" max="11523" width="16.85546875" style="44" customWidth="1"/>
    <col min="11524" max="11525" width="13.28515625" style="44" customWidth="1"/>
    <col min="11526" max="11771" width="9.140625" style="44"/>
    <col min="11772" max="11772" width="15.85546875" style="44" customWidth="1"/>
    <col min="11773" max="11773" width="9.140625" style="44"/>
    <col min="11774" max="11774" width="14.5703125" style="44" customWidth="1"/>
    <col min="11775" max="11775" width="13.42578125" style="44" customWidth="1"/>
    <col min="11776" max="11776" width="12.7109375" style="44" customWidth="1"/>
    <col min="11777" max="11777" width="13.5703125" style="44" customWidth="1"/>
    <col min="11778" max="11778" width="13.7109375" style="44" customWidth="1"/>
    <col min="11779" max="11779" width="16.85546875" style="44" customWidth="1"/>
    <col min="11780" max="11781" width="13.28515625" style="44" customWidth="1"/>
    <col min="11782" max="12027" width="9.140625" style="44"/>
    <col min="12028" max="12028" width="15.85546875" style="44" customWidth="1"/>
    <col min="12029" max="12029" width="9.140625" style="44"/>
    <col min="12030" max="12030" width="14.5703125" style="44" customWidth="1"/>
    <col min="12031" max="12031" width="13.42578125" style="44" customWidth="1"/>
    <col min="12032" max="12032" width="12.7109375" style="44" customWidth="1"/>
    <col min="12033" max="12033" width="13.5703125" style="44" customWidth="1"/>
    <col min="12034" max="12034" width="13.7109375" style="44" customWidth="1"/>
    <col min="12035" max="12035" width="16.85546875" style="44" customWidth="1"/>
    <col min="12036" max="12037" width="13.28515625" style="44" customWidth="1"/>
    <col min="12038" max="12283" width="9.140625" style="44"/>
    <col min="12284" max="12284" width="15.85546875" style="44" customWidth="1"/>
    <col min="12285" max="12285" width="9.140625" style="44"/>
    <col min="12286" max="12286" width="14.5703125" style="44" customWidth="1"/>
    <col min="12287" max="12287" width="13.42578125" style="44" customWidth="1"/>
    <col min="12288" max="12288" width="12.7109375" style="44" customWidth="1"/>
    <col min="12289" max="12289" width="13.5703125" style="44" customWidth="1"/>
    <col min="12290" max="12290" width="13.7109375" style="44" customWidth="1"/>
    <col min="12291" max="12291" width="16.85546875" style="44" customWidth="1"/>
    <col min="12292" max="12293" width="13.28515625" style="44" customWidth="1"/>
    <col min="12294" max="12539" width="9.140625" style="44"/>
    <col min="12540" max="12540" width="15.85546875" style="44" customWidth="1"/>
    <col min="12541" max="12541" width="9.140625" style="44"/>
    <col min="12542" max="12542" width="14.5703125" style="44" customWidth="1"/>
    <col min="12543" max="12543" width="13.42578125" style="44" customWidth="1"/>
    <col min="12544" max="12544" width="12.7109375" style="44" customWidth="1"/>
    <col min="12545" max="12545" width="13.5703125" style="44" customWidth="1"/>
    <col min="12546" max="12546" width="13.7109375" style="44" customWidth="1"/>
    <col min="12547" max="12547" width="16.85546875" style="44" customWidth="1"/>
    <col min="12548" max="12549" width="13.28515625" style="44" customWidth="1"/>
    <col min="12550" max="12795" width="9.140625" style="44"/>
    <col min="12796" max="12796" width="15.85546875" style="44" customWidth="1"/>
    <col min="12797" max="12797" width="9.140625" style="44"/>
    <col min="12798" max="12798" width="14.5703125" style="44" customWidth="1"/>
    <col min="12799" max="12799" width="13.42578125" style="44" customWidth="1"/>
    <col min="12800" max="12800" width="12.7109375" style="44" customWidth="1"/>
    <col min="12801" max="12801" width="13.5703125" style="44" customWidth="1"/>
    <col min="12802" max="12802" width="13.7109375" style="44" customWidth="1"/>
    <col min="12803" max="12803" width="16.85546875" style="44" customWidth="1"/>
    <col min="12804" max="12805" width="13.28515625" style="44" customWidth="1"/>
    <col min="12806" max="13051" width="9.140625" style="44"/>
    <col min="13052" max="13052" width="15.85546875" style="44" customWidth="1"/>
    <col min="13053" max="13053" width="9.140625" style="44"/>
    <col min="13054" max="13054" width="14.5703125" style="44" customWidth="1"/>
    <col min="13055" max="13055" width="13.42578125" style="44" customWidth="1"/>
    <col min="13056" max="13056" width="12.7109375" style="44" customWidth="1"/>
    <col min="13057" max="13057" width="13.5703125" style="44" customWidth="1"/>
    <col min="13058" max="13058" width="13.7109375" style="44" customWidth="1"/>
    <col min="13059" max="13059" width="16.85546875" style="44" customWidth="1"/>
    <col min="13060" max="13061" width="13.28515625" style="44" customWidth="1"/>
    <col min="13062" max="13307" width="9.140625" style="44"/>
    <col min="13308" max="13308" width="15.85546875" style="44" customWidth="1"/>
    <col min="13309" max="13309" width="9.140625" style="44"/>
    <col min="13310" max="13310" width="14.5703125" style="44" customWidth="1"/>
    <col min="13311" max="13311" width="13.42578125" style="44" customWidth="1"/>
    <col min="13312" max="13312" width="12.7109375" style="44" customWidth="1"/>
    <col min="13313" max="13313" width="13.5703125" style="44" customWidth="1"/>
    <col min="13314" max="13314" width="13.7109375" style="44" customWidth="1"/>
    <col min="13315" max="13315" width="16.85546875" style="44" customWidth="1"/>
    <col min="13316" max="13317" width="13.28515625" style="44" customWidth="1"/>
    <col min="13318" max="13563" width="9.140625" style="44"/>
    <col min="13564" max="13564" width="15.85546875" style="44" customWidth="1"/>
    <col min="13565" max="13565" width="9.140625" style="44"/>
    <col min="13566" max="13566" width="14.5703125" style="44" customWidth="1"/>
    <col min="13567" max="13567" width="13.42578125" style="44" customWidth="1"/>
    <col min="13568" max="13568" width="12.7109375" style="44" customWidth="1"/>
    <col min="13569" max="13569" width="13.5703125" style="44" customWidth="1"/>
    <col min="13570" max="13570" width="13.7109375" style="44" customWidth="1"/>
    <col min="13571" max="13571" width="16.85546875" style="44" customWidth="1"/>
    <col min="13572" max="13573" width="13.28515625" style="44" customWidth="1"/>
    <col min="13574" max="13819" width="9.140625" style="44"/>
    <col min="13820" max="13820" width="15.85546875" style="44" customWidth="1"/>
    <col min="13821" max="13821" width="9.140625" style="44"/>
    <col min="13822" max="13822" width="14.5703125" style="44" customWidth="1"/>
    <col min="13823" max="13823" width="13.42578125" style="44" customWidth="1"/>
    <col min="13824" max="13824" width="12.7109375" style="44" customWidth="1"/>
    <col min="13825" max="13825" width="13.5703125" style="44" customWidth="1"/>
    <col min="13826" max="13826" width="13.7109375" style="44" customWidth="1"/>
    <col min="13827" max="13827" width="16.85546875" style="44" customWidth="1"/>
    <col min="13828" max="13829" width="13.28515625" style="44" customWidth="1"/>
    <col min="13830" max="14075" width="9.140625" style="44"/>
    <col min="14076" max="14076" width="15.85546875" style="44" customWidth="1"/>
    <col min="14077" max="14077" width="9.140625" style="44"/>
    <col min="14078" max="14078" width="14.5703125" style="44" customWidth="1"/>
    <col min="14079" max="14079" width="13.42578125" style="44" customWidth="1"/>
    <col min="14080" max="14080" width="12.7109375" style="44" customWidth="1"/>
    <col min="14081" max="14081" width="13.5703125" style="44" customWidth="1"/>
    <col min="14082" max="14082" width="13.7109375" style="44" customWidth="1"/>
    <col min="14083" max="14083" width="16.85546875" style="44" customWidth="1"/>
    <col min="14084" max="14085" width="13.28515625" style="44" customWidth="1"/>
    <col min="14086" max="14331" width="9.140625" style="44"/>
    <col min="14332" max="14332" width="15.85546875" style="44" customWidth="1"/>
    <col min="14333" max="14333" width="9.140625" style="44"/>
    <col min="14334" max="14334" width="14.5703125" style="44" customWidth="1"/>
    <col min="14335" max="14335" width="13.42578125" style="44" customWidth="1"/>
    <col min="14336" max="14336" width="12.7109375" style="44" customWidth="1"/>
    <col min="14337" max="14337" width="13.5703125" style="44" customWidth="1"/>
    <col min="14338" max="14338" width="13.7109375" style="44" customWidth="1"/>
    <col min="14339" max="14339" width="16.85546875" style="44" customWidth="1"/>
    <col min="14340" max="14341" width="13.28515625" style="44" customWidth="1"/>
    <col min="14342" max="14587" width="9.140625" style="44"/>
    <col min="14588" max="14588" width="15.85546875" style="44" customWidth="1"/>
    <col min="14589" max="14589" width="9.140625" style="44"/>
    <col min="14590" max="14590" width="14.5703125" style="44" customWidth="1"/>
    <col min="14591" max="14591" width="13.42578125" style="44" customWidth="1"/>
    <col min="14592" max="14592" width="12.7109375" style="44" customWidth="1"/>
    <col min="14593" max="14593" width="13.5703125" style="44" customWidth="1"/>
    <col min="14594" max="14594" width="13.7109375" style="44" customWidth="1"/>
    <col min="14595" max="14595" width="16.85546875" style="44" customWidth="1"/>
    <col min="14596" max="14597" width="13.28515625" style="44" customWidth="1"/>
    <col min="14598" max="14843" width="9.140625" style="44"/>
    <col min="14844" max="14844" width="15.85546875" style="44" customWidth="1"/>
    <col min="14845" max="14845" width="9.140625" style="44"/>
    <col min="14846" max="14846" width="14.5703125" style="44" customWidth="1"/>
    <col min="14847" max="14847" width="13.42578125" style="44" customWidth="1"/>
    <col min="14848" max="14848" width="12.7109375" style="44" customWidth="1"/>
    <col min="14849" max="14849" width="13.5703125" style="44" customWidth="1"/>
    <col min="14850" max="14850" width="13.7109375" style="44" customWidth="1"/>
    <col min="14851" max="14851" width="16.85546875" style="44" customWidth="1"/>
    <col min="14852" max="14853" width="13.28515625" style="44" customWidth="1"/>
    <col min="14854" max="15099" width="9.140625" style="44"/>
    <col min="15100" max="15100" width="15.85546875" style="44" customWidth="1"/>
    <col min="15101" max="15101" width="9.140625" style="44"/>
    <col min="15102" max="15102" width="14.5703125" style="44" customWidth="1"/>
    <col min="15103" max="15103" width="13.42578125" style="44" customWidth="1"/>
    <col min="15104" max="15104" width="12.7109375" style="44" customWidth="1"/>
    <col min="15105" max="15105" width="13.5703125" style="44" customWidth="1"/>
    <col min="15106" max="15106" width="13.7109375" style="44" customWidth="1"/>
    <col min="15107" max="15107" width="16.85546875" style="44" customWidth="1"/>
    <col min="15108" max="15109" width="13.28515625" style="44" customWidth="1"/>
    <col min="15110" max="15355" width="9.140625" style="44"/>
    <col min="15356" max="15356" width="15.85546875" style="44" customWidth="1"/>
    <col min="15357" max="15357" width="9.140625" style="44"/>
    <col min="15358" max="15358" width="14.5703125" style="44" customWidth="1"/>
    <col min="15359" max="15359" width="13.42578125" style="44" customWidth="1"/>
    <col min="15360" max="15360" width="12.7109375" style="44" customWidth="1"/>
    <col min="15361" max="15361" width="13.5703125" style="44" customWidth="1"/>
    <col min="15362" max="15362" width="13.7109375" style="44" customWidth="1"/>
    <col min="15363" max="15363" width="16.85546875" style="44" customWidth="1"/>
    <col min="15364" max="15365" width="13.28515625" style="44" customWidth="1"/>
    <col min="15366" max="15611" width="9.140625" style="44"/>
    <col min="15612" max="15612" width="15.85546875" style="44" customWidth="1"/>
    <col min="15613" max="15613" width="9.140625" style="44"/>
    <col min="15614" max="15614" width="14.5703125" style="44" customWidth="1"/>
    <col min="15615" max="15615" width="13.42578125" style="44" customWidth="1"/>
    <col min="15616" max="15616" width="12.7109375" style="44" customWidth="1"/>
    <col min="15617" max="15617" width="13.5703125" style="44" customWidth="1"/>
    <col min="15618" max="15618" width="13.7109375" style="44" customWidth="1"/>
    <col min="15619" max="15619" width="16.85546875" style="44" customWidth="1"/>
    <col min="15620" max="15621" width="13.28515625" style="44" customWidth="1"/>
    <col min="15622" max="15867" width="9.140625" style="44"/>
    <col min="15868" max="15868" width="15.85546875" style="44" customWidth="1"/>
    <col min="15869" max="15869" width="9.140625" style="44"/>
    <col min="15870" max="15870" width="14.5703125" style="44" customWidth="1"/>
    <col min="15871" max="15871" width="13.42578125" style="44" customWidth="1"/>
    <col min="15872" max="15872" width="12.7109375" style="44" customWidth="1"/>
    <col min="15873" max="15873" width="13.5703125" style="44" customWidth="1"/>
    <col min="15874" max="15874" width="13.7109375" style="44" customWidth="1"/>
    <col min="15875" max="15875" width="16.85546875" style="44" customWidth="1"/>
    <col min="15876" max="15877" width="13.28515625" style="44" customWidth="1"/>
    <col min="15878" max="16123" width="9.140625" style="44"/>
    <col min="16124" max="16124" width="15.85546875" style="44" customWidth="1"/>
    <col min="16125" max="16125" width="9.140625" style="44"/>
    <col min="16126" max="16126" width="14.5703125" style="44" customWidth="1"/>
    <col min="16127" max="16127" width="13.42578125" style="44" customWidth="1"/>
    <col min="16128" max="16128" width="12.7109375" style="44" customWidth="1"/>
    <col min="16129" max="16129" width="13.5703125" style="44" customWidth="1"/>
    <col min="16130" max="16130" width="13.7109375" style="44" customWidth="1"/>
    <col min="16131" max="16131" width="16.85546875" style="44" customWidth="1"/>
    <col min="16132" max="16133" width="13.28515625" style="44" customWidth="1"/>
    <col min="16134" max="16384" width="9.140625" style="44"/>
  </cols>
  <sheetData>
    <row r="1" spans="1:27" ht="48" customHeight="1" thickBot="1">
      <c r="A1" s="456" t="s">
        <v>381</v>
      </c>
      <c r="B1" s="456"/>
      <c r="C1" s="456"/>
      <c r="D1" s="456"/>
      <c r="E1" s="456"/>
      <c r="F1" s="456"/>
      <c r="G1" s="456"/>
      <c r="H1" s="456"/>
    </row>
    <row r="2" spans="1:27" ht="152.25" customHeight="1" thickBot="1">
      <c r="A2" s="12" t="s">
        <v>149</v>
      </c>
      <c r="B2" s="12" t="s">
        <v>360</v>
      </c>
      <c r="C2" s="12" t="s">
        <v>150</v>
      </c>
      <c r="D2" s="12" t="s">
        <v>151</v>
      </c>
      <c r="E2" s="12" t="s">
        <v>152</v>
      </c>
      <c r="F2" s="12" t="s">
        <v>153</v>
      </c>
      <c r="G2" s="12" t="s">
        <v>154</v>
      </c>
      <c r="H2" s="109" t="s">
        <v>155</v>
      </c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ht="15.75" customHeight="1" thickTop="1" thickBot="1">
      <c r="A3" s="42">
        <v>1</v>
      </c>
      <c r="B3" s="42">
        <v>2</v>
      </c>
      <c r="C3" s="42">
        <v>3</v>
      </c>
      <c r="D3" s="42">
        <v>4</v>
      </c>
      <c r="E3" s="42">
        <v>5</v>
      </c>
      <c r="F3" s="42">
        <v>6</v>
      </c>
      <c r="G3" s="42">
        <v>7</v>
      </c>
      <c r="H3" s="42">
        <v>8</v>
      </c>
      <c r="I3" s="430"/>
      <c r="J3" s="431"/>
      <c r="K3" s="430"/>
      <c r="L3" s="430"/>
      <c r="M3" s="430"/>
      <c r="N3" s="430"/>
      <c r="O3" s="430"/>
      <c r="P3" s="430"/>
      <c r="Q3" s="430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15.75" thickTop="1">
      <c r="A4" s="78" t="s">
        <v>92</v>
      </c>
      <c r="B4" s="432"/>
      <c r="C4" s="432"/>
      <c r="D4" s="432"/>
      <c r="E4" s="432"/>
      <c r="F4" s="432"/>
      <c r="G4" s="432"/>
      <c r="H4" s="430"/>
      <c r="I4" s="206"/>
      <c r="J4" s="433"/>
      <c r="K4" s="433"/>
      <c r="L4" s="433"/>
      <c r="M4" s="433"/>
      <c r="N4" s="433"/>
      <c r="O4" s="433"/>
      <c r="P4" s="433"/>
      <c r="Q4" s="43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>
      <c r="A5" s="78" t="s">
        <v>93</v>
      </c>
      <c r="B5" s="434"/>
      <c r="C5" s="434"/>
      <c r="D5" s="434"/>
      <c r="E5" s="434"/>
      <c r="F5" s="434"/>
      <c r="G5" s="434"/>
      <c r="H5" s="433"/>
      <c r="I5" s="206"/>
      <c r="J5" s="433"/>
      <c r="K5" s="433"/>
      <c r="L5" s="433"/>
      <c r="M5" s="433"/>
      <c r="N5" s="433"/>
      <c r="O5" s="433"/>
      <c r="Q5" s="430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>
      <c r="A6" s="78" t="s">
        <v>95</v>
      </c>
      <c r="B6" s="434">
        <v>2</v>
      </c>
      <c r="C6" s="228">
        <v>746</v>
      </c>
      <c r="D6" s="228">
        <v>1275</v>
      </c>
      <c r="E6" s="228">
        <v>746</v>
      </c>
      <c r="F6" s="228">
        <v>192</v>
      </c>
      <c r="G6" s="434">
        <v>127</v>
      </c>
      <c r="H6" s="207">
        <v>373</v>
      </c>
      <c r="I6" s="206"/>
      <c r="J6" s="433"/>
      <c r="K6" s="433"/>
      <c r="L6" s="433"/>
      <c r="M6" s="433"/>
      <c r="N6" s="433"/>
      <c r="O6" s="433"/>
      <c r="P6" s="433"/>
      <c r="Q6" s="43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27">
      <c r="A7" s="78" t="s">
        <v>96</v>
      </c>
      <c r="B7" s="434">
        <v>2</v>
      </c>
      <c r="C7" s="228">
        <v>2762</v>
      </c>
      <c r="D7" s="228">
        <v>3417</v>
      </c>
      <c r="E7" s="228">
        <v>241</v>
      </c>
      <c r="F7" s="228">
        <v>435</v>
      </c>
      <c r="G7" s="434">
        <v>15</v>
      </c>
      <c r="H7" s="207">
        <v>1381</v>
      </c>
      <c r="I7" s="206"/>
      <c r="J7" s="433"/>
      <c r="K7" s="433"/>
      <c r="L7" s="433"/>
      <c r="M7" s="433"/>
      <c r="N7" s="433"/>
      <c r="P7" s="433"/>
      <c r="Q7" s="138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1:27">
      <c r="A8" s="78" t="s">
        <v>97</v>
      </c>
      <c r="B8" s="434">
        <v>4</v>
      </c>
      <c r="C8" s="228">
        <v>11669</v>
      </c>
      <c r="D8" s="228">
        <v>12569</v>
      </c>
      <c r="E8" s="228">
        <v>719</v>
      </c>
      <c r="F8" s="228">
        <v>0</v>
      </c>
      <c r="G8" s="434">
        <v>0</v>
      </c>
      <c r="H8" s="207">
        <v>2917.25</v>
      </c>
      <c r="I8" s="206"/>
      <c r="J8" s="433"/>
      <c r="K8" s="433"/>
      <c r="L8" s="433"/>
      <c r="M8" s="433"/>
      <c r="N8" s="433"/>
      <c r="O8" s="433"/>
      <c r="P8" s="433"/>
      <c r="Q8" s="43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>
      <c r="A9" s="78" t="s">
        <v>98</v>
      </c>
      <c r="B9" s="434"/>
      <c r="C9" s="228"/>
      <c r="D9" s="228"/>
      <c r="E9" s="228"/>
      <c r="F9" s="228"/>
      <c r="G9" s="434"/>
      <c r="H9" s="207"/>
      <c r="I9" s="206"/>
      <c r="J9" s="433"/>
      <c r="K9" s="433"/>
      <c r="L9" s="433"/>
      <c r="M9" s="433"/>
      <c r="N9" s="433"/>
      <c r="O9" s="433"/>
      <c r="Q9" s="430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spans="1:27">
      <c r="A10" s="78" t="s">
        <v>99</v>
      </c>
      <c r="B10" s="434">
        <v>3</v>
      </c>
      <c r="C10" s="228">
        <v>4587</v>
      </c>
      <c r="D10" s="228">
        <v>427</v>
      </c>
      <c r="E10" s="228">
        <v>427</v>
      </c>
      <c r="F10" s="228">
        <v>221</v>
      </c>
      <c r="G10" s="434">
        <v>221</v>
      </c>
      <c r="H10" s="207">
        <v>1529</v>
      </c>
      <c r="I10" s="206"/>
      <c r="J10" s="433"/>
      <c r="K10" s="433"/>
      <c r="L10" s="433"/>
      <c r="M10" s="433"/>
      <c r="N10" s="433"/>
      <c r="P10" s="433"/>
      <c r="Q10" s="430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1:27">
      <c r="A11" s="78" t="s">
        <v>100</v>
      </c>
      <c r="B11" s="434">
        <v>3</v>
      </c>
      <c r="C11" s="228">
        <v>8243</v>
      </c>
      <c r="D11" s="228">
        <v>4464</v>
      </c>
      <c r="E11" s="228">
        <v>4464</v>
      </c>
      <c r="F11" s="228">
        <v>168</v>
      </c>
      <c r="G11" s="434">
        <v>168</v>
      </c>
      <c r="H11" s="207">
        <v>2747.6666666666665</v>
      </c>
      <c r="I11" s="206"/>
      <c r="J11" s="433"/>
      <c r="K11" s="433"/>
      <c r="L11" s="433"/>
      <c r="M11" s="433"/>
      <c r="N11" s="433"/>
      <c r="O11" s="433"/>
      <c r="P11" s="433"/>
      <c r="Q11" s="43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spans="1:27">
      <c r="A12" s="78" t="s">
        <v>101</v>
      </c>
      <c r="B12" s="434">
        <v>3</v>
      </c>
      <c r="C12" s="228">
        <v>5548</v>
      </c>
      <c r="D12" s="228">
        <v>26939</v>
      </c>
      <c r="E12" s="228">
        <v>7122</v>
      </c>
      <c r="F12" s="228">
        <v>26939</v>
      </c>
      <c r="G12" s="434">
        <v>0</v>
      </c>
      <c r="H12" s="207">
        <v>1849.3333333333333</v>
      </c>
      <c r="I12" s="206"/>
      <c r="J12" s="433"/>
      <c r="K12" s="433"/>
      <c r="L12" s="433"/>
      <c r="M12" s="433"/>
      <c r="N12" s="433"/>
      <c r="O12" s="433"/>
      <c r="P12" s="433"/>
      <c r="Q12" s="43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27">
      <c r="A13" s="78" t="s">
        <v>102</v>
      </c>
      <c r="B13" s="434">
        <v>3</v>
      </c>
      <c r="C13" s="228">
        <v>2126</v>
      </c>
      <c r="D13" s="228">
        <v>2200</v>
      </c>
      <c r="E13" s="228">
        <v>2126</v>
      </c>
      <c r="F13" s="228">
        <v>680</v>
      </c>
      <c r="G13" s="434">
        <v>72</v>
      </c>
      <c r="H13" s="207">
        <v>708.66666666666663</v>
      </c>
      <c r="I13" s="206"/>
      <c r="J13" s="433"/>
      <c r="K13" s="433"/>
      <c r="L13" s="433"/>
      <c r="M13" s="433"/>
      <c r="N13" s="433"/>
      <c r="O13" s="433"/>
      <c r="P13" s="433"/>
      <c r="Q13" s="138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spans="1:27">
      <c r="A14" s="78" t="s">
        <v>103</v>
      </c>
      <c r="B14" s="434">
        <v>1</v>
      </c>
      <c r="C14" s="228">
        <v>3144</v>
      </c>
      <c r="D14" s="228">
        <v>0</v>
      </c>
      <c r="E14" s="228">
        <v>0</v>
      </c>
      <c r="F14" s="228">
        <v>0</v>
      </c>
      <c r="G14" s="434">
        <v>0</v>
      </c>
      <c r="H14" s="207">
        <v>3144</v>
      </c>
      <c r="I14" s="206"/>
      <c r="J14" s="433"/>
      <c r="K14" s="433"/>
      <c r="L14" s="433"/>
      <c r="M14" s="433"/>
      <c r="N14" s="433"/>
      <c r="O14" s="433"/>
      <c r="P14" s="433"/>
      <c r="Q14" s="43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spans="1:27">
      <c r="A15" s="78" t="s">
        <v>156</v>
      </c>
      <c r="B15" s="434">
        <v>4</v>
      </c>
      <c r="C15" s="228">
        <v>5628</v>
      </c>
      <c r="D15" s="228">
        <v>2125</v>
      </c>
      <c r="E15" s="228">
        <v>2125</v>
      </c>
      <c r="F15" s="228">
        <v>0</v>
      </c>
      <c r="G15" s="434">
        <v>0</v>
      </c>
      <c r="H15" s="207">
        <v>1407</v>
      </c>
      <c r="I15" s="206"/>
      <c r="J15" s="433"/>
      <c r="K15" s="433"/>
      <c r="L15" s="433"/>
      <c r="M15" s="433"/>
      <c r="N15" s="433"/>
      <c r="O15" s="433"/>
      <c r="P15" s="433"/>
      <c r="Q15" s="43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5.75" thickBot="1">
      <c r="A16" s="79" t="s">
        <v>106</v>
      </c>
      <c r="B16" s="434">
        <v>1</v>
      </c>
      <c r="C16" s="228">
        <v>1807</v>
      </c>
      <c r="D16" s="228">
        <v>0</v>
      </c>
      <c r="E16" s="228">
        <v>0</v>
      </c>
      <c r="F16" s="228">
        <v>0</v>
      </c>
      <c r="G16" s="434">
        <v>0</v>
      </c>
      <c r="H16" s="207">
        <v>1807</v>
      </c>
      <c r="I16" s="206"/>
      <c r="J16" s="433"/>
      <c r="K16" s="433"/>
      <c r="L16" s="433"/>
      <c r="M16" s="433"/>
      <c r="N16" s="433"/>
      <c r="O16" s="433"/>
      <c r="P16" s="433"/>
      <c r="Q16" s="138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spans="1:27" ht="21" customHeight="1" thickBot="1">
      <c r="A17" s="80" t="s">
        <v>157</v>
      </c>
      <c r="B17" s="272">
        <f t="shared" ref="B17:G17" si="0">SUM(B4:B16)</f>
        <v>26</v>
      </c>
      <c r="C17" s="273">
        <f t="shared" si="0"/>
        <v>46260</v>
      </c>
      <c r="D17" s="273">
        <f t="shared" si="0"/>
        <v>53416</v>
      </c>
      <c r="E17" s="273">
        <f t="shared" si="0"/>
        <v>17970</v>
      </c>
      <c r="F17" s="273">
        <f t="shared" si="0"/>
        <v>28635</v>
      </c>
      <c r="G17" s="272">
        <f t="shared" si="0"/>
        <v>603</v>
      </c>
      <c r="H17" s="274">
        <f>C17/B17</f>
        <v>1779.2307692307693</v>
      </c>
      <c r="I17" s="206"/>
      <c r="J17" s="433"/>
      <c r="K17" s="433"/>
      <c r="L17" s="433"/>
      <c r="M17" s="433"/>
      <c r="N17" s="433"/>
      <c r="O17" s="433"/>
      <c r="P17" s="43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15.75" thickBot="1">
      <c r="A18" s="81" t="s">
        <v>23</v>
      </c>
      <c r="B18" s="434">
        <v>4</v>
      </c>
      <c r="C18" s="228">
        <v>9844</v>
      </c>
      <c r="D18" s="228">
        <v>33000</v>
      </c>
      <c r="E18" s="228">
        <v>6480</v>
      </c>
      <c r="F18" s="228">
        <v>0</v>
      </c>
      <c r="G18" s="434">
        <v>0</v>
      </c>
      <c r="H18" s="207">
        <v>2461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spans="1:27" ht="21" customHeight="1" thickBot="1">
      <c r="A19" s="275" t="s">
        <v>158</v>
      </c>
      <c r="B19" s="435">
        <f t="shared" ref="B19:G19" si="1">B17+B18</f>
        <v>30</v>
      </c>
      <c r="C19" s="276">
        <f t="shared" si="1"/>
        <v>56104</v>
      </c>
      <c r="D19" s="276">
        <f t="shared" si="1"/>
        <v>86416</v>
      </c>
      <c r="E19" s="276">
        <f t="shared" si="1"/>
        <v>24450</v>
      </c>
      <c r="F19" s="276">
        <f t="shared" si="1"/>
        <v>28635</v>
      </c>
      <c r="G19" s="277">
        <f t="shared" si="1"/>
        <v>603</v>
      </c>
      <c r="H19" s="278">
        <f>C19/B19</f>
        <v>1870.1333333333334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spans="1:27"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spans="1:27"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  <row r="23" spans="1:27"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spans="1:27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spans="1:27" ht="40.5" customHeight="1" thickBot="1">
      <c r="A25" s="470" t="s">
        <v>382</v>
      </c>
      <c r="B25" s="471"/>
      <c r="C25" s="471"/>
      <c r="D25" s="471"/>
      <c r="E25" s="471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spans="1:27" ht="134.25" customHeight="1" thickBot="1">
      <c r="A26" s="129" t="s">
        <v>159</v>
      </c>
      <c r="B26" s="267" t="s">
        <v>407</v>
      </c>
      <c r="C26" s="129" t="s">
        <v>160</v>
      </c>
      <c r="D26" s="436" t="s">
        <v>358</v>
      </c>
      <c r="E26" s="436" t="s">
        <v>359</v>
      </c>
      <c r="F26" s="437"/>
    </row>
    <row r="27" spans="1:27" ht="15.75" customHeight="1" thickTop="1" thickBot="1">
      <c r="A27" s="128">
        <v>1</v>
      </c>
      <c r="B27" s="438">
        <v>2</v>
      </c>
      <c r="C27" s="128">
        <v>3</v>
      </c>
      <c r="D27" s="438">
        <v>4</v>
      </c>
      <c r="E27" s="438">
        <v>5</v>
      </c>
      <c r="F27" s="402"/>
      <c r="G27" s="43"/>
      <c r="H27" s="43"/>
      <c r="I27" s="430"/>
      <c r="J27" s="431"/>
    </row>
    <row r="28" spans="1:27" ht="15.75" customHeight="1" thickTop="1">
      <c r="A28" s="439" t="s">
        <v>92</v>
      </c>
      <c r="B28" s="141"/>
      <c r="C28" s="141"/>
      <c r="D28" s="142"/>
      <c r="E28" s="143"/>
      <c r="G28" s="469"/>
      <c r="H28" s="469"/>
      <c r="I28" s="433"/>
      <c r="J28" s="206"/>
    </row>
    <row r="29" spans="1:27">
      <c r="A29" s="78" t="s">
        <v>93</v>
      </c>
      <c r="B29" s="143"/>
      <c r="C29" s="143"/>
      <c r="D29" s="142"/>
      <c r="E29" s="143"/>
      <c r="G29" s="469"/>
      <c r="H29" s="469"/>
      <c r="I29" s="433"/>
      <c r="J29" s="206"/>
    </row>
    <row r="30" spans="1:27">
      <c r="A30" s="78" t="s">
        <v>95</v>
      </c>
      <c r="B30" s="216">
        <v>1275</v>
      </c>
      <c r="C30" s="216">
        <v>28</v>
      </c>
      <c r="D30" s="200">
        <v>2.1960784313725492</v>
      </c>
      <c r="E30" s="440">
        <v>0</v>
      </c>
      <c r="G30" s="469"/>
      <c r="H30" s="469"/>
      <c r="I30" s="433"/>
      <c r="J30" s="206"/>
    </row>
    <row r="31" spans="1:27">
      <c r="A31" s="78" t="s">
        <v>96</v>
      </c>
      <c r="B31" s="216">
        <v>3417</v>
      </c>
      <c r="C31" s="216">
        <v>66</v>
      </c>
      <c r="D31" s="200">
        <v>1.9315188762071993</v>
      </c>
      <c r="E31" s="440">
        <v>0</v>
      </c>
      <c r="G31" s="469"/>
      <c r="H31" s="469"/>
      <c r="I31" s="433"/>
      <c r="J31" s="206"/>
    </row>
    <row r="32" spans="1:27">
      <c r="A32" s="78" t="s">
        <v>97</v>
      </c>
      <c r="B32" s="216">
        <v>12569</v>
      </c>
      <c r="C32" s="216">
        <v>119</v>
      </c>
      <c r="D32" s="200">
        <v>0.94677380857665694</v>
      </c>
      <c r="E32" s="440">
        <v>0</v>
      </c>
      <c r="G32" s="469"/>
      <c r="H32" s="469"/>
      <c r="I32" s="433"/>
      <c r="J32" s="206"/>
    </row>
    <row r="33" spans="1:10">
      <c r="A33" s="78" t="s">
        <v>98</v>
      </c>
      <c r="B33" s="281"/>
      <c r="C33" s="281"/>
      <c r="D33" s="282"/>
      <c r="E33" s="143"/>
      <c r="G33" s="469"/>
      <c r="H33" s="469"/>
      <c r="I33" s="433"/>
      <c r="J33" s="206"/>
    </row>
    <row r="34" spans="1:10">
      <c r="A34" s="78" t="s">
        <v>100</v>
      </c>
      <c r="B34" s="216">
        <v>4464</v>
      </c>
      <c r="C34" s="216">
        <v>64</v>
      </c>
      <c r="D34" s="200">
        <v>1.4336917562724014</v>
      </c>
      <c r="E34" s="440">
        <v>0</v>
      </c>
      <c r="G34" s="354"/>
      <c r="H34" s="354"/>
      <c r="I34" s="433"/>
      <c r="J34" s="206"/>
    </row>
    <row r="35" spans="1:10">
      <c r="A35" s="78" t="s">
        <v>101</v>
      </c>
      <c r="B35" s="216">
        <v>26939</v>
      </c>
      <c r="C35" s="216">
        <v>1240</v>
      </c>
      <c r="D35" s="200">
        <v>4.6029919447640966</v>
      </c>
      <c r="E35" s="440">
        <v>0</v>
      </c>
      <c r="G35" s="469"/>
      <c r="H35" s="469"/>
      <c r="I35" s="433"/>
      <c r="J35" s="206"/>
    </row>
    <row r="36" spans="1:10" ht="15.75" thickBot="1">
      <c r="A36" s="78" t="s">
        <v>102</v>
      </c>
      <c r="B36" s="216">
        <v>2200</v>
      </c>
      <c r="C36" s="216">
        <v>0</v>
      </c>
      <c r="D36" s="200">
        <v>0</v>
      </c>
      <c r="E36" s="440">
        <v>1</v>
      </c>
      <c r="G36" s="469"/>
      <c r="H36" s="469"/>
      <c r="I36" s="138"/>
      <c r="J36" s="138"/>
    </row>
    <row r="37" spans="1:10" ht="21" customHeight="1" thickBot="1">
      <c r="A37" s="11" t="s">
        <v>157</v>
      </c>
      <c r="B37" s="441">
        <f>SUM(B28:B36)</f>
        <v>50864</v>
      </c>
      <c r="C37" s="441">
        <f>SUM(C28:C36)</f>
        <v>1517</v>
      </c>
      <c r="D37" s="442">
        <f>C37/B37*100</f>
        <v>2.9824630386914124</v>
      </c>
      <c r="E37" s="443">
        <f>SUM(E28:E36)</f>
        <v>1</v>
      </c>
    </row>
    <row r="38" spans="1:10" ht="15.75" thickBot="1">
      <c r="A38" s="82" t="s">
        <v>23</v>
      </c>
      <c r="B38" s="216">
        <v>33000</v>
      </c>
      <c r="C38" s="216">
        <v>0</v>
      </c>
      <c r="D38" s="200">
        <v>0</v>
      </c>
      <c r="E38" s="440">
        <v>0</v>
      </c>
    </row>
    <row r="39" spans="1:10" ht="21" customHeight="1" thickBot="1">
      <c r="A39" s="11" t="s">
        <v>158</v>
      </c>
      <c r="B39" s="441">
        <f>B37+B38</f>
        <v>83864</v>
      </c>
      <c r="C39" s="441">
        <f>C37+C38</f>
        <v>1517</v>
      </c>
      <c r="D39" s="442">
        <f>C39/B39*100</f>
        <v>1.8088810455022415</v>
      </c>
      <c r="E39" s="443">
        <f>E37+E38</f>
        <v>1</v>
      </c>
    </row>
    <row r="40" spans="1:10">
      <c r="B40" s="140"/>
      <c r="C40" s="140"/>
      <c r="D40" s="140"/>
      <c r="E40" s="140"/>
    </row>
    <row r="41" spans="1:10">
      <c r="E41" s="43"/>
    </row>
    <row r="42" spans="1:10">
      <c r="G42" s="43"/>
      <c r="I42" s="139"/>
    </row>
    <row r="43" spans="1:10">
      <c r="I43" s="139"/>
    </row>
    <row r="44" spans="1:10">
      <c r="I44" s="139"/>
    </row>
    <row r="45" spans="1:10">
      <c r="I45" s="139"/>
    </row>
    <row r="46" spans="1:10">
      <c r="I46" s="139"/>
    </row>
    <row r="47" spans="1:10">
      <c r="I47" s="139"/>
    </row>
    <row r="48" spans="1:10">
      <c r="I48" s="139"/>
    </row>
    <row r="49" spans="9:9">
      <c r="I49" s="139"/>
    </row>
    <row r="50" spans="9:9">
      <c r="I50" s="139"/>
    </row>
  </sheetData>
  <mergeCells count="10">
    <mergeCell ref="A1:H1"/>
    <mergeCell ref="A25:E25"/>
    <mergeCell ref="G29:H29"/>
    <mergeCell ref="G28:H28"/>
    <mergeCell ref="G30:H30"/>
    <mergeCell ref="G31:H31"/>
    <mergeCell ref="G32:H32"/>
    <mergeCell ref="G33:H33"/>
    <mergeCell ref="G35:H35"/>
    <mergeCell ref="G36:H36"/>
  </mergeCells>
  <pageMargins left="0.45" right="0.45" top="0.75" bottom="0.25" header="0.3" footer="0.3"/>
  <pageSetup paperSize="9" scale="87" orientation="landscape" r:id="rId1"/>
  <rowBreaks count="1" manualBreakCount="1">
    <brk id="24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6"/>
  <sheetViews>
    <sheetView zoomScaleNormal="100" workbookViewId="0">
      <selection activeCell="G155" sqref="G155"/>
    </sheetView>
  </sheetViews>
  <sheetFormatPr defaultColWidth="9.140625" defaultRowHeight="15"/>
  <cols>
    <col min="1" max="1" width="14" style="44" customWidth="1"/>
    <col min="2" max="2" width="13.85546875" style="44" customWidth="1"/>
    <col min="3" max="3" width="17.85546875" style="44" customWidth="1"/>
    <col min="4" max="4" width="18.85546875" style="44" customWidth="1"/>
    <col min="5" max="5" width="19.85546875" style="44" customWidth="1"/>
    <col min="6" max="6" width="18.42578125" style="44" customWidth="1"/>
    <col min="7" max="7" width="19.5703125" style="44" customWidth="1"/>
    <col min="8" max="16384" width="9.140625" style="44"/>
  </cols>
  <sheetData>
    <row r="1" spans="1:7" ht="33" customHeight="1" thickBot="1">
      <c r="A1" s="456" t="s">
        <v>383</v>
      </c>
      <c r="B1" s="459"/>
      <c r="C1" s="459"/>
      <c r="D1" s="459"/>
      <c r="E1" s="459"/>
      <c r="F1" s="459"/>
      <c r="G1" s="459"/>
    </row>
    <row r="2" spans="1:7" ht="87" customHeight="1" thickBot="1">
      <c r="A2" s="35" t="s">
        <v>167</v>
      </c>
      <c r="B2" s="35" t="s">
        <v>166</v>
      </c>
      <c r="C2" s="35" t="s">
        <v>165</v>
      </c>
      <c r="D2" s="35" t="s">
        <v>164</v>
      </c>
      <c r="E2" s="36" t="s">
        <v>163</v>
      </c>
      <c r="F2" s="83" t="s">
        <v>162</v>
      </c>
      <c r="G2" s="36" t="s">
        <v>161</v>
      </c>
    </row>
    <row r="3" spans="1:7" ht="12.75" customHeight="1" thickTop="1" thickBot="1">
      <c r="A3" s="42">
        <v>1</v>
      </c>
      <c r="B3" s="42">
        <v>2</v>
      </c>
      <c r="C3" s="42">
        <v>3</v>
      </c>
      <c r="D3" s="42">
        <v>4</v>
      </c>
      <c r="E3" s="42">
        <v>5</v>
      </c>
      <c r="F3" s="42">
        <v>6</v>
      </c>
      <c r="G3" s="42">
        <v>7</v>
      </c>
    </row>
    <row r="4" spans="1:7" ht="39" customHeight="1" thickTop="1" thickBot="1">
      <c r="A4" s="283">
        <v>1111</v>
      </c>
      <c r="B4" s="283">
        <v>14081</v>
      </c>
      <c r="C4" s="284">
        <v>159</v>
      </c>
      <c r="D4" s="284">
        <v>159</v>
      </c>
      <c r="E4" s="284">
        <v>45</v>
      </c>
      <c r="F4" s="285">
        <v>12.7</v>
      </c>
      <c r="G4" s="285">
        <v>100</v>
      </c>
    </row>
    <row r="6" spans="1:7">
      <c r="D6" s="44" t="s">
        <v>294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I5"/>
  <sheetViews>
    <sheetView zoomScaleNormal="100" workbookViewId="0">
      <selection activeCell="G155" sqref="G155"/>
    </sheetView>
  </sheetViews>
  <sheetFormatPr defaultColWidth="9.140625" defaultRowHeight="15"/>
  <cols>
    <col min="1" max="1" width="14" style="8" customWidth="1"/>
    <col min="2" max="2" width="11.28515625" style="8" bestFit="1" customWidth="1"/>
    <col min="3" max="3" width="11" style="8" customWidth="1"/>
    <col min="4" max="4" width="13.85546875" style="8" customWidth="1"/>
    <col min="5" max="5" width="14.7109375" style="8" customWidth="1"/>
    <col min="6" max="6" width="12.5703125" style="8" customWidth="1"/>
    <col min="7" max="7" width="13" style="8" customWidth="1"/>
    <col min="8" max="8" width="14" style="8" customWidth="1"/>
    <col min="9" max="9" width="17.42578125" style="8" customWidth="1"/>
    <col min="10" max="16384" width="9.140625" style="8"/>
  </cols>
  <sheetData>
    <row r="1" spans="1:9" ht="31.5" customHeight="1" thickBot="1">
      <c r="A1" s="472" t="s">
        <v>384</v>
      </c>
      <c r="B1" s="473"/>
      <c r="C1" s="473"/>
      <c r="D1" s="473"/>
      <c r="E1" s="473"/>
      <c r="F1" s="473"/>
      <c r="G1" s="473"/>
      <c r="H1" s="473"/>
      <c r="I1" s="473"/>
    </row>
    <row r="2" spans="1:9" ht="55.5" customHeight="1">
      <c r="A2" s="475" t="s">
        <v>325</v>
      </c>
      <c r="B2" s="474" t="s">
        <v>324</v>
      </c>
      <c r="C2" s="474"/>
      <c r="D2" s="477" t="s">
        <v>323</v>
      </c>
      <c r="E2" s="474"/>
      <c r="F2" s="477" t="s">
        <v>322</v>
      </c>
      <c r="G2" s="474"/>
      <c r="H2" s="477" t="s">
        <v>321</v>
      </c>
      <c r="I2" s="477"/>
    </row>
    <row r="3" spans="1:9" ht="27" customHeight="1" thickBot="1">
      <c r="A3" s="476"/>
      <c r="B3" s="84" t="s">
        <v>204</v>
      </c>
      <c r="C3" s="84" t="s">
        <v>320</v>
      </c>
      <c r="D3" s="84" t="s">
        <v>204</v>
      </c>
      <c r="E3" s="84" t="s">
        <v>319</v>
      </c>
      <c r="F3" s="84" t="s">
        <v>204</v>
      </c>
      <c r="G3" s="84" t="s">
        <v>319</v>
      </c>
      <c r="H3" s="84" t="s">
        <v>204</v>
      </c>
      <c r="I3" s="84" t="s">
        <v>319</v>
      </c>
    </row>
    <row r="4" spans="1:9" ht="12" customHeight="1" thickTop="1" thickBot="1">
      <c r="A4" s="85">
        <v>1</v>
      </c>
      <c r="B4" s="85">
        <v>2</v>
      </c>
      <c r="C4" s="85">
        <v>3</v>
      </c>
      <c r="D4" s="85">
        <v>4</v>
      </c>
      <c r="E4" s="85">
        <v>5</v>
      </c>
      <c r="F4" s="85">
        <v>6</v>
      </c>
      <c r="G4" s="85">
        <v>7</v>
      </c>
      <c r="H4" s="85">
        <v>8</v>
      </c>
      <c r="I4" s="85">
        <v>9</v>
      </c>
    </row>
    <row r="5" spans="1:9" ht="46.5" customHeight="1" thickTop="1" thickBot="1">
      <c r="A5" s="177">
        <v>34</v>
      </c>
      <c r="B5" s="286">
        <v>110415</v>
      </c>
      <c r="C5" s="286">
        <v>3247.5</v>
      </c>
      <c r="D5" s="286">
        <v>21058</v>
      </c>
      <c r="E5" s="286">
        <v>19.071684100892089</v>
      </c>
      <c r="F5" s="286">
        <v>30403</v>
      </c>
      <c r="G5" s="287">
        <v>27.535208078612506</v>
      </c>
      <c r="H5" s="286">
        <v>51479</v>
      </c>
      <c r="I5" s="287">
        <v>46.623194312366977</v>
      </c>
    </row>
  </sheetData>
  <mergeCells count="6">
    <mergeCell ref="A1:I1"/>
    <mergeCell ref="B2:C2"/>
    <mergeCell ref="A2:A3"/>
    <mergeCell ref="D2:E2"/>
    <mergeCell ref="F2:G2"/>
    <mergeCell ref="H2:I2"/>
  </mergeCells>
  <pageMargins left="0.7" right="0.7" top="0.75" bottom="0.75" header="0.3" footer="0.3"/>
  <pageSetup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R5"/>
  <sheetViews>
    <sheetView zoomScaleNormal="100" workbookViewId="0">
      <selection activeCell="G155" sqref="G155"/>
    </sheetView>
  </sheetViews>
  <sheetFormatPr defaultColWidth="9.140625" defaultRowHeight="15"/>
  <cols>
    <col min="1" max="1" width="10.85546875" style="8" customWidth="1"/>
    <col min="2" max="2" width="11.42578125" style="8" customWidth="1"/>
    <col min="3" max="3" width="12.85546875" style="8" customWidth="1"/>
    <col min="4" max="4" width="10.7109375" style="8" customWidth="1"/>
    <col min="5" max="5" width="12.140625" style="8" customWidth="1"/>
    <col min="6" max="6" width="12.5703125" style="8" customWidth="1"/>
    <col min="7" max="7" width="14.140625" style="8" customWidth="1"/>
    <col min="8" max="8" width="15.85546875" style="8" customWidth="1"/>
    <col min="9" max="9" width="15.28515625" style="8" customWidth="1"/>
    <col min="10" max="16384" width="9.140625" style="8"/>
  </cols>
  <sheetData>
    <row r="1" spans="1:18" ht="33" customHeight="1" thickBot="1">
      <c r="A1" s="480" t="s">
        <v>385</v>
      </c>
      <c r="B1" s="481"/>
      <c r="C1" s="481"/>
      <c r="D1" s="481"/>
      <c r="E1" s="481"/>
      <c r="F1" s="481"/>
      <c r="G1" s="481"/>
      <c r="H1" s="481"/>
      <c r="I1" s="481"/>
      <c r="J1" s="15"/>
      <c r="K1" s="15"/>
      <c r="L1" s="15"/>
      <c r="M1" s="15"/>
      <c r="N1" s="15"/>
      <c r="O1" s="15"/>
      <c r="P1" s="15"/>
      <c r="Q1" s="15"/>
      <c r="R1" s="15"/>
    </row>
    <row r="2" spans="1:18" ht="51" customHeight="1" thickBot="1">
      <c r="A2" s="478" t="s">
        <v>306</v>
      </c>
      <c r="B2" s="479"/>
      <c r="C2" s="479"/>
      <c r="D2" s="478" t="s">
        <v>305</v>
      </c>
      <c r="E2" s="479"/>
      <c r="F2" s="479"/>
      <c r="G2" s="478" t="s">
        <v>304</v>
      </c>
      <c r="H2" s="479"/>
      <c r="I2" s="479"/>
      <c r="J2" s="15"/>
      <c r="K2" s="15"/>
      <c r="L2" s="15"/>
      <c r="M2" s="15"/>
      <c r="N2" s="15"/>
      <c r="O2" s="15"/>
      <c r="P2" s="15"/>
      <c r="Q2" s="15"/>
      <c r="R2" s="15"/>
    </row>
    <row r="3" spans="1:18" ht="117" customHeight="1" thickBot="1">
      <c r="A3" s="48" t="s">
        <v>303</v>
      </c>
      <c r="B3" s="48" t="s">
        <v>302</v>
      </c>
      <c r="C3" s="17" t="s">
        <v>301</v>
      </c>
      <c r="D3" s="48" t="s">
        <v>303</v>
      </c>
      <c r="E3" s="48" t="s">
        <v>302</v>
      </c>
      <c r="F3" s="17" t="s">
        <v>301</v>
      </c>
      <c r="G3" s="48" t="s">
        <v>300</v>
      </c>
      <c r="H3" s="48" t="s">
        <v>299</v>
      </c>
      <c r="I3" s="17" t="s">
        <v>298</v>
      </c>
      <c r="J3" s="15"/>
      <c r="K3" s="15"/>
      <c r="L3" s="15"/>
      <c r="M3" s="15"/>
      <c r="N3" s="15"/>
      <c r="O3" s="15"/>
      <c r="P3" s="15"/>
      <c r="Q3" s="15"/>
      <c r="R3" s="15"/>
    </row>
    <row r="4" spans="1:18" ht="12.75" customHeight="1" thickTop="1" thickBot="1">
      <c r="A4" s="149">
        <v>1</v>
      </c>
      <c r="B4" s="149">
        <v>2</v>
      </c>
      <c r="C4" s="149">
        <v>3</v>
      </c>
      <c r="D4" s="149">
        <v>4</v>
      </c>
      <c r="E4" s="149">
        <v>5</v>
      </c>
      <c r="F4" s="149">
        <v>6</v>
      </c>
      <c r="G4" s="149">
        <v>7</v>
      </c>
      <c r="H4" s="149">
        <v>8</v>
      </c>
      <c r="I4" s="149">
        <v>9</v>
      </c>
      <c r="J4" s="15"/>
      <c r="K4" s="15"/>
      <c r="L4" s="15"/>
      <c r="M4" s="15"/>
      <c r="N4" s="15"/>
      <c r="O4" s="15"/>
      <c r="P4" s="15"/>
      <c r="Q4" s="15"/>
      <c r="R4" s="15"/>
    </row>
    <row r="5" spans="1:18" ht="36" customHeight="1" thickTop="1" thickBot="1">
      <c r="A5" s="286">
        <v>3458</v>
      </c>
      <c r="B5" s="178">
        <v>220</v>
      </c>
      <c r="C5" s="287">
        <v>6.362058993637941</v>
      </c>
      <c r="D5" s="286">
        <v>6598</v>
      </c>
      <c r="E5" s="286">
        <v>1103</v>
      </c>
      <c r="F5" s="287">
        <v>16.717187026371626</v>
      </c>
      <c r="G5" s="178">
        <v>709</v>
      </c>
      <c r="H5" s="178">
        <v>584</v>
      </c>
      <c r="I5" s="287">
        <v>82.369534555712278</v>
      </c>
      <c r="J5" s="15"/>
      <c r="K5" s="15"/>
      <c r="L5" s="15"/>
      <c r="M5" s="15"/>
      <c r="N5" s="15"/>
      <c r="O5" s="15"/>
      <c r="P5" s="15"/>
      <c r="Q5" s="15"/>
      <c r="R5" s="15"/>
    </row>
  </sheetData>
  <mergeCells count="4">
    <mergeCell ref="A2:C2"/>
    <mergeCell ref="D2:F2"/>
    <mergeCell ref="G2:I2"/>
    <mergeCell ref="A1:I1"/>
  </mergeCells>
  <pageMargins left="0.7" right="0.7" top="0.75" bottom="0.75" header="0.3" footer="0.3"/>
  <pageSetup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I5"/>
  <sheetViews>
    <sheetView zoomScaleNormal="100" workbookViewId="0">
      <selection activeCell="G155" sqref="G155"/>
    </sheetView>
  </sheetViews>
  <sheetFormatPr defaultColWidth="9.140625" defaultRowHeight="15"/>
  <cols>
    <col min="1" max="1" width="10.28515625" style="8" customWidth="1"/>
    <col min="2" max="2" width="11.7109375" style="8" customWidth="1"/>
    <col min="3" max="3" width="12.140625" style="8" customWidth="1"/>
    <col min="4" max="4" width="14" style="8" customWidth="1"/>
    <col min="5" max="5" width="14.28515625" style="8" customWidth="1"/>
    <col min="6" max="6" width="13.7109375" style="8" customWidth="1"/>
    <col min="7" max="7" width="15.28515625" style="8" customWidth="1"/>
    <col min="8" max="9" width="15.42578125" style="8" customWidth="1"/>
    <col min="10" max="16384" width="9.140625" style="8"/>
  </cols>
  <sheetData>
    <row r="1" spans="1:9" ht="33.75" customHeight="1" thickBot="1">
      <c r="A1" s="480" t="s">
        <v>386</v>
      </c>
      <c r="B1" s="481"/>
      <c r="C1" s="481"/>
      <c r="D1" s="481"/>
      <c r="E1" s="481"/>
      <c r="F1" s="481"/>
      <c r="G1" s="481"/>
      <c r="H1" s="481"/>
      <c r="I1" s="481"/>
    </row>
    <row r="2" spans="1:9" ht="45" customHeight="1" thickBot="1">
      <c r="A2" s="478" t="s">
        <v>318</v>
      </c>
      <c r="B2" s="479"/>
      <c r="C2" s="479"/>
      <c r="D2" s="478" t="s">
        <v>317</v>
      </c>
      <c r="E2" s="479"/>
      <c r="F2" s="479"/>
      <c r="G2" s="478" t="s">
        <v>316</v>
      </c>
      <c r="H2" s="479"/>
      <c r="I2" s="479"/>
    </row>
    <row r="3" spans="1:9" ht="190.5" customHeight="1" thickBot="1">
      <c r="A3" s="75" t="s">
        <v>315</v>
      </c>
      <c r="B3" s="75" t="s">
        <v>314</v>
      </c>
      <c r="C3" s="74" t="s">
        <v>313</v>
      </c>
      <c r="D3" s="75" t="s">
        <v>312</v>
      </c>
      <c r="E3" s="75" t="s">
        <v>311</v>
      </c>
      <c r="F3" s="74" t="s">
        <v>310</v>
      </c>
      <c r="G3" s="75" t="s">
        <v>309</v>
      </c>
      <c r="H3" s="75" t="s">
        <v>308</v>
      </c>
      <c r="I3" s="74" t="s">
        <v>307</v>
      </c>
    </row>
    <row r="4" spans="1:9" ht="13.5" customHeight="1" thickTop="1" thickBot="1">
      <c r="A4" s="86">
        <v>1</v>
      </c>
      <c r="B4" s="86">
        <v>2</v>
      </c>
      <c r="C4" s="86">
        <v>3</v>
      </c>
      <c r="D4" s="86">
        <v>4</v>
      </c>
      <c r="E4" s="86">
        <v>5</v>
      </c>
      <c r="F4" s="86">
        <v>6</v>
      </c>
      <c r="G4" s="86">
        <v>7</v>
      </c>
      <c r="H4" s="86">
        <v>8</v>
      </c>
      <c r="I4" s="86">
        <v>9</v>
      </c>
    </row>
    <row r="5" spans="1:9" ht="38.25" customHeight="1" thickTop="1" thickBot="1">
      <c r="A5" s="288">
        <v>5012</v>
      </c>
      <c r="B5" s="288">
        <v>4808</v>
      </c>
      <c r="C5" s="289">
        <v>95.929768555466879</v>
      </c>
      <c r="D5" s="135">
        <v>66</v>
      </c>
      <c r="E5" s="135">
        <v>12</v>
      </c>
      <c r="F5" s="289">
        <v>18.181818181818183</v>
      </c>
      <c r="G5" s="135">
        <v>0</v>
      </c>
      <c r="H5" s="135">
        <v>0</v>
      </c>
      <c r="I5" s="135">
        <v>0</v>
      </c>
    </row>
  </sheetData>
  <mergeCells count="4">
    <mergeCell ref="A1:I1"/>
    <mergeCell ref="A2:C2"/>
    <mergeCell ref="D2:F2"/>
    <mergeCell ref="G2:I2"/>
  </mergeCells>
  <pageMargins left="0.7" right="0.7" top="0.75" bottom="0.75" header="0.3" footer="0.3"/>
  <pageSetup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P11"/>
  <sheetViews>
    <sheetView zoomScaleNormal="100" workbookViewId="0">
      <selection activeCell="G155" sqref="G155"/>
    </sheetView>
  </sheetViews>
  <sheetFormatPr defaultColWidth="9.140625" defaultRowHeight="44.25" customHeight="1"/>
  <cols>
    <col min="1" max="1" width="17.5703125" style="8" customWidth="1"/>
    <col min="2" max="2" width="14.42578125" style="8" customWidth="1"/>
    <col min="3" max="3" width="14.140625" style="8" customWidth="1"/>
    <col min="4" max="4" width="16.7109375" style="8" customWidth="1"/>
    <col min="5" max="5" width="15" style="8" customWidth="1"/>
    <col min="6" max="6" width="15.5703125" style="8" customWidth="1"/>
    <col min="7" max="7" width="16.5703125" style="8" customWidth="1"/>
    <col min="8" max="8" width="14.85546875" style="8" customWidth="1"/>
    <col min="9" max="10" width="9.5703125" style="8" bestFit="1" customWidth="1"/>
    <col min="11" max="16384" width="9.140625" style="8"/>
  </cols>
  <sheetData>
    <row r="1" spans="1:16" ht="44.25" customHeight="1" thickBot="1">
      <c r="A1" s="482" t="s">
        <v>387</v>
      </c>
      <c r="B1" s="482"/>
      <c r="C1" s="482"/>
      <c r="D1" s="482"/>
      <c r="E1" s="482"/>
      <c r="F1" s="482"/>
      <c r="G1" s="482"/>
      <c r="H1" s="482"/>
    </row>
    <row r="2" spans="1:16" ht="91.5" customHeight="1" thickBot="1">
      <c r="A2" s="60" t="s">
        <v>182</v>
      </c>
      <c r="B2" s="60" t="s">
        <v>181</v>
      </c>
      <c r="C2" s="60" t="s">
        <v>180</v>
      </c>
      <c r="D2" s="60" t="s">
        <v>179</v>
      </c>
      <c r="E2" s="60" t="s">
        <v>178</v>
      </c>
      <c r="F2" s="60" t="s">
        <v>177</v>
      </c>
      <c r="G2" s="48" t="s">
        <v>176</v>
      </c>
      <c r="H2" s="48" t="s">
        <v>175</v>
      </c>
    </row>
    <row r="3" spans="1:16" ht="12" customHeight="1" thickTop="1" thickBot="1">
      <c r="A3" s="61">
        <v>1</v>
      </c>
      <c r="B3" s="61">
        <v>2</v>
      </c>
      <c r="C3" s="61">
        <v>3</v>
      </c>
      <c r="D3" s="61">
        <v>4</v>
      </c>
      <c r="E3" s="61">
        <v>5</v>
      </c>
      <c r="F3" s="61">
        <v>6</v>
      </c>
      <c r="G3" s="52">
        <v>7</v>
      </c>
      <c r="H3" s="52">
        <v>8</v>
      </c>
    </row>
    <row r="4" spans="1:16" ht="44.25" customHeight="1" thickTop="1" thickBot="1">
      <c r="A4" s="290">
        <v>103080</v>
      </c>
      <c r="B4" s="290">
        <v>18980</v>
      </c>
      <c r="C4" s="290">
        <v>8403</v>
      </c>
      <c r="D4" s="179">
        <v>453</v>
      </c>
      <c r="E4" s="290">
        <v>7002</v>
      </c>
      <c r="F4" s="179">
        <v>403</v>
      </c>
      <c r="G4" s="290">
        <v>4192</v>
      </c>
      <c r="H4" s="290">
        <v>4087</v>
      </c>
    </row>
    <row r="5" spans="1:16" ht="20.25" customHeight="1"/>
    <row r="6" spans="1:16" ht="27" customHeight="1" thickBot="1"/>
    <row r="7" spans="1:16" ht="107.25" customHeight="1" thickBot="1">
      <c r="A7" s="48" t="s">
        <v>174</v>
      </c>
      <c r="B7" s="48" t="s">
        <v>173</v>
      </c>
      <c r="C7" s="62" t="s">
        <v>172</v>
      </c>
      <c r="D7" s="62" t="s">
        <v>171</v>
      </c>
      <c r="E7" s="62" t="s">
        <v>170</v>
      </c>
      <c r="F7" s="17" t="s">
        <v>169</v>
      </c>
      <c r="G7" s="17" t="s">
        <v>168</v>
      </c>
    </row>
    <row r="8" spans="1:16" ht="13.5" customHeight="1" thickTop="1" thickBot="1">
      <c r="A8" s="52">
        <v>1</v>
      </c>
      <c r="B8" s="52">
        <v>2</v>
      </c>
      <c r="C8" s="61">
        <v>3</v>
      </c>
      <c r="D8" s="61">
        <v>4</v>
      </c>
      <c r="E8" s="61">
        <v>5</v>
      </c>
      <c r="F8" s="52">
        <v>6</v>
      </c>
      <c r="G8" s="52">
        <v>7</v>
      </c>
    </row>
    <row r="9" spans="1:16" ht="44.25" customHeight="1" thickTop="1">
      <c r="A9" s="255">
        <v>2864</v>
      </c>
      <c r="B9" s="255">
        <v>1125</v>
      </c>
      <c r="C9" s="257">
        <v>18.412883197516493</v>
      </c>
      <c r="D9" s="257">
        <v>83.327383077472334</v>
      </c>
      <c r="E9" s="257">
        <v>88.962472406181021</v>
      </c>
      <c r="F9" s="257">
        <v>97.495229007633583</v>
      </c>
      <c r="G9" s="257">
        <v>39.280726256983236</v>
      </c>
    </row>
    <row r="11" spans="1:16" ht="44.25" customHeight="1">
      <c r="A11" s="121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31"/>
      <c r="M11" s="131"/>
      <c r="N11" s="131"/>
      <c r="O11" s="131"/>
      <c r="P11" s="131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I21"/>
  <sheetViews>
    <sheetView zoomScaleNormal="100" workbookViewId="0">
      <selection activeCell="G155" sqref="G155"/>
    </sheetView>
  </sheetViews>
  <sheetFormatPr defaultColWidth="9.140625" defaultRowHeight="15"/>
  <cols>
    <col min="1" max="1" width="17" style="8" customWidth="1"/>
    <col min="2" max="2" width="21.28515625" style="8" customWidth="1"/>
    <col min="3" max="3" width="13.140625" style="8" customWidth="1"/>
    <col min="4" max="4" width="13.85546875" style="8" customWidth="1"/>
    <col min="5" max="5" width="12.5703125" style="8" customWidth="1"/>
    <col min="6" max="6" width="15.28515625" style="8" customWidth="1"/>
    <col min="7" max="7" width="14.5703125" style="8" customWidth="1"/>
    <col min="8" max="8" width="17" style="8" customWidth="1"/>
    <col min="9" max="9" width="12.5703125" style="8" customWidth="1"/>
    <col min="10" max="16384" width="9.140625" style="8"/>
  </cols>
  <sheetData>
    <row r="1" spans="1:9" ht="22.5" customHeight="1" thickBot="1">
      <c r="A1" s="483" t="s">
        <v>388</v>
      </c>
      <c r="B1" s="483"/>
      <c r="C1" s="483"/>
      <c r="D1" s="483"/>
      <c r="E1" s="483"/>
      <c r="F1" s="483"/>
      <c r="G1" s="483"/>
      <c r="H1" s="483"/>
    </row>
    <row r="2" spans="1:9" ht="106.5" customHeight="1" thickBot="1">
      <c r="A2" s="151" t="s">
        <v>149</v>
      </c>
      <c r="B2" s="151" t="s">
        <v>190</v>
      </c>
      <c r="C2" s="151" t="s">
        <v>189</v>
      </c>
      <c r="D2" s="151" t="s">
        <v>188</v>
      </c>
      <c r="E2" s="151" t="s">
        <v>187</v>
      </c>
      <c r="F2" s="127" t="s">
        <v>186</v>
      </c>
      <c r="G2" s="127" t="s">
        <v>185</v>
      </c>
      <c r="H2" s="127" t="s">
        <v>184</v>
      </c>
    </row>
    <row r="3" spans="1:9" ht="12.75" customHeight="1" thickTop="1" thickBot="1">
      <c r="A3" s="153">
        <v>1</v>
      </c>
      <c r="B3" s="153">
        <v>2</v>
      </c>
      <c r="C3" s="153">
        <v>3</v>
      </c>
      <c r="D3" s="153">
        <v>4</v>
      </c>
      <c r="E3" s="153">
        <v>5</v>
      </c>
      <c r="F3" s="153">
        <v>6</v>
      </c>
      <c r="G3" s="153">
        <v>7</v>
      </c>
      <c r="H3" s="153">
        <v>8</v>
      </c>
    </row>
    <row r="4" spans="1:9" ht="15.75" thickTop="1">
      <c r="A4" s="5" t="s">
        <v>91</v>
      </c>
      <c r="B4" s="291">
        <v>720</v>
      </c>
      <c r="C4" s="291">
        <v>779</v>
      </c>
      <c r="D4" s="291">
        <v>6190</v>
      </c>
      <c r="E4" s="291">
        <v>17527</v>
      </c>
      <c r="F4" s="257">
        <v>1.0819444444444444</v>
      </c>
      <c r="G4" s="257">
        <v>8.5972222222222214</v>
      </c>
      <c r="H4" s="257">
        <v>24.343055555555555</v>
      </c>
    </row>
    <row r="5" spans="1:9">
      <c r="A5" s="5" t="s">
        <v>94</v>
      </c>
      <c r="B5" s="291">
        <v>803</v>
      </c>
      <c r="C5" s="291">
        <v>12</v>
      </c>
      <c r="D5" s="291">
        <v>6032</v>
      </c>
      <c r="E5" s="291">
        <v>24772</v>
      </c>
      <c r="F5" s="257">
        <v>1.4943960149439602E-2</v>
      </c>
      <c r="G5" s="257">
        <v>7.5118306351183062</v>
      </c>
      <c r="H5" s="257">
        <v>30.849315068493151</v>
      </c>
    </row>
    <row r="6" spans="1:9">
      <c r="A6" s="5" t="s">
        <v>97</v>
      </c>
      <c r="B6" s="291">
        <v>1224</v>
      </c>
      <c r="C6" s="291">
        <v>1224</v>
      </c>
      <c r="D6" s="291">
        <v>5112</v>
      </c>
      <c r="E6" s="291">
        <v>12104</v>
      </c>
      <c r="F6" s="257">
        <v>1</v>
      </c>
      <c r="G6" s="257">
        <v>4.1764705882352944</v>
      </c>
      <c r="H6" s="257">
        <v>9.8888888888888893</v>
      </c>
    </row>
    <row r="7" spans="1:9">
      <c r="A7" s="5" t="s">
        <v>100</v>
      </c>
      <c r="B7" s="291">
        <v>2351</v>
      </c>
      <c r="C7" s="291">
        <v>2570</v>
      </c>
      <c r="D7" s="291">
        <v>23039</v>
      </c>
      <c r="E7" s="291">
        <v>28212</v>
      </c>
      <c r="F7" s="257">
        <v>1.0931518502764781</v>
      </c>
      <c r="G7" s="257">
        <v>9.7996597192683961</v>
      </c>
      <c r="H7" s="257">
        <v>12</v>
      </c>
    </row>
    <row r="8" spans="1:9">
      <c r="A8" s="5" t="s">
        <v>104</v>
      </c>
      <c r="B8" s="291">
        <v>1252</v>
      </c>
      <c r="C8" s="291">
        <v>0</v>
      </c>
      <c r="D8" s="291">
        <v>11706</v>
      </c>
      <c r="E8" s="291">
        <v>41456</v>
      </c>
      <c r="F8" s="257">
        <v>0</v>
      </c>
      <c r="G8" s="257">
        <v>9.3498402555910545</v>
      </c>
      <c r="H8" s="257">
        <v>33.111821086261983</v>
      </c>
    </row>
    <row r="9" spans="1:9" ht="15.75" thickBot="1">
      <c r="A9" s="5" t="s">
        <v>183</v>
      </c>
      <c r="B9" s="291">
        <v>9562</v>
      </c>
      <c r="C9" s="291">
        <v>14168</v>
      </c>
      <c r="D9" s="291">
        <v>73837</v>
      </c>
      <c r="E9" s="291">
        <v>265448</v>
      </c>
      <c r="F9" s="257">
        <v>1.4816983894582723</v>
      </c>
      <c r="G9" s="257">
        <v>7.7219201003974067</v>
      </c>
      <c r="H9" s="257">
        <v>27.760719514745869</v>
      </c>
    </row>
    <row r="10" spans="1:9" s="72" customFormat="1" ht="19.5" customHeight="1" thickBot="1">
      <c r="A10" s="4" t="s">
        <v>158</v>
      </c>
      <c r="B10" s="292">
        <f>SUM(B4:B9)</f>
        <v>15912</v>
      </c>
      <c r="C10" s="292">
        <f>SUM(C4:C9)</f>
        <v>18753</v>
      </c>
      <c r="D10" s="292">
        <f>SUM(D4:D9)</f>
        <v>125916</v>
      </c>
      <c r="E10" s="292">
        <f>SUM(E4:E9)</f>
        <v>389519</v>
      </c>
      <c r="F10" s="293">
        <f>AVERAGE(F4:F9)</f>
        <v>0.7786231073881057</v>
      </c>
      <c r="G10" s="293">
        <f t="shared" ref="G10:H10" si="0">AVERAGE(G4:G9)</f>
        <v>7.8594905868054461</v>
      </c>
      <c r="H10" s="293">
        <f t="shared" si="0"/>
        <v>22.992300018990907</v>
      </c>
    </row>
    <row r="15" spans="1:9">
      <c r="E15" s="120"/>
      <c r="F15" s="121"/>
      <c r="G15" s="121"/>
      <c r="H15" s="120"/>
      <c r="I15" s="121"/>
    </row>
    <row r="16" spans="1:9">
      <c r="E16" s="120"/>
      <c r="F16" s="121"/>
      <c r="G16" s="121"/>
      <c r="H16" s="120"/>
      <c r="I16" s="121"/>
    </row>
    <row r="17" spans="5:9">
      <c r="E17" s="120"/>
      <c r="F17" s="121"/>
      <c r="G17" s="121"/>
      <c r="H17" s="120"/>
      <c r="I17" s="121"/>
    </row>
    <row r="18" spans="5:9">
      <c r="E18" s="120"/>
      <c r="F18" s="121"/>
      <c r="G18" s="121"/>
      <c r="H18" s="120"/>
      <c r="I18" s="121"/>
    </row>
    <row r="19" spans="5:9">
      <c r="E19" s="120"/>
      <c r="F19" s="121"/>
      <c r="G19" s="121"/>
      <c r="H19" s="120"/>
      <c r="I19" s="121"/>
    </row>
    <row r="20" spans="5:9">
      <c r="E20" s="120"/>
      <c r="F20" s="121"/>
      <c r="G20" s="121"/>
      <c r="H20" s="120"/>
      <c r="I20" s="121"/>
    </row>
    <row r="21" spans="5:9">
      <c r="E21" s="120"/>
      <c r="F21" s="121"/>
      <c r="G21" s="121"/>
      <c r="H21" s="120"/>
      <c r="I21" s="121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N10"/>
  <sheetViews>
    <sheetView zoomScaleNormal="100" workbookViewId="0">
      <selection activeCell="G155" sqref="G155"/>
    </sheetView>
  </sheetViews>
  <sheetFormatPr defaultColWidth="9.140625" defaultRowHeight="15"/>
  <cols>
    <col min="1" max="1" width="15.28515625" style="8" customWidth="1"/>
    <col min="2" max="2" width="9.42578125" style="8" customWidth="1"/>
    <col min="3" max="3" width="6.7109375" style="8" customWidth="1"/>
    <col min="4" max="4" width="9.85546875" style="8" customWidth="1"/>
    <col min="5" max="5" width="10.28515625" style="8" customWidth="1"/>
    <col min="6" max="6" width="9.28515625" style="8" customWidth="1"/>
    <col min="7" max="7" width="10.28515625" style="8" customWidth="1"/>
    <col min="8" max="8" width="12.5703125" style="8" customWidth="1"/>
    <col min="9" max="10" width="10.5703125" style="8" customWidth="1"/>
    <col min="11" max="11" width="11" style="8" customWidth="1"/>
    <col min="12" max="12" width="12.42578125" style="8" customWidth="1"/>
    <col min="13" max="13" width="13.28515625" style="8" customWidth="1"/>
    <col min="14" max="16384" width="9.140625" style="8"/>
  </cols>
  <sheetData>
    <row r="1" spans="1:14" ht="32.25" customHeight="1" thickBot="1">
      <c r="A1" s="484" t="s">
        <v>389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2" spans="1:14" ht="189" customHeight="1" thickBot="1">
      <c r="A2" s="22" t="s">
        <v>0</v>
      </c>
      <c r="B2" s="22" t="s">
        <v>337</v>
      </c>
      <c r="C2" s="22" t="s">
        <v>336</v>
      </c>
      <c r="D2" s="21" t="s">
        <v>335</v>
      </c>
      <c r="E2" s="22" t="s">
        <v>334</v>
      </c>
      <c r="F2" s="22" t="s">
        <v>333</v>
      </c>
      <c r="G2" s="22" t="s">
        <v>332</v>
      </c>
      <c r="H2" s="21" t="s">
        <v>331</v>
      </c>
      <c r="I2" s="22" t="s">
        <v>330</v>
      </c>
      <c r="J2" s="22" t="s">
        <v>329</v>
      </c>
      <c r="K2" s="22" t="s">
        <v>328</v>
      </c>
      <c r="L2" s="21" t="s">
        <v>327</v>
      </c>
      <c r="M2" s="77"/>
      <c r="N2" s="72"/>
    </row>
    <row r="3" spans="1:14" ht="14.25" customHeight="1" thickTop="1" thickBot="1">
      <c r="A3" s="150">
        <v>1</v>
      </c>
      <c r="B3" s="150">
        <v>2</v>
      </c>
      <c r="C3" s="150">
        <v>3</v>
      </c>
      <c r="D3" s="150">
        <v>4</v>
      </c>
      <c r="E3" s="150">
        <v>5</v>
      </c>
      <c r="F3" s="150">
        <v>6</v>
      </c>
      <c r="G3" s="150">
        <v>7</v>
      </c>
      <c r="H3" s="150">
        <v>8</v>
      </c>
      <c r="I3" s="150">
        <v>9</v>
      </c>
      <c r="J3" s="150">
        <v>10</v>
      </c>
      <c r="K3" s="150">
        <v>11</v>
      </c>
      <c r="L3" s="150">
        <v>12</v>
      </c>
      <c r="M3" s="20"/>
      <c r="N3" s="20"/>
    </row>
    <row r="4" spans="1:14" ht="15.75" thickTop="1">
      <c r="A4" s="3" t="s">
        <v>91</v>
      </c>
      <c r="B4" s="206">
        <v>21</v>
      </c>
      <c r="C4" s="206">
        <v>20</v>
      </c>
      <c r="D4" s="207">
        <v>95.238095238095227</v>
      </c>
      <c r="E4" s="206">
        <v>15</v>
      </c>
      <c r="F4" s="206">
        <v>14</v>
      </c>
      <c r="G4" s="206">
        <v>3</v>
      </c>
      <c r="H4" s="207">
        <v>21.428571428571427</v>
      </c>
      <c r="I4" s="206">
        <v>6</v>
      </c>
      <c r="J4" s="206">
        <v>6</v>
      </c>
      <c r="K4" s="206">
        <v>3</v>
      </c>
      <c r="L4" s="207">
        <v>50</v>
      </c>
    </row>
    <row r="5" spans="1:14">
      <c r="A5" s="3" t="s">
        <v>94</v>
      </c>
      <c r="B5" s="206">
        <v>39</v>
      </c>
      <c r="C5" s="206">
        <v>39</v>
      </c>
      <c r="D5" s="207">
        <v>100</v>
      </c>
      <c r="E5" s="206">
        <v>23</v>
      </c>
      <c r="F5" s="206">
        <v>23</v>
      </c>
      <c r="G5" s="206">
        <v>6</v>
      </c>
      <c r="H5" s="207">
        <v>26.086956521739129</v>
      </c>
      <c r="I5" s="206">
        <v>16</v>
      </c>
      <c r="J5" s="206">
        <v>16</v>
      </c>
      <c r="K5" s="206">
        <v>6</v>
      </c>
      <c r="L5" s="207">
        <v>37.5</v>
      </c>
    </row>
    <row r="6" spans="1:14">
      <c r="A6" s="3" t="s">
        <v>97</v>
      </c>
      <c r="B6" s="206">
        <v>72</v>
      </c>
      <c r="C6" s="206">
        <v>64</v>
      </c>
      <c r="D6" s="207">
        <v>88.888888888888886</v>
      </c>
      <c r="E6" s="206">
        <v>51</v>
      </c>
      <c r="F6" s="206">
        <v>49</v>
      </c>
      <c r="G6" s="206">
        <v>12</v>
      </c>
      <c r="H6" s="207">
        <v>24.489795918367346</v>
      </c>
      <c r="I6" s="206">
        <v>21</v>
      </c>
      <c r="J6" s="206">
        <v>15</v>
      </c>
      <c r="K6" s="206">
        <v>10</v>
      </c>
      <c r="L6" s="207">
        <v>66.666666666666657</v>
      </c>
    </row>
    <row r="7" spans="1:14" ht="14.25" customHeight="1">
      <c r="A7" s="3" t="s">
        <v>100</v>
      </c>
      <c r="B7" s="206">
        <v>52</v>
      </c>
      <c r="C7" s="206">
        <v>44</v>
      </c>
      <c r="D7" s="207">
        <v>84.615384615384613</v>
      </c>
      <c r="E7" s="206">
        <v>50</v>
      </c>
      <c r="F7" s="206">
        <v>42</v>
      </c>
      <c r="G7" s="206">
        <v>25</v>
      </c>
      <c r="H7" s="207">
        <v>59.523809523809526</v>
      </c>
      <c r="I7" s="206">
        <v>2</v>
      </c>
      <c r="J7" s="206">
        <v>2</v>
      </c>
      <c r="K7" s="206">
        <v>1</v>
      </c>
      <c r="L7" s="207">
        <v>50</v>
      </c>
    </row>
    <row r="8" spans="1:14">
      <c r="A8" s="3" t="s">
        <v>104</v>
      </c>
      <c r="B8" s="206">
        <v>15</v>
      </c>
      <c r="C8" s="206">
        <v>14</v>
      </c>
      <c r="D8" s="207">
        <v>93.333333333333329</v>
      </c>
      <c r="E8" s="206">
        <v>11</v>
      </c>
      <c r="F8" s="206">
        <v>10</v>
      </c>
      <c r="G8" s="206">
        <v>0</v>
      </c>
      <c r="H8" s="207">
        <v>0</v>
      </c>
      <c r="I8" s="206">
        <v>4</v>
      </c>
      <c r="J8" s="206">
        <v>4</v>
      </c>
      <c r="K8" s="206">
        <v>2</v>
      </c>
      <c r="L8" s="207">
        <v>50</v>
      </c>
    </row>
    <row r="9" spans="1:14" ht="15.75" thickBot="1">
      <c r="A9" s="3" t="s">
        <v>183</v>
      </c>
      <c r="B9" s="206">
        <v>800</v>
      </c>
      <c r="C9" s="206">
        <v>800</v>
      </c>
      <c r="D9" s="207">
        <v>100</v>
      </c>
      <c r="E9" s="206">
        <v>642</v>
      </c>
      <c r="F9" s="206">
        <v>642</v>
      </c>
      <c r="G9" s="206">
        <v>39</v>
      </c>
      <c r="H9" s="207">
        <v>6.0747663551401869</v>
      </c>
      <c r="I9" s="206">
        <v>158</v>
      </c>
      <c r="J9" s="206">
        <v>158</v>
      </c>
      <c r="K9" s="206">
        <v>32</v>
      </c>
      <c r="L9" s="207">
        <v>20.253164556962027</v>
      </c>
    </row>
    <row r="10" spans="1:14" ht="18" customHeight="1" thickBot="1">
      <c r="A10" s="19" t="s">
        <v>158</v>
      </c>
      <c r="B10" s="294">
        <f>SUM(B4:B9)</f>
        <v>999</v>
      </c>
      <c r="C10" s="294">
        <f>SUM(C4:C9)</f>
        <v>981</v>
      </c>
      <c r="D10" s="293">
        <f>AVERAGE(D4:D9)</f>
        <v>93.679283679283685</v>
      </c>
      <c r="E10" s="294">
        <f>SUM(E4:E9)</f>
        <v>792</v>
      </c>
      <c r="F10" s="294">
        <f>SUM(F4:F9)</f>
        <v>780</v>
      </c>
      <c r="G10" s="294">
        <f>SUM(G4:G9)</f>
        <v>85</v>
      </c>
      <c r="H10" s="293">
        <f>AVERAGE(H4:H9)</f>
        <v>22.933983291271272</v>
      </c>
      <c r="I10" s="294">
        <f t="shared" ref="I10:K10" si="0">SUM(I4:I9)</f>
        <v>207</v>
      </c>
      <c r="J10" s="294">
        <f t="shared" si="0"/>
        <v>201</v>
      </c>
      <c r="K10" s="294">
        <f t="shared" si="0"/>
        <v>54</v>
      </c>
      <c r="L10" s="293">
        <f>AVERAGE(L4:L9)</f>
        <v>45.736638537271453</v>
      </c>
    </row>
  </sheetData>
  <mergeCells count="1">
    <mergeCell ref="A1:M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AE19"/>
  <sheetViews>
    <sheetView zoomScaleNormal="100" workbookViewId="0">
      <selection activeCell="G155" sqref="G155"/>
    </sheetView>
  </sheetViews>
  <sheetFormatPr defaultColWidth="9.140625" defaultRowHeight="15"/>
  <cols>
    <col min="1" max="1" width="16.5703125" style="8" customWidth="1"/>
    <col min="2" max="2" width="10.140625" style="8" customWidth="1"/>
    <col min="3" max="3" width="10.5703125" style="8" customWidth="1"/>
    <col min="4" max="4" width="10.7109375" style="8" customWidth="1"/>
    <col min="5" max="5" width="11.7109375" style="8" customWidth="1"/>
    <col min="6" max="6" width="10.85546875" style="8" customWidth="1"/>
    <col min="7" max="7" width="11.140625" style="8" customWidth="1"/>
    <col min="8" max="8" width="12" style="8" customWidth="1"/>
    <col min="9" max="9" width="11.5703125" style="8" customWidth="1"/>
    <col min="10" max="10" width="16.7109375" style="8" customWidth="1"/>
    <col min="11" max="16384" width="9.140625" style="8"/>
  </cols>
  <sheetData>
    <row r="1" spans="1:31" ht="33.75" customHeight="1" thickBot="1">
      <c r="A1" s="485" t="s">
        <v>390</v>
      </c>
      <c r="B1" s="485"/>
      <c r="C1" s="485"/>
      <c r="D1" s="485"/>
      <c r="E1" s="485"/>
      <c r="F1" s="485"/>
      <c r="G1" s="485"/>
      <c r="H1" s="485"/>
      <c r="I1" s="485"/>
      <c r="J1" s="485"/>
    </row>
    <row r="2" spans="1:31" ht="135.75" customHeight="1" thickBot="1">
      <c r="A2" s="151" t="s">
        <v>0</v>
      </c>
      <c r="B2" s="151" t="s">
        <v>197</v>
      </c>
      <c r="C2" s="151" t="s">
        <v>196</v>
      </c>
      <c r="D2" s="151" t="s">
        <v>195</v>
      </c>
      <c r="E2" s="151" t="s">
        <v>194</v>
      </c>
      <c r="F2" s="151" t="s">
        <v>193</v>
      </c>
      <c r="G2" s="151" t="s">
        <v>326</v>
      </c>
      <c r="H2" s="127" t="s">
        <v>192</v>
      </c>
      <c r="I2" s="127" t="s">
        <v>191</v>
      </c>
      <c r="J2" s="17" t="s">
        <v>357</v>
      </c>
    </row>
    <row r="3" spans="1:31" ht="12.75" customHeight="1" thickTop="1">
      <c r="A3" s="112">
        <v>1</v>
      </c>
      <c r="B3" s="112">
        <v>2</v>
      </c>
      <c r="C3" s="112">
        <v>3</v>
      </c>
      <c r="D3" s="112">
        <v>4</v>
      </c>
      <c r="E3" s="112">
        <v>5</v>
      </c>
      <c r="F3" s="112">
        <v>6</v>
      </c>
      <c r="G3" s="112">
        <v>7</v>
      </c>
      <c r="H3" s="112">
        <v>8</v>
      </c>
      <c r="I3" s="112">
        <v>9</v>
      </c>
      <c r="J3" s="164">
        <v>10</v>
      </c>
    </row>
    <row r="4" spans="1:31">
      <c r="A4" s="1" t="s">
        <v>91</v>
      </c>
      <c r="B4" s="215">
        <v>4078</v>
      </c>
      <c r="C4" s="215">
        <v>4713</v>
      </c>
      <c r="D4" s="215">
        <v>3266</v>
      </c>
      <c r="E4" s="215">
        <v>4212</v>
      </c>
      <c r="F4" s="215">
        <v>60</v>
      </c>
      <c r="G4" s="215">
        <v>58</v>
      </c>
      <c r="H4" s="205">
        <v>80.088278567925457</v>
      </c>
      <c r="I4" s="205">
        <v>89.369828134945891</v>
      </c>
      <c r="J4" s="295">
        <v>96.666666666666671</v>
      </c>
      <c r="K4" s="125"/>
      <c r="L4" s="125"/>
      <c r="M4" s="125"/>
      <c r="N4" s="125"/>
      <c r="O4" s="132"/>
      <c r="P4" s="132"/>
      <c r="Q4" s="132"/>
      <c r="R4" s="45"/>
      <c r="S4" s="46"/>
      <c r="T4" s="46"/>
      <c r="U4" s="46"/>
    </row>
    <row r="5" spans="1:31">
      <c r="A5" s="1" t="s">
        <v>94</v>
      </c>
      <c r="B5" s="215">
        <v>5291</v>
      </c>
      <c r="C5" s="215">
        <v>15117</v>
      </c>
      <c r="D5" s="215">
        <v>4072</v>
      </c>
      <c r="E5" s="215">
        <v>13984</v>
      </c>
      <c r="F5" s="215">
        <v>180</v>
      </c>
      <c r="G5" s="215">
        <v>180</v>
      </c>
      <c r="H5" s="205">
        <v>76.960876960876959</v>
      </c>
      <c r="I5" s="205">
        <v>92.505126678573788</v>
      </c>
      <c r="J5" s="296">
        <v>100</v>
      </c>
      <c r="K5" s="120"/>
      <c r="L5" s="120"/>
      <c r="M5" s="120"/>
      <c r="N5" s="120"/>
      <c r="O5" s="131"/>
      <c r="P5" s="131"/>
      <c r="Q5" s="131"/>
      <c r="U5" s="46"/>
    </row>
    <row r="6" spans="1:31">
      <c r="A6" s="1" t="s">
        <v>97</v>
      </c>
      <c r="B6" s="215">
        <v>3171</v>
      </c>
      <c r="C6" s="215">
        <v>13087</v>
      </c>
      <c r="D6" s="215">
        <v>2632</v>
      </c>
      <c r="E6" s="215">
        <v>10801</v>
      </c>
      <c r="F6" s="215">
        <v>492</v>
      </c>
      <c r="G6" s="215">
        <v>492</v>
      </c>
      <c r="H6" s="205">
        <v>83.002207505518768</v>
      </c>
      <c r="I6" s="205">
        <v>82.532283945900502</v>
      </c>
      <c r="J6" s="296">
        <v>100</v>
      </c>
      <c r="K6" s="120"/>
      <c r="L6" s="120"/>
      <c r="M6" s="120"/>
      <c r="N6" s="120"/>
      <c r="O6" s="131"/>
      <c r="P6" s="131"/>
      <c r="Q6" s="131"/>
      <c r="U6" s="46"/>
    </row>
    <row r="7" spans="1:31">
      <c r="A7" s="1" t="s">
        <v>98</v>
      </c>
      <c r="B7" s="215">
        <v>2876</v>
      </c>
      <c r="C7" s="215">
        <v>10097</v>
      </c>
      <c r="D7" s="223">
        <v>0</v>
      </c>
      <c r="E7" s="223">
        <v>0</v>
      </c>
      <c r="F7" s="223">
        <v>0</v>
      </c>
      <c r="G7" s="223">
        <v>0</v>
      </c>
      <c r="H7" s="233">
        <v>0</v>
      </c>
      <c r="I7" s="233">
        <v>0</v>
      </c>
      <c r="J7" s="297"/>
      <c r="K7" s="120"/>
      <c r="L7" s="120"/>
      <c r="M7" s="120"/>
      <c r="N7" s="120"/>
      <c r="O7" s="131"/>
      <c r="P7" s="131"/>
      <c r="Q7" s="131"/>
      <c r="U7" s="46"/>
    </row>
    <row r="8" spans="1:31">
      <c r="A8" s="1" t="s">
        <v>100</v>
      </c>
      <c r="B8" s="215">
        <v>3930</v>
      </c>
      <c r="C8" s="215">
        <v>19775</v>
      </c>
      <c r="D8" s="215">
        <v>3419</v>
      </c>
      <c r="E8" s="215">
        <v>16413</v>
      </c>
      <c r="F8" s="215">
        <v>283</v>
      </c>
      <c r="G8" s="215">
        <v>283</v>
      </c>
      <c r="H8" s="205">
        <v>86.997455470737918</v>
      </c>
      <c r="I8" s="205">
        <v>82.998735777496833</v>
      </c>
      <c r="J8" s="296">
        <v>100</v>
      </c>
      <c r="K8" s="120"/>
      <c r="L8" s="120"/>
      <c r="M8" s="120"/>
      <c r="N8" s="120"/>
      <c r="O8" s="131"/>
      <c r="P8" s="131"/>
      <c r="Q8" s="131"/>
      <c r="U8" s="46"/>
    </row>
    <row r="9" spans="1:31">
      <c r="A9" s="1" t="s">
        <v>104</v>
      </c>
      <c r="B9" s="215">
        <v>2785</v>
      </c>
      <c r="C9" s="215">
        <v>3098</v>
      </c>
      <c r="D9" s="215">
        <v>2118</v>
      </c>
      <c r="E9" s="215">
        <v>2911</v>
      </c>
      <c r="F9" s="215">
        <v>74</v>
      </c>
      <c r="G9" s="215">
        <v>74</v>
      </c>
      <c r="H9" s="205">
        <v>76.050269299820471</v>
      </c>
      <c r="I9" s="205">
        <v>93.96384764364106</v>
      </c>
      <c r="J9" s="296">
        <v>100</v>
      </c>
      <c r="K9" s="120"/>
      <c r="L9" s="120"/>
      <c r="M9" s="120"/>
      <c r="N9" s="120"/>
      <c r="O9" s="131"/>
      <c r="P9" s="131"/>
      <c r="Q9" s="131"/>
      <c r="U9" s="46"/>
    </row>
    <row r="10" spans="1:31">
      <c r="A10" s="1" t="s">
        <v>183</v>
      </c>
      <c r="B10" s="215">
        <v>89163</v>
      </c>
      <c r="C10" s="215">
        <v>24010</v>
      </c>
      <c r="D10" s="215">
        <v>47864</v>
      </c>
      <c r="E10" s="215">
        <v>23490</v>
      </c>
      <c r="F10" s="215">
        <v>322</v>
      </c>
      <c r="G10" s="215">
        <v>320</v>
      </c>
      <c r="H10" s="205">
        <v>53.68145979834685</v>
      </c>
      <c r="I10" s="205">
        <v>97.834235735110369</v>
      </c>
      <c r="J10" s="298">
        <v>99.378881987577643</v>
      </c>
      <c r="K10" s="120"/>
      <c r="L10" s="120"/>
      <c r="M10" s="120"/>
      <c r="N10" s="120"/>
      <c r="O10" s="131"/>
      <c r="P10" s="131"/>
      <c r="Q10" s="131"/>
      <c r="U10" s="46"/>
    </row>
    <row r="11" spans="1:31" ht="18.75" customHeight="1" thickBot="1">
      <c r="A11" s="100" t="s">
        <v>158</v>
      </c>
      <c r="B11" s="218">
        <f>SUM(B4:B10)</f>
        <v>111294</v>
      </c>
      <c r="C11" s="218">
        <f t="shared" ref="C11:G11" si="0">SUM(C4:C10)</f>
        <v>89897</v>
      </c>
      <c r="D11" s="218">
        <f t="shared" si="0"/>
        <v>63371</v>
      </c>
      <c r="E11" s="218">
        <f t="shared" si="0"/>
        <v>71811</v>
      </c>
      <c r="F11" s="218">
        <f t="shared" si="0"/>
        <v>1411</v>
      </c>
      <c r="G11" s="218">
        <f t="shared" si="0"/>
        <v>1407</v>
      </c>
      <c r="H11" s="234">
        <f>AVERAGE(H4:H10)</f>
        <v>65.254363943318054</v>
      </c>
      <c r="I11" s="234">
        <f t="shared" ref="I11:J11" si="1">AVERAGE(I4:I10)</f>
        <v>77.02915113080978</v>
      </c>
      <c r="J11" s="234">
        <f t="shared" si="1"/>
        <v>99.340924775707393</v>
      </c>
    </row>
    <row r="12" spans="1:31">
      <c r="L12" s="18"/>
      <c r="M12" s="125"/>
      <c r="N12" s="123"/>
      <c r="O12" s="123"/>
      <c r="P12" s="125"/>
      <c r="Q12" s="125"/>
      <c r="R12" s="125"/>
      <c r="S12" s="125"/>
      <c r="T12" s="125"/>
      <c r="U12" s="125"/>
      <c r="V12" s="132"/>
      <c r="W12" s="132"/>
      <c r="X12" s="132"/>
      <c r="Y12" s="125"/>
      <c r="Z12" s="125"/>
      <c r="AA12" s="125"/>
      <c r="AB12" s="125"/>
      <c r="AC12" s="132"/>
      <c r="AD12" s="132"/>
      <c r="AE12" s="132"/>
    </row>
    <row r="13" spans="1:31">
      <c r="L13" s="18"/>
      <c r="M13" s="120"/>
      <c r="N13" s="121"/>
      <c r="O13" s="121"/>
      <c r="P13" s="120"/>
      <c r="Q13" s="120"/>
      <c r="R13" s="120"/>
      <c r="S13" s="120"/>
      <c r="T13" s="120"/>
      <c r="U13" s="120"/>
      <c r="V13" s="131"/>
      <c r="W13" s="131"/>
      <c r="X13" s="131"/>
      <c r="Y13" s="120"/>
      <c r="Z13" s="120"/>
      <c r="AA13" s="120"/>
      <c r="AB13" s="120"/>
      <c r="AC13" s="131"/>
      <c r="AD13" s="131"/>
      <c r="AE13" s="131"/>
    </row>
    <row r="14" spans="1:31">
      <c r="L14" s="18"/>
      <c r="M14" s="120"/>
      <c r="N14" s="121"/>
      <c r="O14" s="121"/>
      <c r="P14" s="120"/>
      <c r="Q14" s="120"/>
      <c r="R14" s="120"/>
      <c r="S14" s="120"/>
      <c r="T14" s="120"/>
      <c r="U14" s="120"/>
      <c r="V14" s="131"/>
      <c r="W14" s="131"/>
      <c r="X14" s="131"/>
      <c r="Y14" s="120"/>
      <c r="Z14" s="120"/>
      <c r="AA14" s="120"/>
      <c r="AB14" s="120"/>
      <c r="AC14" s="131"/>
      <c r="AD14" s="131"/>
      <c r="AE14" s="131"/>
    </row>
    <row r="15" spans="1:31">
      <c r="M15" s="120"/>
      <c r="N15" s="121"/>
      <c r="O15" s="121"/>
      <c r="P15" s="120"/>
      <c r="Q15" s="120"/>
      <c r="R15" s="120"/>
      <c r="S15" s="120"/>
      <c r="T15" s="120"/>
      <c r="U15" s="120"/>
      <c r="V15" s="131"/>
      <c r="W15" s="131"/>
      <c r="X15" s="131"/>
      <c r="Y15" s="120"/>
      <c r="Z15" s="120"/>
      <c r="AA15" s="120"/>
      <c r="AB15" s="120"/>
      <c r="AC15" s="131"/>
      <c r="AD15" s="131"/>
      <c r="AE15" s="131"/>
    </row>
    <row r="16" spans="1:31">
      <c r="M16" s="120"/>
      <c r="N16" s="121"/>
      <c r="O16" s="121"/>
      <c r="P16" s="120"/>
      <c r="Q16" s="120"/>
      <c r="R16" s="120"/>
      <c r="S16" s="120"/>
      <c r="T16" s="120"/>
      <c r="U16" s="120"/>
      <c r="V16" s="131"/>
      <c r="W16" s="131"/>
      <c r="X16" s="131"/>
      <c r="Y16" s="120"/>
      <c r="Z16" s="120"/>
      <c r="AA16" s="120"/>
      <c r="AB16" s="120"/>
      <c r="AC16" s="131"/>
      <c r="AD16" s="131"/>
      <c r="AE16" s="131"/>
    </row>
    <row r="17" spans="13:31">
      <c r="M17" s="120"/>
      <c r="N17" s="121"/>
      <c r="O17" s="121"/>
      <c r="P17" s="120"/>
      <c r="Q17" s="120"/>
      <c r="R17" s="120"/>
      <c r="S17" s="120"/>
      <c r="T17" s="120"/>
      <c r="U17" s="120"/>
      <c r="V17" s="131"/>
      <c r="W17" s="131"/>
      <c r="X17" s="131"/>
      <c r="Y17" s="120"/>
      <c r="Z17" s="120"/>
      <c r="AA17" s="120"/>
      <c r="AB17" s="120"/>
      <c r="AC17" s="131"/>
      <c r="AD17" s="131"/>
      <c r="AE17" s="131"/>
    </row>
    <row r="18" spans="13:31"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</row>
    <row r="19" spans="13:31"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</sheetData>
  <sortState ref="L11:AE17">
    <sortCondition ref="L11:L17"/>
  </sortState>
  <mergeCells count="1">
    <mergeCell ref="A1:J1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115"/>
  <sheetViews>
    <sheetView zoomScaleNormal="100" workbookViewId="0">
      <selection activeCell="J12" sqref="J12"/>
    </sheetView>
  </sheetViews>
  <sheetFormatPr defaultColWidth="9.140625" defaultRowHeight="15"/>
  <cols>
    <col min="1" max="1" width="23.42578125" style="375" customWidth="1"/>
    <col min="2" max="2" width="23" style="420" customWidth="1"/>
    <col min="3" max="3" width="14.85546875" style="420" customWidth="1"/>
    <col min="4" max="4" width="19.85546875" style="377" customWidth="1"/>
    <col min="5" max="5" width="26.28515625" style="421" customWidth="1"/>
    <col min="6" max="6" width="16.140625" style="421" customWidth="1"/>
    <col min="7" max="7" width="20.85546875" style="395" customWidth="1"/>
    <col min="8" max="9" width="9.140625" style="44"/>
    <col min="10" max="10" width="23.140625" style="44" customWidth="1"/>
    <col min="11" max="11" width="9.140625" style="44"/>
    <col min="12" max="12" width="16.85546875" style="44" customWidth="1"/>
    <col min="13" max="16384" width="9.140625" style="44"/>
  </cols>
  <sheetData>
    <row r="1" spans="1:7" ht="36.75" customHeight="1" thickBot="1">
      <c r="A1" s="456" t="s">
        <v>367</v>
      </c>
      <c r="B1" s="456"/>
      <c r="C1" s="456"/>
      <c r="D1" s="456"/>
      <c r="E1" s="456"/>
      <c r="F1" s="456"/>
      <c r="G1" s="456"/>
    </row>
    <row r="2" spans="1:7" ht="82.5" customHeight="1" thickBot="1">
      <c r="A2" s="35" t="s">
        <v>0</v>
      </c>
      <c r="B2" s="380" t="s">
        <v>64</v>
      </c>
      <c r="C2" s="380" t="s">
        <v>2</v>
      </c>
      <c r="D2" s="381" t="s">
        <v>63</v>
      </c>
      <c r="E2" s="380" t="s">
        <v>342</v>
      </c>
      <c r="F2" s="380" t="s">
        <v>4</v>
      </c>
      <c r="G2" s="36" t="s">
        <v>5</v>
      </c>
    </row>
    <row r="3" spans="1:7" ht="12.75" customHeight="1" thickTop="1">
      <c r="A3" s="91">
        <v>1</v>
      </c>
      <c r="B3" s="409">
        <v>2</v>
      </c>
      <c r="C3" s="409">
        <v>3</v>
      </c>
      <c r="D3" s="410">
        <v>4</v>
      </c>
      <c r="E3" s="409">
        <v>5</v>
      </c>
      <c r="F3" s="409">
        <v>6</v>
      </c>
      <c r="G3" s="91">
        <v>7</v>
      </c>
    </row>
    <row r="4" spans="1:7">
      <c r="A4" s="37" t="s">
        <v>6</v>
      </c>
      <c r="B4" s="216">
        <v>3896</v>
      </c>
      <c r="C4" s="216">
        <v>4132</v>
      </c>
      <c r="D4" s="200">
        <v>94.288480154888674</v>
      </c>
      <c r="E4" s="216">
        <v>6992</v>
      </c>
      <c r="F4" s="216">
        <v>16588</v>
      </c>
      <c r="G4" s="200">
        <v>0.42150952495780081</v>
      </c>
    </row>
    <row r="5" spans="1:7">
      <c r="A5" s="37" t="s">
        <v>7</v>
      </c>
      <c r="B5" s="216">
        <v>27326</v>
      </c>
      <c r="C5" s="216">
        <v>29975</v>
      </c>
      <c r="D5" s="200">
        <v>91.162635529608011</v>
      </c>
      <c r="E5" s="216">
        <v>31169</v>
      </c>
      <c r="F5" s="216">
        <v>91638</v>
      </c>
      <c r="G5" s="200">
        <v>0.34013182304284251</v>
      </c>
    </row>
    <row r="6" spans="1:7">
      <c r="A6" s="37" t="s">
        <v>8</v>
      </c>
      <c r="B6" s="216">
        <v>11270</v>
      </c>
      <c r="C6" s="216">
        <v>15893</v>
      </c>
      <c r="D6" s="200">
        <v>70.911722141823446</v>
      </c>
      <c r="E6" s="216">
        <v>12608</v>
      </c>
      <c r="F6" s="216">
        <v>32462</v>
      </c>
      <c r="G6" s="200">
        <v>0.38839258209598915</v>
      </c>
    </row>
    <row r="7" spans="1:7">
      <c r="A7" s="37" t="s">
        <v>9</v>
      </c>
      <c r="B7" s="216">
        <v>12593</v>
      </c>
      <c r="C7" s="216">
        <v>14097</v>
      </c>
      <c r="D7" s="200">
        <v>89.331063346811376</v>
      </c>
      <c r="E7" s="216">
        <v>23645</v>
      </c>
      <c r="F7" s="216">
        <v>50163</v>
      </c>
      <c r="G7" s="200">
        <v>0.47136335546119651</v>
      </c>
    </row>
    <row r="8" spans="1:7">
      <c r="A8" s="37" t="s">
        <v>10</v>
      </c>
      <c r="B8" s="216">
        <v>28665</v>
      </c>
      <c r="C8" s="216">
        <v>35557</v>
      </c>
      <c r="D8" s="200">
        <v>80.617037432854289</v>
      </c>
      <c r="E8" s="216">
        <v>22950</v>
      </c>
      <c r="F8" s="216">
        <v>73570</v>
      </c>
      <c r="G8" s="200">
        <v>0.31194780481174395</v>
      </c>
    </row>
    <row r="9" spans="1:7">
      <c r="A9" s="37" t="s">
        <v>11</v>
      </c>
      <c r="B9" s="216">
        <v>45007</v>
      </c>
      <c r="C9" s="216">
        <v>47667</v>
      </c>
      <c r="D9" s="200">
        <v>94.419619443220682</v>
      </c>
      <c r="E9" s="216">
        <v>13315</v>
      </c>
      <c r="F9" s="216">
        <v>35753</v>
      </c>
      <c r="G9" s="200">
        <v>0.3724163007300087</v>
      </c>
    </row>
    <row r="10" spans="1:7">
      <c r="A10" s="37" t="s">
        <v>12</v>
      </c>
      <c r="B10" s="216">
        <v>6832</v>
      </c>
      <c r="C10" s="216">
        <v>8579</v>
      </c>
      <c r="D10" s="200">
        <v>79.636321249562897</v>
      </c>
      <c r="E10" s="216">
        <v>13479</v>
      </c>
      <c r="F10" s="216">
        <v>51211</v>
      </c>
      <c r="G10" s="200">
        <v>0.26320517076409367</v>
      </c>
    </row>
    <row r="11" spans="1:7">
      <c r="A11" s="37" t="s">
        <v>13</v>
      </c>
      <c r="B11" s="385"/>
      <c r="C11" s="385"/>
      <c r="D11" s="386"/>
      <c r="E11" s="411">
        <v>14381</v>
      </c>
      <c r="F11" s="411">
        <v>32880</v>
      </c>
      <c r="G11" s="412">
        <v>0.43737834549878346</v>
      </c>
    </row>
    <row r="12" spans="1:7">
      <c r="A12" s="37" t="s">
        <v>14</v>
      </c>
      <c r="B12" s="216">
        <v>23961</v>
      </c>
      <c r="C12" s="216">
        <v>42849</v>
      </c>
      <c r="D12" s="200">
        <v>55.919624728698459</v>
      </c>
      <c r="E12" s="216">
        <v>25986</v>
      </c>
      <c r="F12" s="216">
        <v>127575</v>
      </c>
      <c r="G12" s="200">
        <v>0.20369194591416814</v>
      </c>
    </row>
    <row r="13" spans="1:7">
      <c r="A13" s="37" t="s">
        <v>15</v>
      </c>
      <c r="B13" s="216">
        <v>12201</v>
      </c>
      <c r="C13" s="216">
        <v>16992</v>
      </c>
      <c r="D13" s="200">
        <v>71.804378531073439</v>
      </c>
      <c r="E13" s="216">
        <v>25346</v>
      </c>
      <c r="F13" s="216">
        <v>48112</v>
      </c>
      <c r="G13" s="200">
        <v>0.5268124376454939</v>
      </c>
    </row>
    <row r="14" spans="1:7">
      <c r="A14" s="37" t="s">
        <v>16</v>
      </c>
      <c r="B14" s="216">
        <v>22747</v>
      </c>
      <c r="C14" s="216">
        <v>38903</v>
      </c>
      <c r="D14" s="200">
        <v>58.471069069223461</v>
      </c>
      <c r="E14" s="216">
        <v>21092</v>
      </c>
      <c r="F14" s="216">
        <v>127082</v>
      </c>
      <c r="G14" s="200">
        <v>0.17</v>
      </c>
    </row>
    <row r="15" spans="1:7">
      <c r="A15" s="37" t="s">
        <v>17</v>
      </c>
      <c r="B15" s="216">
        <v>17491</v>
      </c>
      <c r="C15" s="216">
        <v>24602</v>
      </c>
      <c r="D15" s="200">
        <v>71.095845866189748</v>
      </c>
      <c r="E15" s="216">
        <v>27840</v>
      </c>
      <c r="F15" s="216">
        <v>89318</v>
      </c>
      <c r="G15" s="200">
        <v>0.31169529098278065</v>
      </c>
    </row>
    <row r="16" spans="1:7">
      <c r="A16" s="37" t="s">
        <v>18</v>
      </c>
      <c r="B16" s="216">
        <v>7326</v>
      </c>
      <c r="C16" s="216">
        <v>11458</v>
      </c>
      <c r="D16" s="200">
        <v>63.937860010473038</v>
      </c>
      <c r="E16" s="216">
        <v>2290</v>
      </c>
      <c r="F16" s="216">
        <v>10845</v>
      </c>
      <c r="G16" s="200">
        <v>0.2111572153065929</v>
      </c>
    </row>
    <row r="17" spans="1:8">
      <c r="A17" s="37" t="s">
        <v>19</v>
      </c>
      <c r="B17" s="216">
        <v>3336</v>
      </c>
      <c r="C17" s="216">
        <v>3430</v>
      </c>
      <c r="D17" s="200">
        <v>97.259475218658892</v>
      </c>
      <c r="E17" s="216">
        <v>5229</v>
      </c>
      <c r="F17" s="216">
        <v>9999</v>
      </c>
      <c r="G17" s="200">
        <v>0.52295229522952291</v>
      </c>
    </row>
    <row r="18" spans="1:8">
      <c r="A18" s="37" t="s">
        <v>20</v>
      </c>
      <c r="B18" s="216">
        <v>13506</v>
      </c>
      <c r="C18" s="216">
        <v>13506</v>
      </c>
      <c r="D18" s="200">
        <v>100</v>
      </c>
      <c r="E18" s="216">
        <v>8601</v>
      </c>
      <c r="F18" s="216">
        <v>25912</v>
      </c>
      <c r="G18" s="200">
        <v>0.33193115158999692</v>
      </c>
    </row>
    <row r="19" spans="1:8">
      <c r="A19" s="413" t="s">
        <v>21</v>
      </c>
      <c r="B19" s="216">
        <v>25999</v>
      </c>
      <c r="C19" s="216">
        <v>29182</v>
      </c>
      <c r="D19" s="200">
        <v>89.092591323418546</v>
      </c>
      <c r="E19" s="414">
        <v>37222</v>
      </c>
      <c r="F19" s="414">
        <v>116425</v>
      </c>
      <c r="G19" s="415">
        <v>0.31970796650203992</v>
      </c>
    </row>
    <row r="20" spans="1:8" ht="16.5" customHeight="1" thickBot="1">
      <c r="A20" s="92" t="s">
        <v>22</v>
      </c>
      <c r="B20" s="232">
        <f>SUM(B4:B19)</f>
        <v>262156</v>
      </c>
      <c r="C20" s="232">
        <f>SUM(C4:C19)</f>
        <v>336822</v>
      </c>
      <c r="D20" s="383">
        <f>B20*100/C20</f>
        <v>77.832208109921567</v>
      </c>
      <c r="E20" s="416">
        <f>SUM(E4:E19)</f>
        <v>292145</v>
      </c>
      <c r="F20" s="416">
        <f>SUM(F4:F19)</f>
        <v>939533</v>
      </c>
      <c r="G20" s="417">
        <f>E20/F20</f>
        <v>0.31094703432449949</v>
      </c>
    </row>
    <row r="21" spans="1:8">
      <c r="A21" s="37" t="s">
        <v>24</v>
      </c>
      <c r="B21" s="216">
        <v>1654</v>
      </c>
      <c r="C21" s="216">
        <v>1924</v>
      </c>
      <c r="D21" s="200">
        <v>85.966735966735968</v>
      </c>
      <c r="E21" s="226">
        <v>1900</v>
      </c>
      <c r="F21" s="226">
        <v>1654</v>
      </c>
      <c r="G21" s="203">
        <v>1.1487303506650544</v>
      </c>
    </row>
    <row r="22" spans="1:8" ht="22.5" customHeight="1" thickBot="1">
      <c r="A22" s="92" t="s">
        <v>26</v>
      </c>
      <c r="B22" s="232">
        <f>B20+B21</f>
        <v>263810</v>
      </c>
      <c r="C22" s="232">
        <f>C20+C21</f>
        <v>338746</v>
      </c>
      <c r="D22" s="418">
        <f>B22*100/C22</f>
        <v>77.878410372373395</v>
      </c>
      <c r="E22" s="321">
        <f>E20+E21</f>
        <v>294045</v>
      </c>
      <c r="F22" s="232">
        <f>F20+F21</f>
        <v>941187</v>
      </c>
      <c r="G22" s="418">
        <f>E22/F22</f>
        <v>0.31241931730888761</v>
      </c>
    </row>
    <row r="24" spans="1:8" ht="33" customHeight="1" thickBot="1">
      <c r="A24" s="454" t="s">
        <v>368</v>
      </c>
      <c r="B24" s="454"/>
      <c r="C24" s="454"/>
      <c r="D24" s="454"/>
      <c r="E24" s="454"/>
      <c r="F24" s="454"/>
      <c r="G24" s="454"/>
      <c r="H24" s="419"/>
    </row>
    <row r="25" spans="1:8" ht="90" customHeight="1" thickBot="1">
      <c r="A25" s="35" t="s">
        <v>0</v>
      </c>
      <c r="B25" s="380" t="s">
        <v>27</v>
      </c>
      <c r="C25" s="380" t="s">
        <v>60</v>
      </c>
      <c r="D25" s="381" t="s">
        <v>62</v>
      </c>
      <c r="E25" s="380" t="s">
        <v>61</v>
      </c>
      <c r="F25" s="380" t="s">
        <v>60</v>
      </c>
      <c r="G25" s="36" t="s">
        <v>31</v>
      </c>
    </row>
    <row r="26" spans="1:8" ht="12.75" customHeight="1" thickTop="1">
      <c r="A26" s="91">
        <v>1</v>
      </c>
      <c r="B26" s="409">
        <v>2</v>
      </c>
      <c r="C26" s="409">
        <v>3</v>
      </c>
      <c r="D26" s="410">
        <v>4</v>
      </c>
      <c r="E26" s="409">
        <v>5</v>
      </c>
      <c r="F26" s="409">
        <v>6</v>
      </c>
      <c r="G26" s="91">
        <v>7</v>
      </c>
    </row>
    <row r="27" spans="1:8">
      <c r="A27" s="37" t="s">
        <v>6</v>
      </c>
      <c r="B27" s="216">
        <v>3969</v>
      </c>
      <c r="C27" s="216">
        <v>37837</v>
      </c>
      <c r="D27" s="200">
        <v>10.489732272643181</v>
      </c>
      <c r="E27" s="216">
        <v>6469</v>
      </c>
      <c r="F27" s="216">
        <v>37837</v>
      </c>
      <c r="G27" s="200">
        <v>17.097021434046038</v>
      </c>
    </row>
    <row r="28" spans="1:8">
      <c r="A28" s="37" t="s">
        <v>7</v>
      </c>
      <c r="B28" s="216">
        <v>30341</v>
      </c>
      <c r="C28" s="216">
        <v>202586</v>
      </c>
      <c r="D28" s="200">
        <v>14.976849338058898</v>
      </c>
      <c r="E28" s="216">
        <v>47316</v>
      </c>
      <c r="F28" s="216">
        <v>202586</v>
      </c>
      <c r="G28" s="200">
        <v>23.356006831666551</v>
      </c>
    </row>
    <row r="29" spans="1:8">
      <c r="A29" s="37" t="s">
        <v>8</v>
      </c>
      <c r="B29" s="216">
        <v>9152</v>
      </c>
      <c r="C29" s="216">
        <v>69856</v>
      </c>
      <c r="D29" s="200">
        <v>13.101236830050389</v>
      </c>
      <c r="E29" s="216">
        <v>18438</v>
      </c>
      <c r="F29" s="216">
        <v>69856</v>
      </c>
      <c r="G29" s="200">
        <v>26.394296839212096</v>
      </c>
    </row>
    <row r="30" spans="1:8">
      <c r="A30" s="37" t="s">
        <v>9</v>
      </c>
      <c r="B30" s="216">
        <v>9899</v>
      </c>
      <c r="C30" s="216">
        <v>110291</v>
      </c>
      <c r="D30" s="200">
        <v>8.9753470364762311</v>
      </c>
      <c r="E30" s="216">
        <v>21245</v>
      </c>
      <c r="F30" s="216">
        <v>110291</v>
      </c>
      <c r="G30" s="200">
        <v>19.262677825026518</v>
      </c>
    </row>
    <row r="31" spans="1:8">
      <c r="A31" s="37" t="s">
        <v>10</v>
      </c>
      <c r="B31" s="216">
        <v>23504</v>
      </c>
      <c r="C31" s="216">
        <v>171916</v>
      </c>
      <c r="D31" s="200">
        <v>13.671793201330882</v>
      </c>
      <c r="E31" s="216">
        <v>40628</v>
      </c>
      <c r="F31" s="216">
        <v>171916</v>
      </c>
      <c r="G31" s="200">
        <v>23.632471672212009</v>
      </c>
    </row>
    <row r="32" spans="1:8">
      <c r="A32" s="37" t="s">
        <v>11</v>
      </c>
      <c r="B32" s="216">
        <v>18449</v>
      </c>
      <c r="C32" s="216">
        <v>255432</v>
      </c>
      <c r="D32" s="200">
        <v>7.2226659149989034</v>
      </c>
      <c r="E32" s="216">
        <v>50723</v>
      </c>
      <c r="F32" s="216">
        <v>204709</v>
      </c>
      <c r="G32" s="200">
        <v>24.778099643884737</v>
      </c>
    </row>
    <row r="33" spans="1:7">
      <c r="A33" s="37" t="s">
        <v>12</v>
      </c>
      <c r="B33" s="216">
        <v>5566</v>
      </c>
      <c r="C33" s="216">
        <v>76097</v>
      </c>
      <c r="D33" s="200">
        <v>7.3143487916737842</v>
      </c>
      <c r="E33" s="216">
        <v>16006</v>
      </c>
      <c r="F33" s="216">
        <v>76097</v>
      </c>
      <c r="G33" s="200">
        <v>21.033680697005138</v>
      </c>
    </row>
    <row r="34" spans="1:7">
      <c r="A34" s="37" t="s">
        <v>13</v>
      </c>
      <c r="B34" s="216">
        <v>13459</v>
      </c>
      <c r="C34" s="216">
        <v>72771</v>
      </c>
      <c r="D34" s="200">
        <v>18.495004878316912</v>
      </c>
      <c r="E34" s="216">
        <v>11579</v>
      </c>
      <c r="F34" s="216">
        <v>72771</v>
      </c>
      <c r="G34" s="200">
        <v>15.911558175646892</v>
      </c>
    </row>
    <row r="35" spans="1:7">
      <c r="A35" s="37" t="s">
        <v>14</v>
      </c>
      <c r="B35" s="216">
        <v>20068</v>
      </c>
      <c r="C35" s="216">
        <v>243259</v>
      </c>
      <c r="D35" s="200">
        <v>8.2496433842118897</v>
      </c>
      <c r="E35" s="216">
        <v>51916</v>
      </c>
      <c r="F35" s="216">
        <v>243259</v>
      </c>
      <c r="G35" s="200">
        <v>21.341861966052644</v>
      </c>
    </row>
    <row r="36" spans="1:7">
      <c r="A36" s="37" t="s">
        <v>15</v>
      </c>
      <c r="B36" s="216">
        <v>11417</v>
      </c>
      <c r="C36" s="216">
        <v>104152</v>
      </c>
      <c r="D36" s="200">
        <v>10.961863430370997</v>
      </c>
      <c r="E36" s="216">
        <v>25093</v>
      </c>
      <c r="F36" s="216">
        <v>104152</v>
      </c>
      <c r="G36" s="200">
        <v>24.092672248252551</v>
      </c>
    </row>
    <row r="37" spans="1:7">
      <c r="A37" s="37" t="s">
        <v>16</v>
      </c>
      <c r="B37" s="216">
        <v>2984</v>
      </c>
      <c r="C37" s="216">
        <v>148174</v>
      </c>
      <c r="D37" s="200">
        <v>2.0138485834221931</v>
      </c>
      <c r="E37" s="216">
        <v>44733</v>
      </c>
      <c r="F37" s="216">
        <v>192907</v>
      </c>
      <c r="G37" s="200">
        <v>23.188894130332233</v>
      </c>
    </row>
    <row r="38" spans="1:7">
      <c r="A38" s="37" t="s">
        <v>17</v>
      </c>
      <c r="B38" s="216">
        <v>20369</v>
      </c>
      <c r="C38" s="216">
        <v>160111</v>
      </c>
      <c r="D38" s="200">
        <v>12.721799251769086</v>
      </c>
      <c r="E38" s="216">
        <v>33036</v>
      </c>
      <c r="F38" s="216">
        <v>160111</v>
      </c>
      <c r="G38" s="200">
        <v>20.633185727401614</v>
      </c>
    </row>
    <row r="39" spans="1:7">
      <c r="A39" s="37" t="s">
        <v>18</v>
      </c>
      <c r="B39" s="216">
        <v>1351</v>
      </c>
      <c r="C39" s="216">
        <v>20440</v>
      </c>
      <c r="D39" s="200">
        <v>6.6095890410958908</v>
      </c>
      <c r="E39" s="216">
        <v>5894</v>
      </c>
      <c r="F39" s="216">
        <v>20440</v>
      </c>
      <c r="G39" s="200">
        <v>28.835616438356166</v>
      </c>
    </row>
    <row r="40" spans="1:7">
      <c r="A40" s="37" t="s">
        <v>19</v>
      </c>
      <c r="B40" s="216">
        <v>2554</v>
      </c>
      <c r="C40" s="216">
        <v>26008</v>
      </c>
      <c r="D40" s="200">
        <v>9.8200553675792062</v>
      </c>
      <c r="E40" s="216">
        <v>4786</v>
      </c>
      <c r="F40" s="216">
        <v>26008</v>
      </c>
      <c r="G40" s="200">
        <v>18.402030144570901</v>
      </c>
    </row>
    <row r="41" spans="1:7">
      <c r="A41" s="37" t="s">
        <v>20</v>
      </c>
      <c r="B41" s="216">
        <v>4609</v>
      </c>
      <c r="C41" s="216">
        <v>66880</v>
      </c>
      <c r="D41" s="200">
        <v>6.8914473684210522</v>
      </c>
      <c r="E41" s="216">
        <v>24796</v>
      </c>
      <c r="F41" s="216">
        <v>66880</v>
      </c>
      <c r="G41" s="200">
        <v>37.075358851674636</v>
      </c>
    </row>
    <row r="42" spans="1:7">
      <c r="A42" s="37" t="s">
        <v>21</v>
      </c>
      <c r="B42" s="216">
        <v>24290</v>
      </c>
      <c r="C42" s="216">
        <v>255168</v>
      </c>
      <c r="D42" s="200">
        <v>9.5192187108101329</v>
      </c>
      <c r="E42" s="216">
        <v>64300</v>
      </c>
      <c r="F42" s="216">
        <v>255168</v>
      </c>
      <c r="G42" s="200">
        <v>25.199084524705288</v>
      </c>
    </row>
    <row r="43" spans="1:7" ht="16.5" customHeight="1" thickBot="1">
      <c r="A43" s="92" t="s">
        <v>22</v>
      </c>
      <c r="B43" s="232">
        <f>SUM(B27:B42)</f>
        <v>201981</v>
      </c>
      <c r="C43" s="232">
        <f>SUM(C27:C42)</f>
        <v>2020978</v>
      </c>
      <c r="D43" s="383">
        <f>B43*100/C43</f>
        <v>9.9942206199176837</v>
      </c>
      <c r="E43" s="232">
        <f>SUM(E27:E42)</f>
        <v>466958</v>
      </c>
      <c r="F43" s="232">
        <f>SUM(F27:F42)</f>
        <v>2014988</v>
      </c>
      <c r="G43" s="383">
        <f>E43*100/F43</f>
        <v>23.174232303120416</v>
      </c>
    </row>
    <row r="44" spans="1:7">
      <c r="A44" s="37" t="s">
        <v>24</v>
      </c>
      <c r="B44" s="216">
        <v>198</v>
      </c>
      <c r="C44" s="216">
        <v>6812</v>
      </c>
      <c r="D44" s="200">
        <v>2.9066353493834409</v>
      </c>
      <c r="E44" s="216">
        <v>419</v>
      </c>
      <c r="F44" s="216">
        <v>6812</v>
      </c>
      <c r="G44" s="200">
        <v>6.1509101585437467</v>
      </c>
    </row>
    <row r="45" spans="1:7" ht="22.5" customHeight="1" thickBot="1">
      <c r="A45" s="92" t="s">
        <v>26</v>
      </c>
      <c r="B45" s="232">
        <f>B43+B44</f>
        <v>202179</v>
      </c>
      <c r="C45" s="232">
        <f>C43+C44</f>
        <v>2027790</v>
      </c>
      <c r="D45" s="418">
        <f>B45*100/C45</f>
        <v>9.9704111372479396</v>
      </c>
      <c r="E45" s="232">
        <f>E43+E44</f>
        <v>467377</v>
      </c>
      <c r="F45" s="232">
        <f>F43+F44</f>
        <v>2021800</v>
      </c>
      <c r="G45" s="418">
        <f>E45*100/F45</f>
        <v>23.116876051043626</v>
      </c>
    </row>
    <row r="47" spans="1:7" ht="49.5" customHeight="1" thickBot="1">
      <c r="A47" s="454" t="s">
        <v>369</v>
      </c>
      <c r="B47" s="454"/>
      <c r="C47" s="454"/>
      <c r="D47" s="454"/>
      <c r="E47" s="454"/>
      <c r="F47" s="454"/>
      <c r="G47" s="454"/>
    </row>
    <row r="48" spans="1:7" ht="114" customHeight="1" thickBot="1">
      <c r="A48" s="35" t="s">
        <v>0</v>
      </c>
      <c r="B48" s="380" t="s">
        <v>59</v>
      </c>
      <c r="C48" s="380" t="s">
        <v>291</v>
      </c>
      <c r="D48" s="381" t="s">
        <v>58</v>
      </c>
      <c r="E48" s="380" t="s">
        <v>57</v>
      </c>
      <c r="F48" s="380" t="s">
        <v>83</v>
      </c>
      <c r="G48" s="36" t="s">
        <v>56</v>
      </c>
    </row>
    <row r="49" spans="1:7" ht="12.75" customHeight="1" thickTop="1">
      <c r="A49" s="91">
        <v>1</v>
      </c>
      <c r="B49" s="409">
        <v>2</v>
      </c>
      <c r="C49" s="409">
        <v>3</v>
      </c>
      <c r="D49" s="410">
        <v>4</v>
      </c>
      <c r="E49" s="409">
        <v>5</v>
      </c>
      <c r="F49" s="409">
        <v>6</v>
      </c>
      <c r="G49" s="91">
        <v>7</v>
      </c>
    </row>
    <row r="50" spans="1:7">
      <c r="A50" s="37" t="s">
        <v>6</v>
      </c>
      <c r="B50" s="216">
        <v>2794</v>
      </c>
      <c r="C50" s="216">
        <v>5879</v>
      </c>
      <c r="D50" s="200">
        <v>47.525089300901513</v>
      </c>
      <c r="E50" s="216">
        <v>215</v>
      </c>
      <c r="F50" s="216">
        <v>5904</v>
      </c>
      <c r="G50" s="200">
        <v>3.6415989159891597</v>
      </c>
    </row>
    <row r="51" spans="1:7">
      <c r="A51" s="37" t="s">
        <v>7</v>
      </c>
      <c r="B51" s="216">
        <v>10151</v>
      </c>
      <c r="C51" s="216">
        <v>48811</v>
      </c>
      <c r="D51" s="200">
        <v>20.796541763127163</v>
      </c>
      <c r="E51" s="216">
        <v>329</v>
      </c>
      <c r="F51" s="216">
        <v>17710</v>
      </c>
      <c r="G51" s="200">
        <v>1.8577075098814229</v>
      </c>
    </row>
    <row r="52" spans="1:7">
      <c r="A52" s="37" t="s">
        <v>8</v>
      </c>
      <c r="B52" s="216">
        <v>2838</v>
      </c>
      <c r="C52" s="216">
        <v>23763</v>
      </c>
      <c r="D52" s="200">
        <v>11.94293649791693</v>
      </c>
      <c r="E52" s="216">
        <v>94</v>
      </c>
      <c r="F52" s="216">
        <v>5095</v>
      </c>
      <c r="G52" s="200">
        <v>1.8449460255152108</v>
      </c>
    </row>
    <row r="53" spans="1:7">
      <c r="A53" s="37" t="s">
        <v>9</v>
      </c>
      <c r="B53" s="216">
        <v>10832</v>
      </c>
      <c r="C53" s="216">
        <v>21994</v>
      </c>
      <c r="D53" s="200">
        <v>49.249795398745114</v>
      </c>
      <c r="E53" s="216">
        <v>297</v>
      </c>
      <c r="F53" s="216">
        <v>9810</v>
      </c>
      <c r="G53" s="200">
        <v>3.0275229357798166</v>
      </c>
    </row>
    <row r="54" spans="1:7">
      <c r="A54" s="37" t="s">
        <v>10</v>
      </c>
      <c r="B54" s="216">
        <v>7919</v>
      </c>
      <c r="C54" s="216">
        <v>32803</v>
      </c>
      <c r="D54" s="200">
        <v>24.141084656891138</v>
      </c>
      <c r="E54" s="216">
        <v>214</v>
      </c>
      <c r="F54" s="216">
        <v>13284</v>
      </c>
      <c r="G54" s="200">
        <v>1.6109605540499849</v>
      </c>
    </row>
    <row r="55" spans="1:7">
      <c r="A55" s="37" t="s">
        <v>11</v>
      </c>
      <c r="B55" s="216">
        <v>34897</v>
      </c>
      <c r="C55" s="216">
        <v>136121</v>
      </c>
      <c r="D55" s="200">
        <v>25.636749656555562</v>
      </c>
      <c r="E55" s="216">
        <v>252</v>
      </c>
      <c r="F55" s="216">
        <v>15642</v>
      </c>
      <c r="G55" s="200">
        <v>1.611047180667434</v>
      </c>
    </row>
    <row r="56" spans="1:7">
      <c r="A56" s="37" t="s">
        <v>12</v>
      </c>
      <c r="B56" s="216">
        <v>2577</v>
      </c>
      <c r="C56" s="216">
        <v>5998</v>
      </c>
      <c r="D56" s="200">
        <v>42.964321440480155</v>
      </c>
      <c r="E56" s="216">
        <v>5289</v>
      </c>
      <c r="F56" s="216">
        <v>21816</v>
      </c>
      <c r="G56" s="200">
        <v>24.243674367436743</v>
      </c>
    </row>
    <row r="57" spans="1:7">
      <c r="A57" s="37" t="s">
        <v>13</v>
      </c>
      <c r="B57" s="216">
        <v>0</v>
      </c>
      <c r="C57" s="216">
        <v>18020</v>
      </c>
      <c r="D57" s="200">
        <v>0</v>
      </c>
      <c r="E57" s="391"/>
      <c r="F57" s="391"/>
      <c r="G57" s="392"/>
    </row>
    <row r="58" spans="1:7">
      <c r="A58" s="37" t="s">
        <v>14</v>
      </c>
      <c r="B58" s="216">
        <v>10923</v>
      </c>
      <c r="C58" s="216">
        <v>43959</v>
      </c>
      <c r="D58" s="200">
        <v>24.84815396164608</v>
      </c>
      <c r="E58" s="216">
        <v>10</v>
      </c>
      <c r="F58" s="216">
        <v>18094</v>
      </c>
      <c r="G58" s="200">
        <v>5.5266939316900632E-2</v>
      </c>
    </row>
    <row r="59" spans="1:7">
      <c r="A59" s="37" t="s">
        <v>15</v>
      </c>
      <c r="B59" s="216">
        <v>6982</v>
      </c>
      <c r="C59" s="216">
        <v>14732</v>
      </c>
      <c r="D59" s="200">
        <v>47.393429269617158</v>
      </c>
      <c r="E59" s="216">
        <v>90</v>
      </c>
      <c r="F59" s="216">
        <v>13761</v>
      </c>
      <c r="G59" s="200">
        <v>0.65402223675604965</v>
      </c>
    </row>
    <row r="60" spans="1:7">
      <c r="A60" s="37" t="s">
        <v>16</v>
      </c>
      <c r="B60" s="216">
        <v>20029</v>
      </c>
      <c r="C60" s="216">
        <v>61366</v>
      </c>
      <c r="D60" s="200">
        <v>32.63859466153896</v>
      </c>
      <c r="E60" s="216">
        <v>88</v>
      </c>
      <c r="F60" s="216">
        <v>27098</v>
      </c>
      <c r="G60" s="200">
        <v>0.32474721381651778</v>
      </c>
    </row>
    <row r="61" spans="1:7">
      <c r="A61" s="37" t="s">
        <v>17</v>
      </c>
      <c r="B61" s="216">
        <v>11002</v>
      </c>
      <c r="C61" s="216">
        <v>51628</v>
      </c>
      <c r="D61" s="200">
        <v>21.310141783528319</v>
      </c>
      <c r="E61" s="216">
        <v>36</v>
      </c>
      <c r="F61" s="216">
        <v>16466</v>
      </c>
      <c r="G61" s="200">
        <v>0.21863233329284587</v>
      </c>
    </row>
    <row r="62" spans="1:7">
      <c r="A62" s="37" t="s">
        <v>18</v>
      </c>
      <c r="B62" s="216">
        <v>2212</v>
      </c>
      <c r="C62" s="216">
        <v>14317</v>
      </c>
      <c r="D62" s="200">
        <v>15.450164140532236</v>
      </c>
      <c r="E62" s="216">
        <v>69</v>
      </c>
      <c r="F62" s="216">
        <v>3407</v>
      </c>
      <c r="G62" s="200">
        <v>2.0252421485177576</v>
      </c>
    </row>
    <row r="63" spans="1:7">
      <c r="A63" s="37" t="s">
        <v>19</v>
      </c>
      <c r="B63" s="216">
        <v>868</v>
      </c>
      <c r="C63" s="216">
        <v>5348</v>
      </c>
      <c r="D63" s="200">
        <v>16.230366492146597</v>
      </c>
      <c r="E63" s="216">
        <v>65</v>
      </c>
      <c r="F63" s="216">
        <v>1498</v>
      </c>
      <c r="G63" s="200">
        <v>4.3391188251001331</v>
      </c>
    </row>
    <row r="64" spans="1:7">
      <c r="A64" s="37" t="s">
        <v>20</v>
      </c>
      <c r="B64" s="216">
        <v>3317</v>
      </c>
      <c r="C64" s="216">
        <v>11819</v>
      </c>
      <c r="D64" s="200">
        <v>28.064980116761145</v>
      </c>
      <c r="E64" s="216">
        <v>221</v>
      </c>
      <c r="F64" s="216">
        <v>5691</v>
      </c>
      <c r="G64" s="200">
        <v>3.8833245475311897</v>
      </c>
    </row>
    <row r="65" spans="1:7" s="395" customFormat="1" ht="16.5" customHeight="1">
      <c r="A65" s="37" t="s">
        <v>21</v>
      </c>
      <c r="B65" s="216">
        <v>837</v>
      </c>
      <c r="C65" s="216">
        <v>23860</v>
      </c>
      <c r="D65" s="200">
        <v>3.507963118189438</v>
      </c>
      <c r="E65" s="216">
        <v>31</v>
      </c>
      <c r="F65" s="216">
        <v>23860</v>
      </c>
      <c r="G65" s="200">
        <v>0.12992455993294216</v>
      </c>
    </row>
    <row r="66" spans="1:7" ht="15.75" thickBot="1">
      <c r="A66" s="92" t="s">
        <v>22</v>
      </c>
      <c r="B66" s="232">
        <f>SUM(B50:B65)</f>
        <v>128178</v>
      </c>
      <c r="C66" s="232">
        <f>SUM(C50:C65)</f>
        <v>520418</v>
      </c>
      <c r="D66" s="383">
        <f>B66*100/C66</f>
        <v>24.629816801109879</v>
      </c>
      <c r="E66" s="232">
        <f>SUM(E50:E65)</f>
        <v>7300</v>
      </c>
      <c r="F66" s="232">
        <f>SUM(F50:F65)</f>
        <v>199136</v>
      </c>
      <c r="G66" s="383">
        <f>E66*100/F66</f>
        <v>3.6658364133054797</v>
      </c>
    </row>
    <row r="67" spans="1:7" s="395" customFormat="1" ht="16.5" customHeight="1">
      <c r="A67" s="37" t="s">
        <v>24</v>
      </c>
      <c r="B67" s="216">
        <v>0</v>
      </c>
      <c r="C67" s="216">
        <v>1230</v>
      </c>
      <c r="D67" s="200">
        <v>0</v>
      </c>
      <c r="E67" s="216">
        <v>3</v>
      </c>
      <c r="F67" s="216">
        <v>20</v>
      </c>
      <c r="G67" s="200">
        <v>15</v>
      </c>
    </row>
    <row r="68" spans="1:7" ht="15" customHeight="1" thickBot="1">
      <c r="A68" s="92" t="s">
        <v>26</v>
      </c>
      <c r="B68" s="232">
        <f>SUM(B66:B67)</f>
        <v>128178</v>
      </c>
      <c r="C68" s="232">
        <f>C66+C67</f>
        <v>521648</v>
      </c>
      <c r="D68" s="418">
        <f>B68*100/C68</f>
        <v>24.57174186424562</v>
      </c>
      <c r="E68" s="232">
        <f>E66+E67</f>
        <v>7303</v>
      </c>
      <c r="F68" s="232">
        <f>F66+F67</f>
        <v>199156</v>
      </c>
      <c r="G68" s="418">
        <f>E68*100/F68</f>
        <v>3.6669746329510535</v>
      </c>
    </row>
    <row r="70" spans="1:7" ht="31.5" customHeight="1"/>
    <row r="71" spans="1:7" ht="51.75" customHeight="1" thickBot="1">
      <c r="A71" s="453" t="s">
        <v>370</v>
      </c>
      <c r="B71" s="453"/>
      <c r="C71" s="453"/>
      <c r="D71" s="453"/>
      <c r="E71" s="453"/>
      <c r="F71" s="453"/>
      <c r="G71" s="453"/>
    </row>
    <row r="72" spans="1:7" ht="108.6" customHeight="1" thickBot="1">
      <c r="A72" s="35" t="s">
        <v>0</v>
      </c>
      <c r="B72" s="380" t="s">
        <v>55</v>
      </c>
      <c r="C72" s="380" t="s">
        <v>54</v>
      </c>
      <c r="D72" s="381" t="s">
        <v>53</v>
      </c>
      <c r="E72" s="380" t="s">
        <v>52</v>
      </c>
      <c r="F72" s="380" t="s">
        <v>51</v>
      </c>
      <c r="G72" s="36" t="s">
        <v>50</v>
      </c>
    </row>
    <row r="73" spans="1:7" ht="12.75" customHeight="1" thickTop="1">
      <c r="A73" s="91">
        <v>1</v>
      </c>
      <c r="B73" s="409">
        <v>2</v>
      </c>
      <c r="C73" s="409">
        <v>3</v>
      </c>
      <c r="D73" s="410">
        <v>4</v>
      </c>
      <c r="E73" s="409">
        <v>5</v>
      </c>
      <c r="F73" s="409">
        <v>6</v>
      </c>
      <c r="G73" s="91">
        <v>7</v>
      </c>
    </row>
    <row r="74" spans="1:7">
      <c r="A74" s="37" t="s">
        <v>6</v>
      </c>
      <c r="B74" s="216">
        <v>319</v>
      </c>
      <c r="C74" s="216">
        <v>319</v>
      </c>
      <c r="D74" s="200">
        <v>100</v>
      </c>
      <c r="E74" s="216">
        <v>270</v>
      </c>
      <c r="F74" s="216">
        <v>270</v>
      </c>
      <c r="G74" s="422">
        <v>100</v>
      </c>
    </row>
    <row r="75" spans="1:7">
      <c r="A75" s="37" t="s">
        <v>7</v>
      </c>
      <c r="B75" s="216">
        <v>197</v>
      </c>
      <c r="C75" s="216">
        <v>197</v>
      </c>
      <c r="D75" s="200">
        <v>100</v>
      </c>
      <c r="E75" s="216">
        <v>1320</v>
      </c>
      <c r="F75" s="216">
        <v>1320</v>
      </c>
      <c r="G75" s="422">
        <v>100</v>
      </c>
    </row>
    <row r="76" spans="1:7">
      <c r="A76" s="37" t="s">
        <v>8</v>
      </c>
      <c r="B76" s="216">
        <v>296</v>
      </c>
      <c r="C76" s="216">
        <v>296</v>
      </c>
      <c r="D76" s="200">
        <v>100</v>
      </c>
      <c r="E76" s="216">
        <v>584</v>
      </c>
      <c r="F76" s="216">
        <v>670</v>
      </c>
      <c r="G76" s="422">
        <v>87.164179104477611</v>
      </c>
    </row>
    <row r="77" spans="1:7">
      <c r="A77" s="37" t="s">
        <v>9</v>
      </c>
      <c r="B77" s="216">
        <v>1430</v>
      </c>
      <c r="C77" s="216">
        <v>1782</v>
      </c>
      <c r="D77" s="200">
        <v>80.246913580246911</v>
      </c>
      <c r="E77" s="216">
        <v>659</v>
      </c>
      <c r="F77" s="216">
        <v>794</v>
      </c>
      <c r="G77" s="422">
        <v>82.997481108312343</v>
      </c>
    </row>
    <row r="78" spans="1:7">
      <c r="A78" s="37" t="s">
        <v>10</v>
      </c>
      <c r="B78" s="216">
        <v>262</v>
      </c>
      <c r="C78" s="216">
        <v>262</v>
      </c>
      <c r="D78" s="200">
        <v>100</v>
      </c>
      <c r="E78" s="216">
        <v>1081</v>
      </c>
      <c r="F78" s="216">
        <v>1296</v>
      </c>
      <c r="G78" s="422">
        <v>83.410493827160494</v>
      </c>
    </row>
    <row r="79" spans="1:7">
      <c r="A79" s="37" t="s">
        <v>11</v>
      </c>
      <c r="B79" s="216">
        <v>295</v>
      </c>
      <c r="C79" s="216">
        <v>295</v>
      </c>
      <c r="D79" s="200">
        <v>100</v>
      </c>
      <c r="E79" s="216">
        <v>2220</v>
      </c>
      <c r="F79" s="216">
        <v>2450</v>
      </c>
      <c r="G79" s="422">
        <v>90.612244897959187</v>
      </c>
    </row>
    <row r="80" spans="1:7">
      <c r="A80" s="37" t="s">
        <v>12</v>
      </c>
      <c r="B80" s="216">
        <v>39</v>
      </c>
      <c r="C80" s="216">
        <v>39</v>
      </c>
      <c r="D80" s="200">
        <v>100</v>
      </c>
      <c r="E80" s="216">
        <v>552</v>
      </c>
      <c r="F80" s="216">
        <v>552</v>
      </c>
      <c r="G80" s="422">
        <v>100</v>
      </c>
    </row>
    <row r="81" spans="1:7">
      <c r="A81" s="37" t="s">
        <v>13</v>
      </c>
      <c r="B81" s="216">
        <v>451</v>
      </c>
      <c r="C81" s="216">
        <v>451</v>
      </c>
      <c r="D81" s="200">
        <v>100</v>
      </c>
      <c r="E81" s="216">
        <v>0</v>
      </c>
      <c r="F81" s="216">
        <v>502</v>
      </c>
      <c r="G81" s="422">
        <v>0</v>
      </c>
    </row>
    <row r="82" spans="1:7">
      <c r="A82" s="37" t="s">
        <v>14</v>
      </c>
      <c r="B82" s="320"/>
      <c r="C82" s="320"/>
      <c r="D82" s="423"/>
      <c r="E82" s="216">
        <v>1850</v>
      </c>
      <c r="F82" s="216">
        <v>1972</v>
      </c>
      <c r="G82" s="422">
        <v>93.813387423935097</v>
      </c>
    </row>
    <row r="83" spans="1:7">
      <c r="A83" s="37" t="s">
        <v>15</v>
      </c>
      <c r="B83" s="216">
        <v>93</v>
      </c>
      <c r="C83" s="216">
        <v>93</v>
      </c>
      <c r="D83" s="200">
        <v>100</v>
      </c>
      <c r="E83" s="216">
        <v>707</v>
      </c>
      <c r="F83" s="216">
        <v>707</v>
      </c>
      <c r="G83" s="422">
        <v>100</v>
      </c>
    </row>
    <row r="84" spans="1:7">
      <c r="A84" s="37" t="s">
        <v>16</v>
      </c>
      <c r="B84" s="216">
        <v>1418</v>
      </c>
      <c r="C84" s="216">
        <v>1433</v>
      </c>
      <c r="D84" s="200">
        <v>98.953244940683888</v>
      </c>
      <c r="E84" s="216">
        <v>2149</v>
      </c>
      <c r="F84" s="216">
        <v>2779</v>
      </c>
      <c r="G84" s="422">
        <v>77.329974811083119</v>
      </c>
    </row>
    <row r="85" spans="1:7">
      <c r="A85" s="37" t="s">
        <v>17</v>
      </c>
      <c r="B85" s="216">
        <v>792</v>
      </c>
      <c r="C85" s="216">
        <v>792</v>
      </c>
      <c r="D85" s="200">
        <v>100</v>
      </c>
      <c r="E85" s="216">
        <v>951</v>
      </c>
      <c r="F85" s="216">
        <v>990</v>
      </c>
      <c r="G85" s="422">
        <v>96.060606060606062</v>
      </c>
    </row>
    <row r="86" spans="1:7">
      <c r="A86" s="37" t="s">
        <v>18</v>
      </c>
      <c r="B86" s="216">
        <v>89</v>
      </c>
      <c r="C86" s="216">
        <v>89</v>
      </c>
      <c r="D86" s="200">
        <v>100</v>
      </c>
      <c r="E86" s="216">
        <v>271</v>
      </c>
      <c r="F86" s="216">
        <v>294</v>
      </c>
      <c r="G86" s="422">
        <v>92.176870748299322</v>
      </c>
    </row>
    <row r="87" spans="1:7">
      <c r="A87" s="37" t="s">
        <v>19</v>
      </c>
      <c r="B87" s="216">
        <v>64</v>
      </c>
      <c r="C87" s="216">
        <v>64</v>
      </c>
      <c r="D87" s="200">
        <v>100</v>
      </c>
      <c r="E87" s="216">
        <v>193</v>
      </c>
      <c r="F87" s="216">
        <v>193</v>
      </c>
      <c r="G87" s="422">
        <v>100</v>
      </c>
    </row>
    <row r="88" spans="1:7">
      <c r="A88" s="37" t="s">
        <v>20</v>
      </c>
      <c r="B88" s="216">
        <v>249</v>
      </c>
      <c r="C88" s="216">
        <v>249</v>
      </c>
      <c r="D88" s="200">
        <v>100</v>
      </c>
      <c r="E88" s="216">
        <v>580</v>
      </c>
      <c r="F88" s="216">
        <v>590</v>
      </c>
      <c r="G88" s="422">
        <v>98.305084745762713</v>
      </c>
    </row>
    <row r="89" spans="1:7" ht="16.5" customHeight="1">
      <c r="A89" s="37" t="s">
        <v>21</v>
      </c>
      <c r="B89" s="216">
        <v>898</v>
      </c>
      <c r="C89" s="216">
        <v>938</v>
      </c>
      <c r="D89" s="200">
        <v>95.735607675906181</v>
      </c>
      <c r="E89" s="216">
        <v>1315</v>
      </c>
      <c r="F89" s="216">
        <v>1692</v>
      </c>
      <c r="G89" s="422">
        <v>77.718676122931441</v>
      </c>
    </row>
    <row r="90" spans="1:7" ht="15.75" thickBot="1">
      <c r="A90" s="92" t="s">
        <v>22</v>
      </c>
      <c r="B90" s="232">
        <f>SUM(B74:B89)</f>
        <v>6892</v>
      </c>
      <c r="C90" s="232">
        <f>SUM(C74:C89)</f>
        <v>7299</v>
      </c>
      <c r="D90" s="383">
        <f>B90*100/C90</f>
        <v>94.423893684066314</v>
      </c>
      <c r="E90" s="232">
        <f>SUM(E74:E89)</f>
        <v>14702</v>
      </c>
      <c r="F90" s="232">
        <f>SUM(F74:F89)</f>
        <v>17071</v>
      </c>
      <c r="G90" s="383">
        <f>E90*100/F90</f>
        <v>86.122664167301267</v>
      </c>
    </row>
    <row r="91" spans="1:7" ht="17.25" customHeight="1">
      <c r="A91" s="37" t="s">
        <v>24</v>
      </c>
      <c r="B91" s="216">
        <v>25</v>
      </c>
      <c r="C91" s="216">
        <v>27</v>
      </c>
      <c r="D91" s="200">
        <v>92.592592592592595</v>
      </c>
      <c r="E91" s="372"/>
      <c r="F91" s="372"/>
      <c r="G91" s="424"/>
    </row>
    <row r="92" spans="1:7" ht="15.75" customHeight="1" thickBot="1">
      <c r="A92" s="92" t="s">
        <v>26</v>
      </c>
      <c r="B92" s="232">
        <f>B90+B91</f>
        <v>6917</v>
      </c>
      <c r="C92" s="232">
        <f>C90+C91</f>
        <v>7326</v>
      </c>
      <c r="D92" s="418">
        <f>B92*100/C92</f>
        <v>94.417144417144414</v>
      </c>
      <c r="E92" s="232">
        <f>SUM(E90:E91)</f>
        <v>14702</v>
      </c>
      <c r="F92" s="232">
        <f>F90+F91</f>
        <v>17071</v>
      </c>
      <c r="G92" s="425">
        <f>E92*100/F92</f>
        <v>86.122664167301267</v>
      </c>
    </row>
    <row r="94" spans="1:7" ht="15" customHeight="1"/>
    <row r="95" spans="1:7">
      <c r="A95" s="44"/>
      <c r="B95" s="421"/>
      <c r="C95" s="421"/>
      <c r="D95" s="426"/>
    </row>
    <row r="96" spans="1:7">
      <c r="A96" s="44"/>
      <c r="B96" s="421"/>
      <c r="C96" s="421"/>
      <c r="D96" s="426"/>
    </row>
    <row r="97" spans="1:7">
      <c r="A97" s="44"/>
      <c r="B97" s="421"/>
      <c r="C97" s="421"/>
      <c r="D97" s="426"/>
    </row>
    <row r="98" spans="1:7">
      <c r="A98" s="44"/>
      <c r="B98" s="421"/>
      <c r="C98" s="421"/>
      <c r="D98" s="426"/>
    </row>
    <row r="99" spans="1:7">
      <c r="A99" s="44"/>
      <c r="B99" s="421"/>
      <c r="C99" s="421"/>
      <c r="D99" s="426"/>
    </row>
    <row r="100" spans="1:7">
      <c r="A100" s="44"/>
      <c r="B100" s="421"/>
      <c r="C100" s="421"/>
      <c r="D100" s="426"/>
    </row>
    <row r="101" spans="1:7">
      <c r="A101" s="44"/>
      <c r="B101" s="421"/>
      <c r="C101" s="421"/>
      <c r="D101" s="426"/>
    </row>
    <row r="102" spans="1:7">
      <c r="A102" s="44"/>
      <c r="B102" s="421"/>
      <c r="C102" s="421"/>
      <c r="D102" s="426"/>
    </row>
    <row r="103" spans="1:7">
      <c r="A103" s="44"/>
      <c r="B103" s="421"/>
      <c r="C103" s="421"/>
      <c r="D103" s="426"/>
    </row>
    <row r="104" spans="1:7">
      <c r="A104" s="44"/>
      <c r="B104" s="421"/>
      <c r="C104" s="421"/>
      <c r="D104" s="426"/>
      <c r="G104" s="44"/>
    </row>
    <row r="105" spans="1:7">
      <c r="A105" s="44"/>
      <c r="B105" s="421"/>
      <c r="C105" s="421"/>
      <c r="D105" s="426"/>
      <c r="G105" s="44"/>
    </row>
    <row r="106" spans="1:7">
      <c r="A106" s="44"/>
      <c r="B106" s="421"/>
      <c r="C106" s="421"/>
      <c r="D106" s="426"/>
      <c r="G106" s="44"/>
    </row>
    <row r="107" spans="1:7">
      <c r="A107" s="44"/>
      <c r="B107" s="421"/>
      <c r="C107" s="421"/>
      <c r="D107" s="426"/>
      <c r="G107" s="44"/>
    </row>
    <row r="108" spans="1:7">
      <c r="A108" s="44"/>
      <c r="B108" s="421"/>
      <c r="C108" s="421"/>
      <c r="D108" s="426"/>
      <c r="G108" s="44"/>
    </row>
    <row r="109" spans="1:7">
      <c r="A109" s="44"/>
      <c r="B109" s="421"/>
      <c r="C109" s="421"/>
      <c r="D109" s="426"/>
      <c r="G109" s="44"/>
    </row>
    <row r="110" spans="1:7">
      <c r="A110" s="44"/>
      <c r="B110" s="421"/>
      <c r="C110" s="421"/>
      <c r="D110" s="426"/>
      <c r="G110" s="44"/>
    </row>
    <row r="111" spans="1:7">
      <c r="A111" s="44"/>
      <c r="B111" s="421"/>
      <c r="C111" s="421"/>
      <c r="D111" s="426"/>
      <c r="G111" s="44"/>
    </row>
    <row r="112" spans="1:7">
      <c r="A112" s="44"/>
      <c r="B112" s="421"/>
      <c r="C112" s="421"/>
      <c r="D112" s="426"/>
      <c r="G112" s="44"/>
    </row>
    <row r="113" spans="1:7">
      <c r="A113" s="44"/>
      <c r="B113" s="421"/>
      <c r="C113" s="421"/>
      <c r="D113" s="426"/>
      <c r="G113" s="44"/>
    </row>
    <row r="114" spans="1:7">
      <c r="A114" s="44"/>
      <c r="B114" s="421"/>
      <c r="C114" s="421"/>
      <c r="D114" s="426"/>
      <c r="G114" s="44"/>
    </row>
    <row r="115" spans="1:7">
      <c r="A115" s="44"/>
      <c r="B115" s="421"/>
      <c r="C115" s="421"/>
      <c r="D115" s="426"/>
      <c r="G115" s="44"/>
    </row>
  </sheetData>
  <mergeCells count="4">
    <mergeCell ref="A1:G1"/>
    <mergeCell ref="A24:G24"/>
    <mergeCell ref="A47:G47"/>
    <mergeCell ref="A71:G71"/>
  </mergeCells>
  <pageMargins left="0.7" right="0.7" top="0.75" bottom="0.75" header="0.3" footer="0.3"/>
  <pageSetup paperSize="9" scale="87" orientation="landscape" r:id="rId1"/>
  <rowBreaks count="3" manualBreakCount="3">
    <brk id="23" max="16383" man="1"/>
    <brk id="46" max="16383" man="1"/>
    <brk id="6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T21"/>
  <sheetViews>
    <sheetView zoomScaleNormal="100" workbookViewId="0">
      <selection activeCell="G155" sqref="G155"/>
    </sheetView>
  </sheetViews>
  <sheetFormatPr defaultColWidth="9.140625" defaultRowHeight="15"/>
  <cols>
    <col min="1" max="1" width="16.28515625" style="8" customWidth="1"/>
    <col min="2" max="2" width="11.140625" style="8" customWidth="1"/>
    <col min="3" max="3" width="12.85546875" style="8" customWidth="1"/>
    <col min="4" max="4" width="17" style="8" customWidth="1"/>
    <col min="5" max="5" width="20.140625" style="8" customWidth="1"/>
    <col min="6" max="6" width="17.140625" style="8" customWidth="1"/>
    <col min="7" max="7" width="30.42578125" style="8" customWidth="1"/>
    <col min="8" max="8" width="30.5703125" style="8" customWidth="1"/>
    <col min="9" max="9" width="9.140625" style="8"/>
    <col min="10" max="10" width="39.85546875" style="8" customWidth="1"/>
    <col min="11" max="16384" width="9.140625" style="8"/>
  </cols>
  <sheetData>
    <row r="1" spans="1:20" ht="49.5" customHeight="1" thickBot="1">
      <c r="A1" s="486" t="s">
        <v>391</v>
      </c>
      <c r="B1" s="487"/>
      <c r="C1" s="487"/>
      <c r="D1" s="487"/>
      <c r="E1" s="487"/>
      <c r="F1" s="487"/>
      <c r="G1" s="487"/>
      <c r="H1" s="487"/>
    </row>
    <row r="2" spans="1:20" ht="258" customHeight="1" thickBot="1">
      <c r="A2" s="12" t="s">
        <v>0</v>
      </c>
      <c r="B2" s="12" t="s">
        <v>202</v>
      </c>
      <c r="C2" s="129" t="s">
        <v>201</v>
      </c>
      <c r="D2" s="12" t="s">
        <v>339</v>
      </c>
      <c r="E2" s="12" t="s">
        <v>200</v>
      </c>
      <c r="F2" s="109" t="s">
        <v>199</v>
      </c>
      <c r="G2" s="109" t="s">
        <v>338</v>
      </c>
      <c r="H2" s="109" t="s">
        <v>198</v>
      </c>
      <c r="I2" s="18"/>
      <c r="K2" s="18"/>
    </row>
    <row r="3" spans="1:20" ht="12.75" customHeight="1" thickTop="1">
      <c r="A3" s="112">
        <v>1</v>
      </c>
      <c r="B3" s="112">
        <v>2</v>
      </c>
      <c r="C3" s="112">
        <v>3</v>
      </c>
      <c r="D3" s="112">
        <v>4</v>
      </c>
      <c r="E3" s="112">
        <v>5</v>
      </c>
      <c r="F3" s="112">
        <v>6</v>
      </c>
      <c r="G3" s="112">
        <v>7</v>
      </c>
      <c r="H3" s="112">
        <v>8</v>
      </c>
    </row>
    <row r="4" spans="1:20">
      <c r="A4" s="10" t="s">
        <v>91</v>
      </c>
      <c r="B4" s="300">
        <v>93</v>
      </c>
      <c r="C4" s="206">
        <v>88</v>
      </c>
      <c r="D4" s="206">
        <v>84</v>
      </c>
      <c r="E4" s="206">
        <v>0</v>
      </c>
      <c r="F4" s="207">
        <v>94.623655913978496</v>
      </c>
      <c r="G4" s="207">
        <v>90.322580645161281</v>
      </c>
      <c r="H4" s="207">
        <v>0</v>
      </c>
      <c r="J4" s="47"/>
      <c r="P4" s="46"/>
      <c r="Q4" s="46"/>
    </row>
    <row r="5" spans="1:20">
      <c r="A5" s="10" t="s">
        <v>94</v>
      </c>
      <c r="B5" s="300">
        <v>104</v>
      </c>
      <c r="C5" s="206">
        <v>104</v>
      </c>
      <c r="D5" s="206">
        <v>99</v>
      </c>
      <c r="E5" s="206">
        <v>99</v>
      </c>
      <c r="F5" s="207">
        <v>100</v>
      </c>
      <c r="G5" s="207">
        <v>95.192307692307693</v>
      </c>
      <c r="H5" s="207">
        <v>95.192307692307693</v>
      </c>
      <c r="J5" s="47"/>
      <c r="P5" s="46"/>
      <c r="Q5" s="46"/>
    </row>
    <row r="6" spans="1:20">
      <c r="A6" s="10" t="s">
        <v>97</v>
      </c>
      <c r="B6" s="300">
        <v>175</v>
      </c>
      <c r="C6" s="206">
        <v>154</v>
      </c>
      <c r="D6" s="206">
        <v>103</v>
      </c>
      <c r="E6" s="206">
        <v>31</v>
      </c>
      <c r="F6" s="207">
        <v>88</v>
      </c>
      <c r="G6" s="207">
        <v>58.857142857142854</v>
      </c>
      <c r="H6" s="207">
        <v>17.714285714285712</v>
      </c>
      <c r="J6" s="47"/>
      <c r="P6" s="46"/>
      <c r="Q6" s="46"/>
    </row>
    <row r="7" spans="1:20">
      <c r="A7" s="1" t="s">
        <v>98</v>
      </c>
      <c r="B7" s="300">
        <v>42</v>
      </c>
      <c r="C7" s="206">
        <v>0</v>
      </c>
      <c r="D7" s="206">
        <v>0</v>
      </c>
      <c r="E7" s="206">
        <v>0</v>
      </c>
      <c r="F7" s="207">
        <v>0</v>
      </c>
      <c r="G7" s="207">
        <v>0</v>
      </c>
      <c r="H7" s="207">
        <v>0</v>
      </c>
      <c r="J7" s="47"/>
      <c r="P7" s="46"/>
      <c r="Q7" s="46"/>
    </row>
    <row r="8" spans="1:20">
      <c r="A8" s="10" t="s">
        <v>100</v>
      </c>
      <c r="B8" s="300">
        <v>84</v>
      </c>
      <c r="C8" s="206">
        <v>84</v>
      </c>
      <c r="D8" s="206">
        <v>65</v>
      </c>
      <c r="E8" s="206">
        <v>0</v>
      </c>
      <c r="F8" s="207">
        <v>100</v>
      </c>
      <c r="G8" s="207">
        <v>77.38095238095238</v>
      </c>
      <c r="H8" s="207">
        <v>0</v>
      </c>
      <c r="J8" s="47"/>
      <c r="K8" s="45"/>
      <c r="L8" s="45"/>
      <c r="M8" s="45"/>
      <c r="N8" s="45"/>
      <c r="O8" s="46"/>
      <c r="P8" s="46"/>
      <c r="Q8" s="46"/>
    </row>
    <row r="9" spans="1:20">
      <c r="A9" s="10" t="s">
        <v>104</v>
      </c>
      <c r="B9" s="300">
        <v>44</v>
      </c>
      <c r="C9" s="206">
        <v>44</v>
      </c>
      <c r="D9" s="206">
        <v>37</v>
      </c>
      <c r="E9" s="206">
        <v>0</v>
      </c>
      <c r="F9" s="207">
        <v>100</v>
      </c>
      <c r="G9" s="207">
        <v>84.090909090909093</v>
      </c>
      <c r="H9" s="207">
        <v>0</v>
      </c>
    </row>
    <row r="10" spans="1:20">
      <c r="A10" s="10" t="s">
        <v>183</v>
      </c>
      <c r="B10" s="301">
        <v>1827</v>
      </c>
      <c r="C10" s="228">
        <v>1256</v>
      </c>
      <c r="D10" s="206">
        <v>515</v>
      </c>
      <c r="E10" s="206">
        <v>0</v>
      </c>
      <c r="F10" s="207">
        <v>68.746579091406673</v>
      </c>
      <c r="G10" s="207">
        <v>28.188286808976464</v>
      </c>
      <c r="H10" s="207">
        <v>0</v>
      </c>
    </row>
    <row r="11" spans="1:20" ht="17.25" customHeight="1" thickBot="1">
      <c r="A11" s="95" t="s">
        <v>158</v>
      </c>
      <c r="B11" s="302">
        <f>SUM(B4:B10)</f>
        <v>2369</v>
      </c>
      <c r="C11" s="302">
        <f t="shared" ref="C11:E11" si="0">SUM(C4:C10)</f>
        <v>1730</v>
      </c>
      <c r="D11" s="303">
        <f t="shared" si="0"/>
        <v>903</v>
      </c>
      <c r="E11" s="303">
        <f t="shared" si="0"/>
        <v>130</v>
      </c>
      <c r="F11" s="299">
        <f>AVERAGE(F4:F10)</f>
        <v>78.767176429340751</v>
      </c>
      <c r="G11" s="299">
        <f t="shared" ref="G11:H11" si="1">AVERAGE(G4:G10)</f>
        <v>62.004597067921388</v>
      </c>
      <c r="H11" s="299">
        <f t="shared" si="1"/>
        <v>16.129513343799058</v>
      </c>
    </row>
    <row r="13" spans="1:20" ht="34.5" customHeight="1"/>
    <row r="14" spans="1:20" ht="14.25" customHeight="1"/>
    <row r="15" spans="1:20" ht="15" customHeight="1">
      <c r="I15" s="18"/>
      <c r="J15" s="123"/>
      <c r="K15" s="125"/>
      <c r="L15" s="123"/>
      <c r="M15" s="123"/>
      <c r="N15" s="125"/>
      <c r="O15" s="125"/>
      <c r="P15" s="125"/>
      <c r="Q15" s="125"/>
      <c r="R15" s="132"/>
      <c r="S15" s="132"/>
      <c r="T15" s="132"/>
    </row>
    <row r="16" spans="1:20">
      <c r="J16" s="121"/>
      <c r="K16" s="120"/>
      <c r="L16" s="121"/>
      <c r="M16" s="121"/>
      <c r="N16" s="120"/>
      <c r="O16" s="120"/>
      <c r="P16" s="120"/>
      <c r="Q16" s="120"/>
      <c r="R16" s="131"/>
      <c r="S16" s="131"/>
      <c r="T16" s="131"/>
    </row>
    <row r="17" spans="9:20">
      <c r="I17" s="18"/>
      <c r="J17" s="121"/>
      <c r="K17" s="120"/>
      <c r="L17" s="121"/>
      <c r="M17" s="121"/>
      <c r="N17" s="120"/>
      <c r="O17" s="120"/>
      <c r="P17" s="120"/>
      <c r="Q17" s="120"/>
      <c r="R17" s="131"/>
      <c r="S17" s="131"/>
      <c r="T17" s="131"/>
    </row>
    <row r="18" spans="9:20">
      <c r="J18" s="121"/>
      <c r="K18" s="120"/>
      <c r="L18" s="121"/>
      <c r="M18" s="121"/>
      <c r="N18" s="120"/>
      <c r="O18" s="120"/>
      <c r="P18" s="120"/>
      <c r="Q18" s="120"/>
      <c r="R18" s="131"/>
      <c r="S18" s="131"/>
      <c r="T18" s="131"/>
    </row>
    <row r="19" spans="9:20">
      <c r="I19" s="18"/>
      <c r="J19" s="121"/>
      <c r="K19" s="120"/>
      <c r="L19" s="121"/>
      <c r="M19" s="121"/>
      <c r="N19" s="120"/>
      <c r="O19" s="120"/>
      <c r="P19" s="120"/>
      <c r="Q19" s="120"/>
      <c r="R19" s="131"/>
      <c r="S19" s="131"/>
      <c r="T19" s="131"/>
    </row>
    <row r="20" spans="9:20">
      <c r="J20" s="121"/>
      <c r="K20" s="120"/>
      <c r="L20" s="121"/>
      <c r="M20" s="121"/>
      <c r="N20" s="120"/>
      <c r="O20" s="120"/>
      <c r="P20" s="120"/>
      <c r="Q20" s="120"/>
      <c r="R20" s="131"/>
      <c r="S20" s="131"/>
      <c r="T20" s="131"/>
    </row>
    <row r="21" spans="9:20"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</row>
  </sheetData>
  <sortState ref="I14:T20">
    <sortCondition ref="I14:I20"/>
  </sortState>
  <mergeCells count="1">
    <mergeCell ref="A1:H1"/>
  </mergeCells>
  <pageMargins left="0.45" right="0.25" top="0.75" bottom="0.75" header="0.3" footer="0.3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N12"/>
  <sheetViews>
    <sheetView zoomScaleNormal="100" workbookViewId="0">
      <selection activeCell="H3" sqref="H3"/>
    </sheetView>
  </sheetViews>
  <sheetFormatPr defaultColWidth="9.140625" defaultRowHeight="15"/>
  <cols>
    <col min="1" max="1" width="13.140625" style="8" customWidth="1"/>
    <col min="2" max="2" width="14.140625" style="8" customWidth="1"/>
    <col min="3" max="3" width="13.5703125" style="8" customWidth="1"/>
    <col min="4" max="4" width="10.28515625" style="8" customWidth="1"/>
    <col min="5" max="5" width="12.5703125" style="8" customWidth="1"/>
    <col min="6" max="6" width="10.85546875" style="8" customWidth="1"/>
    <col min="7" max="7" width="13.28515625" style="8" customWidth="1"/>
    <col min="8" max="8" width="11.5703125" style="8" customWidth="1"/>
    <col min="9" max="9" width="19.5703125" style="8" customWidth="1"/>
    <col min="10" max="10" width="15" style="8" customWidth="1"/>
    <col min="11" max="13" width="9.140625" style="8"/>
    <col min="14" max="14" width="11" style="8" bestFit="1" customWidth="1"/>
    <col min="15" max="16384" width="9.140625" style="8"/>
  </cols>
  <sheetData>
    <row r="1" spans="1:14" ht="24.75" customHeight="1" thickBot="1">
      <c r="A1" s="489" t="s">
        <v>392</v>
      </c>
      <c r="B1" s="489"/>
      <c r="C1" s="489"/>
      <c r="D1" s="489"/>
      <c r="E1" s="489"/>
      <c r="F1" s="489"/>
      <c r="G1" s="489"/>
      <c r="H1" s="489"/>
      <c r="I1" s="489"/>
      <c r="J1" s="25"/>
    </row>
    <row r="2" spans="1:14" ht="121.5" customHeight="1" thickBot="1">
      <c r="A2" s="151" t="s">
        <v>218</v>
      </c>
      <c r="B2" s="151" t="s">
        <v>217</v>
      </c>
      <c r="C2" s="127" t="s">
        <v>216</v>
      </c>
      <c r="D2" s="151" t="s">
        <v>215</v>
      </c>
      <c r="E2" s="151" t="s">
        <v>341</v>
      </c>
      <c r="F2" s="127" t="s">
        <v>214</v>
      </c>
      <c r="G2" s="151" t="s">
        <v>213</v>
      </c>
      <c r="H2" s="151" t="s">
        <v>340</v>
      </c>
      <c r="I2" s="127" t="s">
        <v>212</v>
      </c>
    </row>
    <row r="3" spans="1:14" ht="18" customHeight="1" thickTop="1" thickBot="1">
      <c r="A3" s="150">
        <v>1</v>
      </c>
      <c r="B3" s="150">
        <v>2</v>
      </c>
      <c r="C3" s="150">
        <v>3</v>
      </c>
      <c r="D3" s="150">
        <v>4</v>
      </c>
      <c r="E3" s="150">
        <v>5</v>
      </c>
      <c r="F3" s="150">
        <v>6</v>
      </c>
      <c r="G3" s="150">
        <v>7</v>
      </c>
      <c r="H3" s="150">
        <v>8</v>
      </c>
      <c r="I3" s="150">
        <v>9</v>
      </c>
      <c r="L3" s="113"/>
      <c r="M3" s="113"/>
      <c r="N3" s="114"/>
    </row>
    <row r="4" spans="1:14" ht="15.75" thickTop="1">
      <c r="A4" s="227">
        <v>4556117</v>
      </c>
      <c r="B4" s="227">
        <v>4748225427</v>
      </c>
      <c r="C4" s="131">
        <v>9.5954100538116677E-2</v>
      </c>
      <c r="D4" s="120">
        <v>333</v>
      </c>
      <c r="E4" s="227">
        <v>6140985</v>
      </c>
      <c r="F4" s="131">
        <v>5.0000000000000001E-3</v>
      </c>
      <c r="G4" s="227">
        <v>3118</v>
      </c>
      <c r="H4" s="227">
        <v>6469867</v>
      </c>
      <c r="I4" s="131">
        <v>4.8192644454669628E-2</v>
      </c>
    </row>
    <row r="5" spans="1:14">
      <c r="A5" s="13"/>
      <c r="B5" s="13"/>
      <c r="C5" s="23"/>
      <c r="D5" s="13"/>
      <c r="E5" s="13"/>
      <c r="F5" s="14"/>
      <c r="G5" s="24"/>
      <c r="H5" s="24"/>
      <c r="I5" s="24"/>
      <c r="J5" s="23"/>
    </row>
    <row r="6" spans="1:14">
      <c r="A6" s="13"/>
      <c r="B6" s="13"/>
      <c r="C6" s="23"/>
      <c r="D6" s="13"/>
      <c r="E6" s="13"/>
      <c r="F6" s="14"/>
      <c r="G6" s="24"/>
      <c r="H6" s="24"/>
      <c r="I6" s="24"/>
      <c r="J6" s="23"/>
    </row>
    <row r="7" spans="1:14" ht="21.75" customHeight="1" thickBot="1">
      <c r="A7" s="488" t="s">
        <v>393</v>
      </c>
      <c r="B7" s="483"/>
      <c r="C7" s="483"/>
      <c r="D7" s="483"/>
      <c r="E7" s="483"/>
      <c r="F7" s="483"/>
      <c r="G7" s="483"/>
      <c r="H7" s="483"/>
      <c r="I7" s="483"/>
      <c r="J7" s="483"/>
    </row>
    <row r="8" spans="1:14" ht="52.5" customHeight="1">
      <c r="A8" s="492" t="s">
        <v>211</v>
      </c>
      <c r="B8" s="494" t="s">
        <v>210</v>
      </c>
      <c r="C8" s="494"/>
      <c r="D8" s="494" t="s">
        <v>209</v>
      </c>
      <c r="E8" s="494"/>
      <c r="F8" s="494" t="s">
        <v>208</v>
      </c>
      <c r="G8" s="494"/>
      <c r="H8" s="494" t="s">
        <v>207</v>
      </c>
      <c r="I8" s="494"/>
      <c r="J8" s="490" t="s">
        <v>206</v>
      </c>
    </row>
    <row r="9" spans="1:14" ht="33" customHeight="1" thickBot="1">
      <c r="A9" s="493"/>
      <c r="B9" s="148" t="s">
        <v>204</v>
      </c>
      <c r="C9" s="147" t="s">
        <v>203</v>
      </c>
      <c r="D9" s="148" t="s">
        <v>204</v>
      </c>
      <c r="E9" s="147" t="s">
        <v>205</v>
      </c>
      <c r="F9" s="148" t="s">
        <v>204</v>
      </c>
      <c r="G9" s="147" t="s">
        <v>205</v>
      </c>
      <c r="H9" s="148" t="s">
        <v>204</v>
      </c>
      <c r="I9" s="147" t="s">
        <v>203</v>
      </c>
      <c r="J9" s="491"/>
    </row>
    <row r="10" spans="1:14" ht="12.75" customHeight="1" thickTop="1" thickBot="1">
      <c r="A10" s="150">
        <v>1</v>
      </c>
      <c r="B10" s="150">
        <v>2</v>
      </c>
      <c r="C10" s="150">
        <v>3</v>
      </c>
      <c r="D10" s="150">
        <v>4</v>
      </c>
      <c r="E10" s="150">
        <v>5</v>
      </c>
      <c r="F10" s="150">
        <v>6</v>
      </c>
      <c r="G10" s="150">
        <v>7</v>
      </c>
      <c r="H10" s="150">
        <v>8</v>
      </c>
      <c r="I10" s="150">
        <v>9</v>
      </c>
      <c r="J10" s="150">
        <v>10</v>
      </c>
    </row>
    <row r="11" spans="1:14" ht="16.5" customHeight="1" thickTop="1">
      <c r="A11" s="180">
        <v>341.5</v>
      </c>
      <c r="B11" s="305">
        <v>6140985</v>
      </c>
      <c r="C11" s="304">
        <v>17982.386530014643</v>
      </c>
      <c r="D11" s="305">
        <v>328882</v>
      </c>
      <c r="E11" s="306">
        <v>963.05124450951689</v>
      </c>
      <c r="F11" s="305">
        <v>73863</v>
      </c>
      <c r="G11" s="306">
        <v>216.28989751098098</v>
      </c>
      <c r="H11" s="305">
        <v>604554</v>
      </c>
      <c r="I11" s="305">
        <v>1770.2898975109811</v>
      </c>
      <c r="J11" s="305">
        <v>259667</v>
      </c>
    </row>
    <row r="12" spans="1:14">
      <c r="C12" s="224"/>
    </row>
  </sheetData>
  <mergeCells count="8">
    <mergeCell ref="A7:J7"/>
    <mergeCell ref="A1:I1"/>
    <mergeCell ref="J8:J9"/>
    <mergeCell ref="A8:A9"/>
    <mergeCell ref="B8:C8"/>
    <mergeCell ref="D8:E8"/>
    <mergeCell ref="F8:G8"/>
    <mergeCell ref="H8:I8"/>
  </mergeCells>
  <pageMargins left="0.7" right="0.7" top="0.75" bottom="0.75" header="0.3" footer="0.3"/>
  <pageSetup paperSize="9" scale="97" orientation="landscape" r:id="rId1"/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M114"/>
  <sheetViews>
    <sheetView topLeftCell="A55" zoomScaleNormal="100" workbookViewId="0">
      <selection activeCell="M30" sqref="M30"/>
    </sheetView>
  </sheetViews>
  <sheetFormatPr defaultColWidth="9.140625" defaultRowHeight="15"/>
  <cols>
    <col min="1" max="1" width="18.140625" style="448" customWidth="1"/>
    <col min="2" max="2" width="8.7109375" style="50" customWidth="1"/>
    <col min="3" max="3" width="9.5703125" style="50" customWidth="1"/>
    <col min="4" max="4" width="9.85546875" style="50" customWidth="1"/>
    <col min="5" max="5" width="12.85546875" style="50" bestFit="1" customWidth="1"/>
    <col min="6" max="6" width="9.85546875" style="50" customWidth="1"/>
    <col min="7" max="7" width="12.140625" style="50" customWidth="1"/>
    <col min="8" max="8" width="11.140625" style="50" customWidth="1"/>
    <col min="9" max="9" width="10.85546875" style="50" customWidth="1"/>
    <col min="10" max="10" width="11.85546875" style="50" customWidth="1"/>
    <col min="11" max="11" width="10.28515625" style="50" customWidth="1"/>
    <col min="12" max="12" width="15.85546875" style="50" customWidth="1"/>
    <col min="13" max="13" width="9.140625" style="8"/>
    <col min="14" max="14" width="9.5703125" style="8" bestFit="1" customWidth="1"/>
    <col min="15" max="31" width="9.140625" style="8"/>
    <col min="32" max="32" width="11.5703125" style="8" customWidth="1"/>
    <col min="33" max="16384" width="9.140625" style="8"/>
  </cols>
  <sheetData>
    <row r="1" spans="1:13" ht="24" customHeight="1" thickBot="1">
      <c r="A1" s="481" t="s">
        <v>394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</row>
    <row r="2" spans="1:13" ht="145.5" customHeight="1" thickBot="1">
      <c r="A2" s="48" t="s">
        <v>159</v>
      </c>
      <c r="B2" s="48" t="s">
        <v>229</v>
      </c>
      <c r="C2" s="48" t="s">
        <v>228</v>
      </c>
      <c r="D2" s="48" t="s">
        <v>227</v>
      </c>
      <c r="E2" s="48" t="s">
        <v>226</v>
      </c>
      <c r="F2" s="48" t="s">
        <v>225</v>
      </c>
      <c r="G2" s="48" t="s">
        <v>224</v>
      </c>
      <c r="H2" s="48" t="s">
        <v>223</v>
      </c>
      <c r="I2" s="48" t="s">
        <v>222</v>
      </c>
      <c r="J2" s="48" t="s">
        <v>221</v>
      </c>
      <c r="K2" s="48" t="s">
        <v>220</v>
      </c>
      <c r="L2" s="48" t="s">
        <v>219</v>
      </c>
    </row>
    <row r="3" spans="1:13" ht="12.75" customHeight="1" thickTop="1">
      <c r="A3" s="444">
        <v>1</v>
      </c>
      <c r="B3" s="89">
        <v>2</v>
      </c>
      <c r="C3" s="89">
        <v>3</v>
      </c>
      <c r="D3" s="89">
        <v>4</v>
      </c>
      <c r="E3" s="89">
        <v>5</v>
      </c>
      <c r="F3" s="89">
        <v>6</v>
      </c>
      <c r="G3" s="89">
        <v>7</v>
      </c>
      <c r="H3" s="89">
        <v>8</v>
      </c>
      <c r="I3" s="89">
        <v>9</v>
      </c>
      <c r="J3" s="89">
        <v>10</v>
      </c>
      <c r="K3" s="89">
        <v>11</v>
      </c>
      <c r="L3" s="89">
        <v>12</v>
      </c>
    </row>
    <row r="4" spans="1:13">
      <c r="A4" s="445" t="s">
        <v>91</v>
      </c>
      <c r="B4" s="227">
        <v>3346</v>
      </c>
      <c r="C4" s="227">
        <v>2893</v>
      </c>
      <c r="D4" s="227">
        <v>2639</v>
      </c>
      <c r="E4" s="227">
        <v>26390</v>
      </c>
      <c r="F4" s="227">
        <v>3232</v>
      </c>
      <c r="G4" s="227">
        <v>3108</v>
      </c>
      <c r="H4" s="205">
        <v>10</v>
      </c>
      <c r="I4" s="205">
        <v>96.592946802151829</v>
      </c>
      <c r="J4" s="205">
        <v>96.163366336633658</v>
      </c>
      <c r="K4" s="120">
        <v>7</v>
      </c>
      <c r="L4" s="120">
        <v>22</v>
      </c>
    </row>
    <row r="5" spans="1:13">
      <c r="A5" s="445" t="s">
        <v>92</v>
      </c>
      <c r="B5" s="227">
        <v>29316</v>
      </c>
      <c r="C5" s="227">
        <v>18332</v>
      </c>
      <c r="D5" s="227">
        <v>9237</v>
      </c>
      <c r="E5" s="227">
        <v>46345</v>
      </c>
      <c r="F5" s="227">
        <v>13194</v>
      </c>
      <c r="G5" s="227">
        <v>12787</v>
      </c>
      <c r="H5" s="205">
        <v>5.0173216412255064</v>
      </c>
      <c r="I5" s="205">
        <v>45.006139991813342</v>
      </c>
      <c r="J5" s="205">
        <v>96.915264514173103</v>
      </c>
      <c r="K5" s="120">
        <v>40</v>
      </c>
      <c r="L5" s="120">
        <v>22</v>
      </c>
    </row>
    <row r="6" spans="1:13">
      <c r="A6" s="445" t="s">
        <v>93</v>
      </c>
      <c r="B6" s="227">
        <v>13061</v>
      </c>
      <c r="C6" s="227">
        <v>6461</v>
      </c>
      <c r="D6" s="227">
        <v>3962</v>
      </c>
      <c r="E6" s="227">
        <v>130496</v>
      </c>
      <c r="F6" s="227">
        <v>4314</v>
      </c>
      <c r="G6" s="227">
        <v>3431</v>
      </c>
      <c r="H6" s="205">
        <v>32.936900555275116</v>
      </c>
      <c r="I6" s="205">
        <v>33.029630196769006</v>
      </c>
      <c r="J6" s="205">
        <v>79.531757070004645</v>
      </c>
      <c r="K6" s="120">
        <v>40</v>
      </c>
      <c r="L6" s="120">
        <v>22</v>
      </c>
    </row>
    <row r="7" spans="1:13">
      <c r="A7" s="445" t="s">
        <v>94</v>
      </c>
      <c r="B7" s="227">
        <v>19313</v>
      </c>
      <c r="C7" s="227">
        <v>13354</v>
      </c>
      <c r="D7" s="227">
        <v>11732</v>
      </c>
      <c r="E7" s="227">
        <v>108616</v>
      </c>
      <c r="F7" s="227">
        <v>17271</v>
      </c>
      <c r="G7" s="227">
        <v>16897</v>
      </c>
      <c r="H7" s="205">
        <v>9.2580975110808055</v>
      </c>
      <c r="I7" s="205">
        <v>89.42681095635065</v>
      </c>
      <c r="J7" s="205">
        <v>97.834520294134677</v>
      </c>
      <c r="K7" s="120">
        <v>40</v>
      </c>
      <c r="L7" s="120">
        <v>22</v>
      </c>
    </row>
    <row r="8" spans="1:13">
      <c r="A8" s="446" t="s">
        <v>95</v>
      </c>
      <c r="B8" s="239">
        <v>25643</v>
      </c>
      <c r="C8" s="239">
        <v>16562</v>
      </c>
      <c r="D8" s="239"/>
      <c r="E8" s="239"/>
      <c r="F8" s="239"/>
      <c r="G8" s="239"/>
      <c r="H8" s="243"/>
      <c r="I8" s="243"/>
      <c r="J8" s="243"/>
      <c r="K8" s="238">
        <v>35</v>
      </c>
      <c r="L8" s="238">
        <v>22</v>
      </c>
      <c r="M8" s="49"/>
    </row>
    <row r="9" spans="1:13">
      <c r="A9" s="445" t="s">
        <v>96</v>
      </c>
      <c r="B9" s="227">
        <v>22947</v>
      </c>
      <c r="C9" s="227">
        <v>17987</v>
      </c>
      <c r="D9" s="227">
        <v>17654</v>
      </c>
      <c r="E9" s="227">
        <v>26764</v>
      </c>
      <c r="F9" s="227">
        <v>21965</v>
      </c>
      <c r="G9" s="227">
        <v>21849</v>
      </c>
      <c r="H9" s="205">
        <v>1.5160303613911861</v>
      </c>
      <c r="I9" s="205">
        <v>95.720573495446033</v>
      </c>
      <c r="J9" s="205">
        <v>99.471887093102666</v>
      </c>
      <c r="K9" s="120">
        <v>40</v>
      </c>
      <c r="L9" s="120">
        <v>20</v>
      </c>
    </row>
    <row r="10" spans="1:13">
      <c r="A10" s="445" t="s">
        <v>97</v>
      </c>
      <c r="B10" s="227">
        <v>8579</v>
      </c>
      <c r="C10" s="227">
        <v>5892</v>
      </c>
      <c r="D10" s="227">
        <v>2983</v>
      </c>
      <c r="E10" s="227">
        <v>40311</v>
      </c>
      <c r="F10" s="227">
        <v>2983</v>
      </c>
      <c r="G10" s="227">
        <v>2983</v>
      </c>
      <c r="H10" s="205">
        <v>13.5135769359705</v>
      </c>
      <c r="I10" s="205">
        <v>34.770952325445862</v>
      </c>
      <c r="J10" s="205">
        <v>100</v>
      </c>
      <c r="K10" s="120">
        <v>40</v>
      </c>
      <c r="L10" s="120">
        <v>22</v>
      </c>
    </row>
    <row r="11" spans="1:13">
      <c r="A11" s="445" t="s">
        <v>98</v>
      </c>
      <c r="B11" s="227">
        <v>6120</v>
      </c>
      <c r="C11" s="227">
        <v>4369</v>
      </c>
      <c r="D11" s="227">
        <v>0</v>
      </c>
      <c r="E11" s="227">
        <v>0</v>
      </c>
      <c r="F11" s="227">
        <v>0</v>
      </c>
      <c r="G11" s="227">
        <v>0</v>
      </c>
      <c r="H11" s="280"/>
      <c r="I11" s="205">
        <v>0</v>
      </c>
      <c r="J11" s="280"/>
      <c r="K11" s="120">
        <v>40</v>
      </c>
      <c r="L11" s="120">
        <v>22</v>
      </c>
    </row>
    <row r="12" spans="1:13">
      <c r="A12" s="445" t="s">
        <v>99</v>
      </c>
      <c r="B12" s="227">
        <v>22281</v>
      </c>
      <c r="C12" s="227">
        <v>18463</v>
      </c>
      <c r="D12" s="227">
        <v>14852</v>
      </c>
      <c r="E12" s="227">
        <v>284632</v>
      </c>
      <c r="F12" s="227">
        <v>16002</v>
      </c>
      <c r="G12" s="227">
        <v>15681</v>
      </c>
      <c r="H12" s="308">
        <v>19.164556962025316</v>
      </c>
      <c r="I12" s="205">
        <v>71.81903864278982</v>
      </c>
      <c r="J12" s="308">
        <v>97.994000749906263</v>
      </c>
      <c r="K12" s="120">
        <v>38</v>
      </c>
      <c r="L12" s="120">
        <v>22</v>
      </c>
    </row>
    <row r="13" spans="1:13">
      <c r="A13" s="445" t="s">
        <v>100</v>
      </c>
      <c r="B13" s="227">
        <v>12274</v>
      </c>
      <c r="C13" s="227">
        <v>9044</v>
      </c>
      <c r="D13" s="227">
        <v>8708</v>
      </c>
      <c r="E13" s="227">
        <v>86666</v>
      </c>
      <c r="F13" s="227">
        <v>11884</v>
      </c>
      <c r="G13" s="227">
        <v>11349</v>
      </c>
      <c r="H13" s="205">
        <v>9.9524575103353232</v>
      </c>
      <c r="I13" s="205">
        <v>96.822551735375598</v>
      </c>
      <c r="J13" s="205">
        <v>95.498148771457423</v>
      </c>
      <c r="K13" s="120">
        <v>40</v>
      </c>
      <c r="L13" s="120">
        <v>22</v>
      </c>
    </row>
    <row r="14" spans="1:13">
      <c r="A14" s="445" t="s">
        <v>101</v>
      </c>
      <c r="B14" s="227">
        <v>26193</v>
      </c>
      <c r="C14" s="227">
        <v>11544</v>
      </c>
      <c r="D14" s="227">
        <v>11346</v>
      </c>
      <c r="E14" s="227">
        <v>289612</v>
      </c>
      <c r="F14" s="227">
        <v>13193</v>
      </c>
      <c r="G14" s="227">
        <v>12828</v>
      </c>
      <c r="H14" s="205">
        <v>25.525471531817381</v>
      </c>
      <c r="I14" s="205">
        <v>50.368419043255827</v>
      </c>
      <c r="J14" s="205">
        <v>97.233381338588643</v>
      </c>
      <c r="K14" s="120">
        <v>40</v>
      </c>
      <c r="L14" s="120">
        <v>22</v>
      </c>
    </row>
    <row r="15" spans="1:13">
      <c r="A15" s="445" t="s">
        <v>102</v>
      </c>
      <c r="B15" s="227">
        <v>29004</v>
      </c>
      <c r="C15" s="227">
        <v>17929</v>
      </c>
      <c r="D15" s="227">
        <v>15975</v>
      </c>
      <c r="E15" s="227">
        <v>319500</v>
      </c>
      <c r="F15" s="227">
        <v>19008</v>
      </c>
      <c r="G15" s="227">
        <v>18872</v>
      </c>
      <c r="H15" s="205">
        <v>20</v>
      </c>
      <c r="I15" s="205">
        <v>65.535788167149349</v>
      </c>
      <c r="J15" s="205">
        <v>99.284511784511793</v>
      </c>
      <c r="K15" s="120">
        <v>40</v>
      </c>
      <c r="L15" s="120">
        <v>22</v>
      </c>
    </row>
    <row r="16" spans="1:13">
      <c r="A16" s="445" t="s">
        <v>103</v>
      </c>
      <c r="B16" s="227">
        <v>9015</v>
      </c>
      <c r="C16" s="227">
        <v>4935</v>
      </c>
      <c r="D16" s="227">
        <v>3071</v>
      </c>
      <c r="E16" s="227">
        <v>30000</v>
      </c>
      <c r="F16" s="227">
        <v>6700</v>
      </c>
      <c r="G16" s="227">
        <v>6600</v>
      </c>
      <c r="H16" s="205">
        <v>9.7688049495278406</v>
      </c>
      <c r="I16" s="205">
        <v>74.320576816417088</v>
      </c>
      <c r="J16" s="205">
        <v>98.507462686567166</v>
      </c>
      <c r="K16" s="120">
        <v>35</v>
      </c>
      <c r="L16" s="120">
        <v>22</v>
      </c>
    </row>
    <row r="17" spans="1:12">
      <c r="A17" s="445" t="s">
        <v>104</v>
      </c>
      <c r="B17" s="227">
        <v>3305</v>
      </c>
      <c r="C17" s="227">
        <v>2307</v>
      </c>
      <c r="D17" s="227">
        <v>2109</v>
      </c>
      <c r="E17" s="227">
        <v>19402</v>
      </c>
      <c r="F17" s="227">
        <v>3095</v>
      </c>
      <c r="G17" s="227">
        <v>2902</v>
      </c>
      <c r="H17" s="205">
        <v>9.1996206733048833</v>
      </c>
      <c r="I17" s="205">
        <v>93.645990922844177</v>
      </c>
      <c r="J17" s="205">
        <v>93.764135702746358</v>
      </c>
      <c r="K17" s="120">
        <v>7</v>
      </c>
      <c r="L17" s="125">
        <v>22</v>
      </c>
    </row>
    <row r="18" spans="1:12">
      <c r="A18" s="445" t="s">
        <v>156</v>
      </c>
      <c r="B18" s="227">
        <v>16590</v>
      </c>
      <c r="C18" s="227">
        <v>9927</v>
      </c>
      <c r="D18" s="227">
        <v>9927</v>
      </c>
      <c r="E18" s="227">
        <v>0</v>
      </c>
      <c r="F18" s="227">
        <v>16040</v>
      </c>
      <c r="G18" s="227">
        <v>16040</v>
      </c>
      <c r="H18" s="205">
        <v>0</v>
      </c>
      <c r="I18" s="205">
        <v>96.684749849306812</v>
      </c>
      <c r="J18" s="205">
        <v>100</v>
      </c>
      <c r="K18" s="120">
        <v>40</v>
      </c>
      <c r="L18" s="120">
        <v>22</v>
      </c>
    </row>
    <row r="19" spans="1:12">
      <c r="A19" s="445" t="s">
        <v>106</v>
      </c>
      <c r="B19" s="227">
        <v>29512</v>
      </c>
      <c r="C19" s="227">
        <v>22045</v>
      </c>
      <c r="D19" s="227">
        <v>8462</v>
      </c>
      <c r="E19" s="227">
        <v>52263</v>
      </c>
      <c r="F19" s="227">
        <v>9620</v>
      </c>
      <c r="G19" s="227">
        <v>8276</v>
      </c>
      <c r="H19" s="205">
        <v>6.1761994800283624</v>
      </c>
      <c r="I19" s="205">
        <v>32.596909731634589</v>
      </c>
      <c r="J19" s="205">
        <v>86.029106029106032</v>
      </c>
      <c r="K19" s="120">
        <v>38</v>
      </c>
      <c r="L19" s="120">
        <v>22</v>
      </c>
    </row>
    <row r="20" spans="1:12" ht="15.75" thickBot="1">
      <c r="A20" s="447" t="s">
        <v>230</v>
      </c>
      <c r="B20" s="229">
        <f t="shared" ref="B20:G20" si="0">SUM(B4:B19)</f>
        <v>276499</v>
      </c>
      <c r="C20" s="229">
        <f t="shared" si="0"/>
        <v>182044</v>
      </c>
      <c r="D20" s="229">
        <f t="shared" si="0"/>
        <v>122657</v>
      </c>
      <c r="E20" s="229">
        <f t="shared" si="0"/>
        <v>1460997</v>
      </c>
      <c r="F20" s="229">
        <f t="shared" si="0"/>
        <v>158501</v>
      </c>
      <c r="G20" s="229">
        <f t="shared" si="0"/>
        <v>153603</v>
      </c>
      <c r="H20" s="210">
        <f>E20/D20</f>
        <v>11.911240287957474</v>
      </c>
      <c r="I20" s="210">
        <f>F20/B20*100</f>
        <v>57.324257953916643</v>
      </c>
      <c r="J20" s="210">
        <f>G20/F20*100</f>
        <v>96.909798676349041</v>
      </c>
      <c r="K20" s="309">
        <f>SUM(K4:K19)/16</f>
        <v>35</v>
      </c>
      <c r="L20" s="210">
        <f>SUM(L4:L19)/16</f>
        <v>21.875</v>
      </c>
    </row>
    <row r="21" spans="1:12">
      <c r="A21" s="445" t="s">
        <v>24</v>
      </c>
      <c r="B21" s="227">
        <v>12722</v>
      </c>
      <c r="C21" s="227">
        <v>8065</v>
      </c>
      <c r="D21" s="227">
        <v>7822</v>
      </c>
      <c r="E21" s="227">
        <v>14870</v>
      </c>
      <c r="F21" s="227">
        <v>10831</v>
      </c>
      <c r="G21" s="227">
        <v>9935</v>
      </c>
      <c r="H21" s="308">
        <v>1.9010483252365125</v>
      </c>
      <c r="I21" s="205">
        <v>85.135984908033322</v>
      </c>
      <c r="J21" s="308">
        <v>91.727448989013013</v>
      </c>
      <c r="K21" s="120">
        <v>40</v>
      </c>
      <c r="L21" s="120">
        <v>22</v>
      </c>
    </row>
    <row r="22" spans="1:12">
      <c r="A22" s="445" t="s">
        <v>23</v>
      </c>
      <c r="B22" s="227">
        <v>9307</v>
      </c>
      <c r="C22" s="227">
        <v>2750</v>
      </c>
      <c r="D22" s="227">
        <v>2685</v>
      </c>
      <c r="E22" s="227">
        <v>33000</v>
      </c>
      <c r="F22" s="227">
        <v>8580</v>
      </c>
      <c r="G22" s="227">
        <v>8580</v>
      </c>
      <c r="H22" s="205">
        <v>12.29050279329609</v>
      </c>
      <c r="I22" s="205">
        <v>92.188675190716665</v>
      </c>
      <c r="J22" s="205">
        <v>100</v>
      </c>
      <c r="K22" s="120">
        <v>40</v>
      </c>
      <c r="L22" s="120">
        <v>22</v>
      </c>
    </row>
    <row r="23" spans="1:12">
      <c r="A23" s="445" t="s">
        <v>25</v>
      </c>
      <c r="B23" s="227">
        <v>3767</v>
      </c>
      <c r="C23" s="227">
        <v>1919</v>
      </c>
      <c r="D23" s="227">
        <v>1919</v>
      </c>
      <c r="E23" s="227">
        <v>0</v>
      </c>
      <c r="F23" s="227">
        <v>3767</v>
      </c>
      <c r="G23" s="227">
        <v>0</v>
      </c>
      <c r="H23" s="205">
        <v>0</v>
      </c>
      <c r="I23" s="205">
        <v>100</v>
      </c>
      <c r="J23" s="205">
        <v>0</v>
      </c>
      <c r="K23" s="120">
        <v>40</v>
      </c>
      <c r="L23" s="120">
        <v>22</v>
      </c>
    </row>
    <row r="24" spans="1:12" ht="15.75" thickBot="1">
      <c r="A24" s="447" t="s">
        <v>26</v>
      </c>
      <c r="B24" s="310">
        <f t="shared" ref="B24:G24" si="1">SUM(B20:B23)</f>
        <v>302295</v>
      </c>
      <c r="C24" s="310">
        <f t="shared" si="1"/>
        <v>194778</v>
      </c>
      <c r="D24" s="310">
        <f t="shared" si="1"/>
        <v>135083</v>
      </c>
      <c r="E24" s="310">
        <f t="shared" si="1"/>
        <v>1508867</v>
      </c>
      <c r="F24" s="310">
        <f t="shared" si="1"/>
        <v>181679</v>
      </c>
      <c r="G24" s="310">
        <f t="shared" si="1"/>
        <v>172118</v>
      </c>
      <c r="H24" s="311">
        <f>E24/D24</f>
        <v>11.169925157125618</v>
      </c>
      <c r="I24" s="311">
        <f>F24/B24*100</f>
        <v>60.099902413205641</v>
      </c>
      <c r="J24" s="311">
        <f>G24/F24*100</f>
        <v>94.737421496155306</v>
      </c>
      <c r="K24" s="312">
        <f>(SUM(K4:K19)+K21+K22+K23)/19</f>
        <v>35.789473684210527</v>
      </c>
      <c r="L24" s="311">
        <f>(SUM(L4:L19)+L21+L22+L23)/19</f>
        <v>21.894736842105264</v>
      </c>
    </row>
    <row r="25" spans="1:12">
      <c r="K25" s="51"/>
    </row>
    <row r="26" spans="1:12" ht="22.5" customHeight="1" thickBot="1">
      <c r="A26" s="483" t="s">
        <v>395</v>
      </c>
      <c r="B26" s="483"/>
      <c r="C26" s="483"/>
      <c r="D26" s="483"/>
      <c r="E26" s="483"/>
      <c r="F26" s="483"/>
      <c r="G26" s="483"/>
      <c r="H26" s="483"/>
      <c r="I26" s="483"/>
      <c r="J26" s="483"/>
      <c r="K26" s="483"/>
      <c r="L26" s="483"/>
    </row>
    <row r="27" spans="1:12" ht="145.5" customHeight="1" thickBot="1">
      <c r="A27" s="48" t="s">
        <v>159</v>
      </c>
      <c r="B27" s="48" t="s">
        <v>229</v>
      </c>
      <c r="C27" s="48" t="s">
        <v>228</v>
      </c>
      <c r="D27" s="48" t="s">
        <v>227</v>
      </c>
      <c r="E27" s="48" t="s">
        <v>226</v>
      </c>
      <c r="F27" s="48" t="s">
        <v>225</v>
      </c>
      <c r="G27" s="48" t="s">
        <v>224</v>
      </c>
      <c r="H27" s="48" t="s">
        <v>223</v>
      </c>
      <c r="I27" s="48" t="s">
        <v>222</v>
      </c>
      <c r="J27" s="48" t="s">
        <v>221</v>
      </c>
      <c r="K27" s="48" t="s">
        <v>220</v>
      </c>
      <c r="L27" s="48" t="s">
        <v>219</v>
      </c>
    </row>
    <row r="28" spans="1:12" ht="12.75" customHeight="1" thickTop="1">
      <c r="A28" s="444">
        <v>1</v>
      </c>
      <c r="B28" s="89">
        <v>2</v>
      </c>
      <c r="C28" s="89">
        <v>3</v>
      </c>
      <c r="D28" s="89">
        <v>4</v>
      </c>
      <c r="E28" s="89">
        <v>5</v>
      </c>
      <c r="F28" s="89">
        <v>6</v>
      </c>
      <c r="G28" s="89">
        <v>7</v>
      </c>
      <c r="H28" s="89">
        <v>8</v>
      </c>
      <c r="I28" s="89">
        <v>9</v>
      </c>
      <c r="J28" s="89">
        <v>10</v>
      </c>
      <c r="K28" s="89">
        <v>11</v>
      </c>
      <c r="L28" s="89">
        <v>12</v>
      </c>
    </row>
    <row r="29" spans="1:12">
      <c r="A29" s="445" t="s">
        <v>91</v>
      </c>
      <c r="B29" s="215">
        <v>4270</v>
      </c>
      <c r="C29" s="215">
        <v>3358</v>
      </c>
      <c r="D29" s="215">
        <v>1659</v>
      </c>
      <c r="E29" s="215">
        <v>3318</v>
      </c>
      <c r="F29" s="215">
        <v>2629</v>
      </c>
      <c r="G29" s="215">
        <v>2581</v>
      </c>
      <c r="H29" s="205">
        <v>2</v>
      </c>
      <c r="I29" s="205">
        <v>61.569086651053858</v>
      </c>
      <c r="J29" s="205">
        <v>98.174210726511973</v>
      </c>
      <c r="K29" s="204">
        <v>7</v>
      </c>
      <c r="L29" s="204">
        <v>22</v>
      </c>
    </row>
    <row r="30" spans="1:12">
      <c r="A30" s="445" t="s">
        <v>92</v>
      </c>
      <c r="B30" s="215">
        <v>23783</v>
      </c>
      <c r="C30" s="215">
        <v>12939</v>
      </c>
      <c r="D30" s="215">
        <v>9357</v>
      </c>
      <c r="E30" s="215">
        <v>69553</v>
      </c>
      <c r="F30" s="215">
        <v>14962</v>
      </c>
      <c r="G30" s="215">
        <v>14935</v>
      </c>
      <c r="H30" s="205">
        <v>7.4332585230308856</v>
      </c>
      <c r="I30" s="205">
        <v>62.910482277256861</v>
      </c>
      <c r="J30" s="205">
        <v>99.819542841866067</v>
      </c>
      <c r="K30" s="204">
        <v>40</v>
      </c>
      <c r="L30" s="204">
        <v>22</v>
      </c>
    </row>
    <row r="31" spans="1:12">
      <c r="A31" s="445" t="s">
        <v>93</v>
      </c>
      <c r="B31" s="215">
        <v>12305</v>
      </c>
      <c r="C31" s="215">
        <v>5970</v>
      </c>
      <c r="D31" s="215">
        <v>5739</v>
      </c>
      <c r="E31" s="215">
        <v>134298</v>
      </c>
      <c r="F31" s="215">
        <v>7379</v>
      </c>
      <c r="G31" s="215">
        <v>4247</v>
      </c>
      <c r="H31" s="205">
        <v>23.400940930475691</v>
      </c>
      <c r="I31" s="205">
        <v>59.967492889069483</v>
      </c>
      <c r="J31" s="205">
        <v>57.555224285133491</v>
      </c>
      <c r="K31" s="204">
        <v>40</v>
      </c>
      <c r="L31" s="204">
        <v>22</v>
      </c>
    </row>
    <row r="32" spans="1:12">
      <c r="A32" s="445" t="s">
        <v>94</v>
      </c>
      <c r="B32" s="215">
        <v>7229</v>
      </c>
      <c r="C32" s="215">
        <v>4944</v>
      </c>
      <c r="D32" s="215">
        <v>4846</v>
      </c>
      <c r="E32" s="215">
        <v>65177</v>
      </c>
      <c r="F32" s="215">
        <v>5655</v>
      </c>
      <c r="G32" s="215">
        <v>5249</v>
      </c>
      <c r="H32" s="205">
        <v>13.449649195212546</v>
      </c>
      <c r="I32" s="205">
        <v>78.226587356480835</v>
      </c>
      <c r="J32" s="205">
        <v>92.820512820512818</v>
      </c>
      <c r="K32" s="204">
        <v>7</v>
      </c>
      <c r="L32" s="204">
        <v>22</v>
      </c>
    </row>
    <row r="33" spans="1:12">
      <c r="A33" s="445" t="s">
        <v>95</v>
      </c>
      <c r="B33" s="250">
        <v>23074</v>
      </c>
      <c r="C33" s="250">
        <v>17110</v>
      </c>
      <c r="D33" s="250"/>
      <c r="E33" s="250"/>
      <c r="F33" s="250"/>
      <c r="G33" s="250"/>
      <c r="H33" s="243"/>
      <c r="I33" s="243"/>
      <c r="J33" s="243"/>
      <c r="K33" s="314">
        <v>35</v>
      </c>
      <c r="L33" s="314">
        <v>22</v>
      </c>
    </row>
    <row r="34" spans="1:12">
      <c r="A34" s="445" t="s">
        <v>96</v>
      </c>
      <c r="B34" s="215">
        <v>38845</v>
      </c>
      <c r="C34" s="215">
        <v>24203</v>
      </c>
      <c r="D34" s="215">
        <v>15059</v>
      </c>
      <c r="E34" s="215">
        <v>43290</v>
      </c>
      <c r="F34" s="215">
        <v>27831</v>
      </c>
      <c r="G34" s="215">
        <v>25688</v>
      </c>
      <c r="H34" s="205">
        <v>2.8746928746928746</v>
      </c>
      <c r="I34" s="205">
        <v>71.646286523362079</v>
      </c>
      <c r="J34" s="205">
        <v>92.299953289497324</v>
      </c>
      <c r="K34" s="204">
        <v>40</v>
      </c>
      <c r="L34" s="204">
        <v>22</v>
      </c>
    </row>
    <row r="35" spans="1:12">
      <c r="A35" s="445" t="s">
        <v>97</v>
      </c>
      <c r="B35" s="215">
        <v>8414</v>
      </c>
      <c r="C35" s="215">
        <v>5978</v>
      </c>
      <c r="D35" s="215">
        <v>0</v>
      </c>
      <c r="E35" s="215">
        <v>0</v>
      </c>
      <c r="F35" s="215">
        <v>0</v>
      </c>
      <c r="G35" s="215">
        <v>0</v>
      </c>
      <c r="H35" s="280"/>
      <c r="I35" s="205">
        <v>0</v>
      </c>
      <c r="J35" s="280"/>
      <c r="K35" s="204">
        <v>40</v>
      </c>
      <c r="L35" s="204">
        <v>22</v>
      </c>
    </row>
    <row r="36" spans="1:12">
      <c r="A36" s="445" t="s">
        <v>98</v>
      </c>
      <c r="B36" s="215">
        <v>8903</v>
      </c>
      <c r="C36" s="215">
        <v>6456</v>
      </c>
      <c r="D36" s="215">
        <v>0</v>
      </c>
      <c r="E36" s="215">
        <v>0</v>
      </c>
      <c r="F36" s="215">
        <v>0</v>
      </c>
      <c r="G36" s="215">
        <v>0</v>
      </c>
      <c r="H36" s="279"/>
      <c r="I36" s="205">
        <v>0</v>
      </c>
      <c r="J36" s="279"/>
      <c r="K36" s="204">
        <v>40</v>
      </c>
      <c r="L36" s="204">
        <v>22</v>
      </c>
    </row>
    <row r="37" spans="1:12">
      <c r="A37" s="445" t="s">
        <v>99</v>
      </c>
      <c r="B37" s="215">
        <v>29054</v>
      </c>
      <c r="C37" s="215">
        <v>21114</v>
      </c>
      <c r="D37" s="215">
        <v>20383</v>
      </c>
      <c r="E37" s="215">
        <v>423151</v>
      </c>
      <c r="F37" s="215">
        <v>20719</v>
      </c>
      <c r="G37" s="215">
        <v>20494</v>
      </c>
      <c r="H37" s="205">
        <v>20.759996075160672</v>
      </c>
      <c r="I37" s="205">
        <v>71.312039650306332</v>
      </c>
      <c r="J37" s="205">
        <v>98.914040252907967</v>
      </c>
      <c r="K37" s="204">
        <v>38</v>
      </c>
      <c r="L37" s="204">
        <v>22</v>
      </c>
    </row>
    <row r="38" spans="1:12">
      <c r="A38" s="445" t="s">
        <v>100</v>
      </c>
      <c r="B38" s="215">
        <v>9374</v>
      </c>
      <c r="C38" s="215">
        <v>6048</v>
      </c>
      <c r="D38" s="215">
        <v>5446</v>
      </c>
      <c r="E38" s="215">
        <v>132046</v>
      </c>
      <c r="F38" s="215">
        <v>8785</v>
      </c>
      <c r="G38" s="215">
        <v>7324</v>
      </c>
      <c r="H38" s="205">
        <v>24.246419390378261</v>
      </c>
      <c r="I38" s="205">
        <v>93.716663110731815</v>
      </c>
      <c r="J38" s="205">
        <v>83.369379624359709</v>
      </c>
      <c r="K38" s="204">
        <v>40</v>
      </c>
      <c r="L38" s="204">
        <v>22</v>
      </c>
    </row>
    <row r="39" spans="1:12">
      <c r="A39" s="445" t="s">
        <v>101</v>
      </c>
      <c r="B39" s="215">
        <v>21608</v>
      </c>
      <c r="C39" s="215">
        <v>14146</v>
      </c>
      <c r="D39" s="215">
        <v>10650</v>
      </c>
      <c r="E39" s="215">
        <v>212150</v>
      </c>
      <c r="F39" s="215">
        <v>13300</v>
      </c>
      <c r="G39" s="215">
        <v>13300</v>
      </c>
      <c r="H39" s="205">
        <v>19.920187793427232</v>
      </c>
      <c r="I39" s="205">
        <v>61.551277304701955</v>
      </c>
      <c r="J39" s="205">
        <v>100</v>
      </c>
      <c r="K39" s="204">
        <v>40</v>
      </c>
      <c r="L39" s="204">
        <v>22</v>
      </c>
    </row>
    <row r="40" spans="1:12">
      <c r="A40" s="445" t="s">
        <v>102</v>
      </c>
      <c r="B40" s="215">
        <v>16399</v>
      </c>
      <c r="C40" s="215">
        <v>14172</v>
      </c>
      <c r="D40" s="215">
        <v>10296</v>
      </c>
      <c r="E40" s="215">
        <v>277992</v>
      </c>
      <c r="F40" s="215">
        <v>13525</v>
      </c>
      <c r="G40" s="215">
        <v>13321</v>
      </c>
      <c r="H40" s="205">
        <v>27</v>
      </c>
      <c r="I40" s="205">
        <v>82.474541130556744</v>
      </c>
      <c r="J40" s="205">
        <v>98.491682070240287</v>
      </c>
      <c r="K40" s="204">
        <v>40</v>
      </c>
      <c r="L40" s="204">
        <v>22</v>
      </c>
    </row>
    <row r="41" spans="1:12">
      <c r="A41" s="445" t="s">
        <v>103</v>
      </c>
      <c r="B41" s="215">
        <v>19890</v>
      </c>
      <c r="C41" s="215">
        <v>14887</v>
      </c>
      <c r="D41" s="215">
        <v>6912</v>
      </c>
      <c r="E41" s="215">
        <v>32000</v>
      </c>
      <c r="F41" s="215">
        <v>9222</v>
      </c>
      <c r="G41" s="215">
        <v>9100</v>
      </c>
      <c r="H41" s="205">
        <v>4.6296296296296298</v>
      </c>
      <c r="I41" s="205">
        <v>46.365007541478128</v>
      </c>
      <c r="J41" s="205">
        <v>98.677076556061593</v>
      </c>
      <c r="K41" s="204">
        <v>35</v>
      </c>
      <c r="L41" s="204">
        <v>22</v>
      </c>
    </row>
    <row r="42" spans="1:12">
      <c r="A42" s="445" t="s">
        <v>104</v>
      </c>
      <c r="B42" s="215">
        <v>3862</v>
      </c>
      <c r="C42" s="215">
        <v>2485</v>
      </c>
      <c r="D42" s="215">
        <v>2292</v>
      </c>
      <c r="E42" s="215">
        <v>2750</v>
      </c>
      <c r="F42" s="215">
        <v>3630</v>
      </c>
      <c r="G42" s="215">
        <v>3577</v>
      </c>
      <c r="H42" s="205">
        <v>1.199825479930192</v>
      </c>
      <c r="I42" s="205">
        <v>93.992749870533402</v>
      </c>
      <c r="J42" s="205">
        <v>98.539944903581272</v>
      </c>
      <c r="K42" s="204">
        <v>7</v>
      </c>
      <c r="L42" s="204">
        <v>22</v>
      </c>
    </row>
    <row r="43" spans="1:12">
      <c r="A43" s="445" t="s">
        <v>156</v>
      </c>
      <c r="B43" s="215">
        <v>15176</v>
      </c>
      <c r="C43" s="215">
        <v>10571</v>
      </c>
      <c r="D43" s="215">
        <v>6772</v>
      </c>
      <c r="E43" s="215">
        <v>0</v>
      </c>
      <c r="F43" s="215">
        <v>14226</v>
      </c>
      <c r="G43" s="215">
        <v>14226</v>
      </c>
      <c r="H43" s="205">
        <v>0</v>
      </c>
      <c r="I43" s="205">
        <v>93.740115972588299</v>
      </c>
      <c r="J43" s="205">
        <v>100</v>
      </c>
      <c r="K43" s="204">
        <v>40</v>
      </c>
      <c r="L43" s="204">
        <v>22</v>
      </c>
    </row>
    <row r="44" spans="1:12">
      <c r="A44" s="445" t="s">
        <v>106</v>
      </c>
      <c r="B44" s="215">
        <v>21149</v>
      </c>
      <c r="C44" s="215">
        <v>15542</v>
      </c>
      <c r="D44" s="215">
        <v>6854</v>
      </c>
      <c r="E44" s="215">
        <v>178886</v>
      </c>
      <c r="F44" s="215">
        <v>8648</v>
      </c>
      <c r="G44" s="215">
        <v>8386</v>
      </c>
      <c r="H44" s="205">
        <v>26.099503939305514</v>
      </c>
      <c r="I44" s="205">
        <v>40.890822261099814</v>
      </c>
      <c r="J44" s="205">
        <v>96.97039777983349</v>
      </c>
      <c r="K44" s="204">
        <v>38</v>
      </c>
      <c r="L44" s="204">
        <v>22</v>
      </c>
    </row>
    <row r="45" spans="1:12" ht="15.75" thickBot="1">
      <c r="A45" s="447" t="s">
        <v>230</v>
      </c>
      <c r="B45" s="218">
        <f t="shared" ref="B45:G45" si="2">SUM(B29:B44)</f>
        <v>263335</v>
      </c>
      <c r="C45" s="218">
        <f t="shared" si="2"/>
        <v>179923</v>
      </c>
      <c r="D45" s="218">
        <f t="shared" si="2"/>
        <v>106265</v>
      </c>
      <c r="E45" s="218">
        <f t="shared" si="2"/>
        <v>1574611</v>
      </c>
      <c r="F45" s="218">
        <f t="shared" si="2"/>
        <v>150511</v>
      </c>
      <c r="G45" s="218">
        <f t="shared" si="2"/>
        <v>142428</v>
      </c>
      <c r="H45" s="210">
        <f>E45/D45</f>
        <v>14.81777631393215</v>
      </c>
      <c r="I45" s="210">
        <f>F45/B45*100</f>
        <v>57.155714204340477</v>
      </c>
      <c r="J45" s="210">
        <f>G45/F45*100</f>
        <v>94.629628399253207</v>
      </c>
      <c r="K45" s="309">
        <f>SUM(K29:K44)/16</f>
        <v>32.9375</v>
      </c>
      <c r="L45" s="309">
        <f>AVERAGE(L29:L44)</f>
        <v>22</v>
      </c>
    </row>
    <row r="46" spans="1:12">
      <c r="A46" s="445" t="s">
        <v>24</v>
      </c>
      <c r="B46" s="215">
        <v>7980</v>
      </c>
      <c r="C46" s="215">
        <v>4710</v>
      </c>
      <c r="D46" s="215">
        <v>4198</v>
      </c>
      <c r="E46" s="215">
        <v>18140</v>
      </c>
      <c r="F46" s="215">
        <v>5766</v>
      </c>
      <c r="G46" s="215">
        <v>5336</v>
      </c>
      <c r="H46" s="205">
        <v>4.3211052882324914</v>
      </c>
      <c r="I46" s="205">
        <v>72.255639097744364</v>
      </c>
      <c r="J46" s="205">
        <v>92.542490461325016</v>
      </c>
      <c r="K46" s="204">
        <v>40</v>
      </c>
      <c r="L46" s="204">
        <v>22</v>
      </c>
    </row>
    <row r="47" spans="1:12">
      <c r="A47" s="445" t="s">
        <v>23</v>
      </c>
      <c r="B47" s="215">
        <v>6852</v>
      </c>
      <c r="C47" s="215">
        <v>3852</v>
      </c>
      <c r="D47" s="215">
        <v>3786</v>
      </c>
      <c r="E47" s="215">
        <v>23112</v>
      </c>
      <c r="F47" s="215">
        <v>6120</v>
      </c>
      <c r="G47" s="215">
        <v>6120</v>
      </c>
      <c r="H47" s="308">
        <v>6.1045958795562596</v>
      </c>
      <c r="I47" s="205">
        <v>89.316987740805615</v>
      </c>
      <c r="J47" s="308">
        <v>100</v>
      </c>
      <c r="K47" s="204">
        <v>40</v>
      </c>
      <c r="L47" s="204">
        <v>22</v>
      </c>
    </row>
    <row r="48" spans="1:12">
      <c r="A48" s="445" t="s">
        <v>25</v>
      </c>
      <c r="B48" s="215">
        <v>4208</v>
      </c>
      <c r="C48" s="215">
        <v>3352</v>
      </c>
      <c r="D48" s="215">
        <v>3352</v>
      </c>
      <c r="E48" s="215">
        <v>0</v>
      </c>
      <c r="F48" s="215">
        <v>4208</v>
      </c>
      <c r="G48" s="215">
        <v>0</v>
      </c>
      <c r="H48" s="205">
        <v>0</v>
      </c>
      <c r="I48" s="205">
        <v>100</v>
      </c>
      <c r="J48" s="205">
        <v>0</v>
      </c>
      <c r="K48" s="204">
        <v>40</v>
      </c>
      <c r="L48" s="204">
        <v>22</v>
      </c>
    </row>
    <row r="49" spans="1:13" ht="15.75" thickBot="1">
      <c r="A49" s="447" t="s">
        <v>26</v>
      </c>
      <c r="B49" s="307">
        <f t="shared" ref="B49:G49" si="3">SUM(B45:B48)</f>
        <v>282375</v>
      </c>
      <c r="C49" s="307">
        <f t="shared" si="3"/>
        <v>191837</v>
      </c>
      <c r="D49" s="307">
        <f t="shared" si="3"/>
        <v>117601</v>
      </c>
      <c r="E49" s="307">
        <f t="shared" si="3"/>
        <v>1615863</v>
      </c>
      <c r="F49" s="307">
        <f t="shared" si="3"/>
        <v>166605</v>
      </c>
      <c r="G49" s="307">
        <f t="shared" si="3"/>
        <v>153884</v>
      </c>
      <c r="H49" s="311">
        <f>E49/D49</f>
        <v>13.740214794091887</v>
      </c>
      <c r="I49" s="311">
        <f>F49/B49*100</f>
        <v>59.001328021248348</v>
      </c>
      <c r="J49" s="311">
        <f>G49/F49*100</f>
        <v>92.364574892710309</v>
      </c>
      <c r="K49" s="312">
        <f>(SUM(K29:K44)+K46+K47+K48)/19</f>
        <v>34.05263157894737</v>
      </c>
      <c r="L49" s="309">
        <f>AVERAGE(L46:L48)</f>
        <v>22</v>
      </c>
    </row>
    <row r="51" spans="1:13">
      <c r="A51" s="449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2" spans="1:13" ht="21.75" customHeight="1" thickBot="1">
      <c r="A52" s="495" t="s">
        <v>396</v>
      </c>
      <c r="B52" s="496"/>
      <c r="C52" s="496"/>
      <c r="D52" s="496"/>
      <c r="E52" s="496"/>
      <c r="F52" s="496"/>
      <c r="G52" s="496"/>
      <c r="H52" s="496"/>
      <c r="I52" s="496"/>
      <c r="J52" s="496"/>
      <c r="K52" s="496"/>
      <c r="L52" s="497"/>
      <c r="M52" s="18"/>
    </row>
    <row r="53" spans="1:13" ht="145.5" customHeight="1" thickBot="1">
      <c r="A53" s="48" t="s">
        <v>159</v>
      </c>
      <c r="B53" s="48" t="s">
        <v>229</v>
      </c>
      <c r="C53" s="48" t="s">
        <v>228</v>
      </c>
      <c r="D53" s="48" t="s">
        <v>227</v>
      </c>
      <c r="E53" s="48" t="s">
        <v>226</v>
      </c>
      <c r="F53" s="48" t="s">
        <v>225</v>
      </c>
      <c r="G53" s="48" t="s">
        <v>224</v>
      </c>
      <c r="H53" s="48" t="s">
        <v>223</v>
      </c>
      <c r="I53" s="48" t="s">
        <v>222</v>
      </c>
      <c r="J53" s="48" t="s">
        <v>221</v>
      </c>
      <c r="K53" s="48" t="s">
        <v>220</v>
      </c>
      <c r="L53" s="48" t="s">
        <v>219</v>
      </c>
    </row>
    <row r="54" spans="1:13" ht="12.75" customHeight="1" thickTop="1">
      <c r="A54" s="444">
        <v>1</v>
      </c>
      <c r="B54" s="89">
        <v>2</v>
      </c>
      <c r="C54" s="89">
        <v>3</v>
      </c>
      <c r="D54" s="89">
        <v>4</v>
      </c>
      <c r="E54" s="89">
        <v>5</v>
      </c>
      <c r="F54" s="89">
        <v>6</v>
      </c>
      <c r="G54" s="89">
        <v>7</v>
      </c>
      <c r="H54" s="89">
        <v>8</v>
      </c>
      <c r="I54" s="89">
        <v>9</v>
      </c>
      <c r="J54" s="89">
        <v>10</v>
      </c>
      <c r="K54" s="89">
        <v>11</v>
      </c>
      <c r="L54" s="89">
        <v>12</v>
      </c>
    </row>
    <row r="55" spans="1:13">
      <c r="A55" s="445" t="s">
        <v>91</v>
      </c>
      <c r="B55" s="145"/>
      <c r="C55" s="145"/>
      <c r="D55" s="145"/>
      <c r="E55" s="145"/>
      <c r="F55" s="145"/>
      <c r="G55" s="145"/>
      <c r="H55" s="146"/>
      <c r="I55" s="146"/>
      <c r="J55" s="146"/>
      <c r="K55" s="145"/>
      <c r="L55" s="145"/>
    </row>
    <row r="56" spans="1:13">
      <c r="A56" s="445" t="s">
        <v>92</v>
      </c>
      <c r="B56" s="215">
        <v>23839</v>
      </c>
      <c r="C56" s="215">
        <v>15539</v>
      </c>
      <c r="D56" s="215">
        <v>6885</v>
      </c>
      <c r="E56" s="215">
        <v>21202</v>
      </c>
      <c r="F56" s="215">
        <v>13267</v>
      </c>
      <c r="G56" s="215">
        <v>13263</v>
      </c>
      <c r="H56" s="205">
        <v>3.079448075526507</v>
      </c>
      <c r="I56" s="205">
        <v>55.652502202273588</v>
      </c>
      <c r="J56" s="205">
        <v>99.969850003768741</v>
      </c>
      <c r="K56" s="120">
        <v>40</v>
      </c>
      <c r="L56" s="120">
        <v>22</v>
      </c>
    </row>
    <row r="57" spans="1:13">
      <c r="A57" s="445" t="s">
        <v>93</v>
      </c>
      <c r="B57" s="215">
        <v>15991</v>
      </c>
      <c r="C57" s="215">
        <v>9050</v>
      </c>
      <c r="D57" s="215">
        <v>2482</v>
      </c>
      <c r="E57" s="215">
        <v>7446</v>
      </c>
      <c r="F57" s="215">
        <v>2573</v>
      </c>
      <c r="G57" s="215">
        <v>2187</v>
      </c>
      <c r="H57" s="205">
        <v>3</v>
      </c>
      <c r="I57" s="205">
        <v>16.090300794196736</v>
      </c>
      <c r="J57" s="205">
        <v>84.998056743101429</v>
      </c>
      <c r="K57" s="120">
        <v>40</v>
      </c>
      <c r="L57" s="120">
        <v>22</v>
      </c>
    </row>
    <row r="58" spans="1:13">
      <c r="A58" s="445" t="s">
        <v>94</v>
      </c>
      <c r="B58" s="215">
        <v>1439</v>
      </c>
      <c r="C58" s="215">
        <v>1095</v>
      </c>
      <c r="D58" s="215">
        <v>909</v>
      </c>
      <c r="E58" s="215">
        <v>9090</v>
      </c>
      <c r="F58" s="215">
        <v>1229</v>
      </c>
      <c r="G58" s="215">
        <v>1225</v>
      </c>
      <c r="H58" s="205">
        <v>10</v>
      </c>
      <c r="I58" s="205">
        <v>85.406532314107025</v>
      </c>
      <c r="J58" s="205">
        <v>99.674532139951182</v>
      </c>
      <c r="K58" s="120">
        <v>20</v>
      </c>
      <c r="L58" s="120">
        <v>22</v>
      </c>
    </row>
    <row r="59" spans="1:13">
      <c r="A59" s="445" t="s">
        <v>95</v>
      </c>
      <c r="B59" s="247">
        <v>20335</v>
      </c>
      <c r="C59" s="247">
        <v>13836</v>
      </c>
      <c r="D59" s="250"/>
      <c r="E59" s="250"/>
      <c r="F59" s="250"/>
      <c r="G59" s="250"/>
      <c r="H59" s="316"/>
      <c r="I59" s="243"/>
      <c r="J59" s="316"/>
      <c r="K59" s="238">
        <v>35</v>
      </c>
      <c r="L59" s="238">
        <v>22</v>
      </c>
    </row>
    <row r="60" spans="1:13">
      <c r="A60" s="445" t="s">
        <v>96</v>
      </c>
      <c r="B60" s="215">
        <v>6432</v>
      </c>
      <c r="C60" s="215">
        <v>3563</v>
      </c>
      <c r="D60" s="215">
        <v>0</v>
      </c>
      <c r="E60" s="215">
        <v>0</v>
      </c>
      <c r="F60" s="215">
        <v>0</v>
      </c>
      <c r="G60" s="215">
        <v>0</v>
      </c>
      <c r="H60" s="280"/>
      <c r="I60" s="205">
        <v>0</v>
      </c>
      <c r="J60" s="280"/>
      <c r="K60" s="120">
        <v>14</v>
      </c>
      <c r="L60" s="120">
        <v>0</v>
      </c>
    </row>
    <row r="61" spans="1:13">
      <c r="A61" s="445" t="s">
        <v>97</v>
      </c>
      <c r="B61" s="215">
        <v>13078</v>
      </c>
      <c r="C61" s="215">
        <v>4150</v>
      </c>
      <c r="D61" s="215">
        <v>0</v>
      </c>
      <c r="E61" s="215">
        <v>0</v>
      </c>
      <c r="F61" s="215">
        <v>0</v>
      </c>
      <c r="G61" s="215">
        <v>0</v>
      </c>
      <c r="H61" s="280"/>
      <c r="I61" s="205">
        <v>0</v>
      </c>
      <c r="J61" s="280"/>
      <c r="K61" s="120">
        <v>40</v>
      </c>
      <c r="L61" s="120">
        <v>22</v>
      </c>
    </row>
    <row r="62" spans="1:13">
      <c r="A62" s="445" t="s">
        <v>98</v>
      </c>
      <c r="B62" s="215">
        <v>6990</v>
      </c>
      <c r="C62" s="215">
        <v>4138</v>
      </c>
      <c r="D62" s="215">
        <v>0</v>
      </c>
      <c r="E62" s="215">
        <v>0</v>
      </c>
      <c r="F62" s="215">
        <v>0</v>
      </c>
      <c r="G62" s="215">
        <v>0</v>
      </c>
      <c r="H62" s="279"/>
      <c r="I62" s="205">
        <v>0</v>
      </c>
      <c r="J62" s="279"/>
      <c r="K62" s="120">
        <v>32</v>
      </c>
      <c r="L62" s="120">
        <v>22</v>
      </c>
    </row>
    <row r="63" spans="1:13">
      <c r="A63" s="445" t="s">
        <v>99</v>
      </c>
      <c r="B63" s="215">
        <v>31696</v>
      </c>
      <c r="C63" s="215">
        <v>24422</v>
      </c>
      <c r="D63" s="215">
        <v>16765</v>
      </c>
      <c r="E63" s="215">
        <v>85624</v>
      </c>
      <c r="F63" s="215">
        <v>22480</v>
      </c>
      <c r="G63" s="215">
        <v>21938</v>
      </c>
      <c r="H63" s="205">
        <v>5.1073068893528184</v>
      </c>
      <c r="I63" s="205">
        <v>70.923775870772332</v>
      </c>
      <c r="J63" s="205">
        <v>97.588967971530252</v>
      </c>
      <c r="K63" s="120">
        <v>38</v>
      </c>
      <c r="L63" s="120">
        <v>22</v>
      </c>
    </row>
    <row r="64" spans="1:13">
      <c r="A64" s="445" t="s">
        <v>100</v>
      </c>
      <c r="B64" s="215">
        <v>9475</v>
      </c>
      <c r="C64" s="215">
        <v>7450</v>
      </c>
      <c r="D64" s="215">
        <v>6706</v>
      </c>
      <c r="E64" s="215">
        <v>41336</v>
      </c>
      <c r="F64" s="215">
        <v>8660</v>
      </c>
      <c r="G64" s="215">
        <v>8660</v>
      </c>
      <c r="H64" s="205">
        <v>6.1640322099612286</v>
      </c>
      <c r="I64" s="205">
        <v>91.398416886543529</v>
      </c>
      <c r="J64" s="205">
        <v>100</v>
      </c>
      <c r="K64" s="120">
        <v>40</v>
      </c>
      <c r="L64" s="120">
        <v>22</v>
      </c>
    </row>
    <row r="65" spans="1:13">
      <c r="A65" s="445" t="s">
        <v>101</v>
      </c>
      <c r="B65" s="215">
        <v>28905</v>
      </c>
      <c r="C65" s="215">
        <v>17630</v>
      </c>
      <c r="D65" s="215">
        <v>7726</v>
      </c>
      <c r="E65" s="215">
        <v>33890</v>
      </c>
      <c r="F65" s="215">
        <v>7726</v>
      </c>
      <c r="G65" s="215">
        <v>7580</v>
      </c>
      <c r="H65" s="205">
        <v>4.3864871861247732</v>
      </c>
      <c r="I65" s="205">
        <v>26.728939629821831</v>
      </c>
      <c r="J65" s="205">
        <v>98.110276986797828</v>
      </c>
      <c r="K65" s="120">
        <v>40</v>
      </c>
      <c r="L65" s="120">
        <v>22</v>
      </c>
    </row>
    <row r="66" spans="1:13">
      <c r="A66" s="445" t="s">
        <v>102</v>
      </c>
      <c r="B66" s="215">
        <v>15831</v>
      </c>
      <c r="C66" s="215">
        <v>12945</v>
      </c>
      <c r="D66" s="215">
        <v>12282</v>
      </c>
      <c r="E66" s="215">
        <v>12282</v>
      </c>
      <c r="F66" s="215">
        <v>12520</v>
      </c>
      <c r="G66" s="215">
        <v>12515</v>
      </c>
      <c r="H66" s="205">
        <v>1</v>
      </c>
      <c r="I66" s="205">
        <v>79.085338892047247</v>
      </c>
      <c r="J66" s="205">
        <v>99.960063897763575</v>
      </c>
      <c r="K66" s="120">
        <v>40</v>
      </c>
      <c r="L66" s="120">
        <v>22</v>
      </c>
    </row>
    <row r="67" spans="1:13">
      <c r="A67" s="445" t="s">
        <v>103</v>
      </c>
      <c r="B67" s="215">
        <v>3109</v>
      </c>
      <c r="C67" s="215">
        <v>2885</v>
      </c>
      <c r="D67" s="215">
        <v>2560</v>
      </c>
      <c r="E67" s="215">
        <v>7000</v>
      </c>
      <c r="F67" s="215">
        <v>2589</v>
      </c>
      <c r="G67" s="215">
        <v>2539</v>
      </c>
      <c r="H67" s="205">
        <v>2.734375</v>
      </c>
      <c r="I67" s="205">
        <v>83.274364747507235</v>
      </c>
      <c r="J67" s="205">
        <v>98.068752414059475</v>
      </c>
      <c r="K67" s="120">
        <v>35</v>
      </c>
      <c r="L67" s="120">
        <v>22</v>
      </c>
    </row>
    <row r="68" spans="1:13">
      <c r="A68" s="445" t="s">
        <v>104</v>
      </c>
      <c r="B68" s="315"/>
      <c r="C68" s="315"/>
      <c r="D68" s="315"/>
      <c r="E68" s="315"/>
      <c r="F68" s="315"/>
      <c r="G68" s="315"/>
      <c r="H68" s="317"/>
      <c r="I68" s="318"/>
      <c r="J68" s="317"/>
      <c r="K68" s="319"/>
      <c r="L68" s="319"/>
    </row>
    <row r="69" spans="1:13">
      <c r="A69" s="445" t="s">
        <v>156</v>
      </c>
      <c r="B69" s="215">
        <v>17052</v>
      </c>
      <c r="C69" s="215">
        <v>9194</v>
      </c>
      <c r="D69" s="215">
        <v>8694</v>
      </c>
      <c r="E69" s="215">
        <v>0</v>
      </c>
      <c r="F69" s="215">
        <v>11694</v>
      </c>
      <c r="G69" s="215">
        <v>11694</v>
      </c>
      <c r="H69" s="205">
        <v>0</v>
      </c>
      <c r="I69" s="205">
        <v>68.578465869106267</v>
      </c>
      <c r="J69" s="205">
        <v>100</v>
      </c>
      <c r="K69" s="120">
        <v>40</v>
      </c>
      <c r="L69" s="120">
        <v>22</v>
      </c>
    </row>
    <row r="70" spans="1:13">
      <c r="A70" s="445" t="s">
        <v>106</v>
      </c>
      <c r="B70" s="215">
        <v>37105</v>
      </c>
      <c r="C70" s="215">
        <v>22542</v>
      </c>
      <c r="D70" s="215">
        <v>15787</v>
      </c>
      <c r="E70" s="215">
        <v>33016</v>
      </c>
      <c r="F70" s="215">
        <v>24346</v>
      </c>
      <c r="G70" s="215">
        <v>20684</v>
      </c>
      <c r="H70" s="205">
        <v>2.0913409767530244</v>
      </c>
      <c r="I70" s="205">
        <v>65.613798679423269</v>
      </c>
      <c r="J70" s="205">
        <v>84.958514745748786</v>
      </c>
      <c r="K70" s="120">
        <v>38</v>
      </c>
      <c r="L70" s="120">
        <v>22</v>
      </c>
    </row>
    <row r="71" spans="1:13" ht="15.75" thickBot="1">
      <c r="A71" s="447" t="s">
        <v>107</v>
      </c>
      <c r="B71" s="218">
        <f t="shared" ref="B71:G71" si="4">SUM(B55:B70)</f>
        <v>231277</v>
      </c>
      <c r="C71" s="218">
        <f t="shared" si="4"/>
        <v>148439</v>
      </c>
      <c r="D71" s="218">
        <f t="shared" si="4"/>
        <v>80796</v>
      </c>
      <c r="E71" s="218">
        <f t="shared" si="4"/>
        <v>250886</v>
      </c>
      <c r="F71" s="218">
        <f t="shared" si="4"/>
        <v>107084</v>
      </c>
      <c r="G71" s="218">
        <f t="shared" si="4"/>
        <v>102285</v>
      </c>
      <c r="H71" s="210">
        <f>E71/D71</f>
        <v>3.1051784741818902</v>
      </c>
      <c r="I71" s="210">
        <f>F71/B71*100</f>
        <v>46.30118861797758</v>
      </c>
      <c r="J71" s="210">
        <f>G71/F71*100</f>
        <v>95.518471480333204</v>
      </c>
      <c r="K71" s="309">
        <f>SUM(K55:K70)/15</f>
        <v>32.799999999999997</v>
      </c>
      <c r="L71" s="309">
        <v>22</v>
      </c>
    </row>
    <row r="72" spans="1:13">
      <c r="A72" s="450" t="s">
        <v>24</v>
      </c>
      <c r="B72" s="215">
        <v>8472</v>
      </c>
      <c r="C72" s="215">
        <v>4492</v>
      </c>
      <c r="D72" s="215">
        <v>4010</v>
      </c>
      <c r="E72" s="215">
        <v>16280</v>
      </c>
      <c r="F72" s="215">
        <v>5704</v>
      </c>
      <c r="G72" s="215">
        <v>5484</v>
      </c>
      <c r="H72" s="205">
        <v>4.0598503740648377</v>
      </c>
      <c r="I72" s="205">
        <v>67.327667610953739</v>
      </c>
      <c r="J72" s="205">
        <v>96.143057503506313</v>
      </c>
      <c r="K72" s="120">
        <v>40</v>
      </c>
      <c r="L72" s="120">
        <v>22</v>
      </c>
    </row>
    <row r="73" spans="1:13">
      <c r="A73" s="445" t="s">
        <v>23</v>
      </c>
      <c r="B73" s="215">
        <v>194</v>
      </c>
      <c r="C73" s="215">
        <v>156</v>
      </c>
      <c r="D73" s="215">
        <v>132</v>
      </c>
      <c r="E73" s="215">
        <v>1404</v>
      </c>
      <c r="F73" s="215">
        <v>145</v>
      </c>
      <c r="G73" s="215">
        <v>145</v>
      </c>
      <c r="H73" s="308">
        <v>10.636363636363637</v>
      </c>
      <c r="I73" s="205">
        <v>74.742268041237111</v>
      </c>
      <c r="J73" s="308">
        <v>100</v>
      </c>
      <c r="K73" s="120">
        <v>0</v>
      </c>
      <c r="L73" s="120">
        <v>22</v>
      </c>
    </row>
    <row r="74" spans="1:13">
      <c r="A74" s="445" t="s">
        <v>25</v>
      </c>
      <c r="B74" s="215">
        <v>1860</v>
      </c>
      <c r="C74" s="215">
        <v>1305</v>
      </c>
      <c r="D74" s="215">
        <v>1305</v>
      </c>
      <c r="E74" s="215">
        <v>0</v>
      </c>
      <c r="F74" s="215">
        <v>1860</v>
      </c>
      <c r="G74" s="215">
        <v>0</v>
      </c>
      <c r="H74" s="205">
        <v>0</v>
      </c>
      <c r="I74" s="205">
        <v>100</v>
      </c>
      <c r="J74" s="205">
        <v>0</v>
      </c>
      <c r="K74" s="120">
        <v>40</v>
      </c>
      <c r="L74" s="120">
        <v>22</v>
      </c>
    </row>
    <row r="75" spans="1:13" ht="15.75" thickBot="1">
      <c r="A75" s="447" t="s">
        <v>26</v>
      </c>
      <c r="B75" s="307">
        <f t="shared" ref="B75:G75" si="5">SUM(B71:B74)</f>
        <v>241803</v>
      </c>
      <c r="C75" s="307">
        <f t="shared" si="5"/>
        <v>154392</v>
      </c>
      <c r="D75" s="307">
        <f t="shared" si="5"/>
        <v>86243</v>
      </c>
      <c r="E75" s="307">
        <f t="shared" si="5"/>
        <v>268570</v>
      </c>
      <c r="F75" s="307">
        <f t="shared" si="5"/>
        <v>114793</v>
      </c>
      <c r="G75" s="307">
        <f t="shared" si="5"/>
        <v>107914</v>
      </c>
      <c r="H75" s="311">
        <f>E75/D75</f>
        <v>3.1141078116484815</v>
      </c>
      <c r="I75" s="311">
        <f>F75/B75*100</f>
        <v>47.473769969768782</v>
      </c>
      <c r="J75" s="311">
        <f>G75/F75*100</f>
        <v>94.007474323347239</v>
      </c>
      <c r="K75" s="312">
        <f>(SUM(K55:K70)+K72+K73+K74)/18</f>
        <v>31.777777777777779</v>
      </c>
      <c r="L75" s="312">
        <v>22</v>
      </c>
    </row>
    <row r="76" spans="1:13">
      <c r="L76" s="54"/>
    </row>
    <row r="77" spans="1:13">
      <c r="A77" s="449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</row>
    <row r="78" spans="1:13" ht="22.5" customHeight="1" thickBot="1">
      <c r="A78" s="495" t="s">
        <v>397</v>
      </c>
      <c r="B78" s="496"/>
      <c r="C78" s="496"/>
      <c r="D78" s="496"/>
      <c r="E78" s="496"/>
      <c r="F78" s="496"/>
      <c r="G78" s="496"/>
      <c r="H78" s="496"/>
      <c r="I78" s="496"/>
      <c r="J78" s="496"/>
      <c r="K78" s="496"/>
      <c r="L78" s="497"/>
    </row>
    <row r="79" spans="1:13" ht="145.5" customHeight="1" thickBot="1">
      <c r="A79" s="48" t="s">
        <v>159</v>
      </c>
      <c r="B79" s="48" t="s">
        <v>229</v>
      </c>
      <c r="C79" s="48" t="s">
        <v>228</v>
      </c>
      <c r="D79" s="48" t="s">
        <v>227</v>
      </c>
      <c r="E79" s="48" t="s">
        <v>226</v>
      </c>
      <c r="F79" s="48" t="s">
        <v>225</v>
      </c>
      <c r="G79" s="48" t="s">
        <v>224</v>
      </c>
      <c r="H79" s="48" t="s">
        <v>223</v>
      </c>
      <c r="I79" s="48" t="s">
        <v>222</v>
      </c>
      <c r="J79" s="48" t="s">
        <v>221</v>
      </c>
      <c r="K79" s="48" t="s">
        <v>220</v>
      </c>
      <c r="L79" s="48" t="s">
        <v>219</v>
      </c>
      <c r="M79" s="18"/>
    </row>
    <row r="80" spans="1:13" ht="12.75" customHeight="1" thickTop="1">
      <c r="A80" s="444">
        <v>1</v>
      </c>
      <c r="B80" s="89">
        <v>2</v>
      </c>
      <c r="C80" s="89">
        <v>3</v>
      </c>
      <c r="D80" s="89">
        <v>4</v>
      </c>
      <c r="E80" s="89">
        <v>5</v>
      </c>
      <c r="F80" s="89">
        <v>6</v>
      </c>
      <c r="G80" s="89">
        <v>7</v>
      </c>
      <c r="H80" s="89">
        <v>8</v>
      </c>
      <c r="I80" s="89">
        <v>9</v>
      </c>
      <c r="J80" s="89">
        <v>10</v>
      </c>
      <c r="K80" s="89">
        <v>11</v>
      </c>
      <c r="L80" s="89">
        <v>12</v>
      </c>
      <c r="M80" s="18"/>
    </row>
    <row r="81" spans="1:12">
      <c r="A81" s="445" t="s">
        <v>91</v>
      </c>
      <c r="B81" s="216">
        <v>2930</v>
      </c>
      <c r="C81" s="216">
        <v>2380</v>
      </c>
      <c r="D81" s="216">
        <v>856</v>
      </c>
      <c r="E81" s="216">
        <v>8560</v>
      </c>
      <c r="F81" s="216">
        <v>2368</v>
      </c>
      <c r="G81" s="216">
        <v>1948</v>
      </c>
      <c r="H81" s="207">
        <v>10</v>
      </c>
      <c r="I81" s="207">
        <v>80.819112627986343</v>
      </c>
      <c r="J81" s="207">
        <v>82.263513513513516</v>
      </c>
      <c r="K81" s="206">
        <v>14</v>
      </c>
      <c r="L81" s="206">
        <v>22</v>
      </c>
    </row>
    <row r="82" spans="1:12">
      <c r="A82" s="445" t="s">
        <v>92</v>
      </c>
      <c r="B82" s="216">
        <v>8051</v>
      </c>
      <c r="C82" s="216">
        <v>3668</v>
      </c>
      <c r="D82" s="216">
        <v>3256</v>
      </c>
      <c r="E82" s="216">
        <v>9247</v>
      </c>
      <c r="F82" s="216">
        <v>5132</v>
      </c>
      <c r="G82" s="216">
        <v>4778</v>
      </c>
      <c r="H82" s="207">
        <v>2.8399877149877151</v>
      </c>
      <c r="I82" s="207">
        <v>63.743634331138985</v>
      </c>
      <c r="J82" s="207">
        <v>93.102104442712402</v>
      </c>
      <c r="K82" s="206">
        <v>40</v>
      </c>
      <c r="L82" s="206">
        <v>22</v>
      </c>
    </row>
    <row r="83" spans="1:12">
      <c r="A83" s="445" t="s">
        <v>93</v>
      </c>
      <c r="B83" s="216">
        <v>6986</v>
      </c>
      <c r="C83" s="216">
        <v>5107</v>
      </c>
      <c r="D83" s="216">
        <v>1357</v>
      </c>
      <c r="E83" s="216">
        <v>43424</v>
      </c>
      <c r="F83" s="216">
        <v>1616</v>
      </c>
      <c r="G83" s="216">
        <v>1373</v>
      </c>
      <c r="H83" s="207">
        <v>32</v>
      </c>
      <c r="I83" s="207">
        <v>23.131978242198684</v>
      </c>
      <c r="J83" s="207">
        <v>84.962871287128721</v>
      </c>
      <c r="K83" s="206">
        <v>40</v>
      </c>
      <c r="L83" s="206">
        <v>22</v>
      </c>
    </row>
    <row r="84" spans="1:12">
      <c r="A84" s="445" t="s">
        <v>94</v>
      </c>
      <c r="B84" s="320"/>
      <c r="C84" s="320"/>
      <c r="D84" s="320"/>
      <c r="E84" s="320"/>
      <c r="F84" s="320"/>
      <c r="G84" s="320"/>
      <c r="H84" s="322"/>
      <c r="I84" s="322"/>
      <c r="J84" s="322"/>
      <c r="K84" s="327"/>
      <c r="L84" s="327"/>
    </row>
    <row r="85" spans="1:12">
      <c r="A85" s="445" t="s">
        <v>95</v>
      </c>
      <c r="B85" s="216">
        <v>10252</v>
      </c>
      <c r="C85" s="216">
        <v>5908</v>
      </c>
      <c r="D85" s="320"/>
      <c r="E85" s="320"/>
      <c r="F85" s="320"/>
      <c r="G85" s="320"/>
      <c r="H85" s="323"/>
      <c r="I85" s="322"/>
      <c r="J85" s="323"/>
      <c r="K85" s="327">
        <v>35</v>
      </c>
      <c r="L85" s="327">
        <v>22</v>
      </c>
    </row>
    <row r="86" spans="1:12">
      <c r="A86" s="445" t="s">
        <v>96</v>
      </c>
      <c r="B86" s="216">
        <v>7759</v>
      </c>
      <c r="C86" s="216">
        <v>3812</v>
      </c>
      <c r="D86" s="216">
        <v>3000</v>
      </c>
      <c r="E86" s="216">
        <v>12000</v>
      </c>
      <c r="F86" s="216">
        <v>7700</v>
      </c>
      <c r="G86" s="216">
        <v>7700</v>
      </c>
      <c r="H86" s="207">
        <v>4</v>
      </c>
      <c r="I86" s="207">
        <v>99.239592731022043</v>
      </c>
      <c r="J86" s="207">
        <v>100</v>
      </c>
      <c r="K86" s="206">
        <v>40</v>
      </c>
      <c r="L86" s="206">
        <v>22</v>
      </c>
    </row>
    <row r="87" spans="1:12">
      <c r="A87" s="445" t="s">
        <v>97</v>
      </c>
      <c r="B87" s="216">
        <v>11748</v>
      </c>
      <c r="C87" s="216">
        <v>4439</v>
      </c>
      <c r="D87" s="216">
        <v>4439</v>
      </c>
      <c r="E87" s="216">
        <v>13838</v>
      </c>
      <c r="F87" s="216">
        <v>4439</v>
      </c>
      <c r="G87" s="216">
        <v>4439</v>
      </c>
      <c r="H87" s="207">
        <v>3.1173687767515208</v>
      </c>
      <c r="I87" s="207">
        <v>37.785154919986383</v>
      </c>
      <c r="J87" s="207">
        <v>100</v>
      </c>
      <c r="K87" s="206">
        <v>40</v>
      </c>
      <c r="L87" s="206">
        <v>22</v>
      </c>
    </row>
    <row r="88" spans="1:12">
      <c r="A88" s="445" t="s">
        <v>98</v>
      </c>
      <c r="B88" s="216">
        <v>4230</v>
      </c>
      <c r="C88" s="216">
        <v>2340</v>
      </c>
      <c r="D88" s="216">
        <v>0</v>
      </c>
      <c r="E88" s="216">
        <v>0</v>
      </c>
      <c r="F88" s="216">
        <v>0</v>
      </c>
      <c r="G88" s="216">
        <v>0</v>
      </c>
      <c r="H88" s="324"/>
      <c r="I88" s="207">
        <v>0</v>
      </c>
      <c r="J88" s="324"/>
      <c r="K88" s="206">
        <v>40</v>
      </c>
      <c r="L88" s="206">
        <v>22</v>
      </c>
    </row>
    <row r="89" spans="1:12">
      <c r="A89" s="445" t="s">
        <v>99</v>
      </c>
      <c r="B89" s="216">
        <v>13176</v>
      </c>
      <c r="C89" s="216">
        <v>9843</v>
      </c>
      <c r="D89" s="216">
        <v>8026</v>
      </c>
      <c r="E89" s="216">
        <v>138618</v>
      </c>
      <c r="F89" s="216">
        <v>9590</v>
      </c>
      <c r="G89" s="216">
        <v>7861</v>
      </c>
      <c r="H89" s="207">
        <v>17.271118863692998</v>
      </c>
      <c r="I89" s="207">
        <v>72.783849423193686</v>
      </c>
      <c r="J89" s="207">
        <v>81.970802919708035</v>
      </c>
      <c r="K89" s="206">
        <v>38</v>
      </c>
      <c r="L89" s="206">
        <v>22</v>
      </c>
    </row>
    <row r="90" spans="1:12">
      <c r="A90" s="445" t="s">
        <v>100</v>
      </c>
      <c r="B90" s="216">
        <v>4665</v>
      </c>
      <c r="C90" s="216">
        <v>1902</v>
      </c>
      <c r="D90" s="216">
        <v>1820</v>
      </c>
      <c r="E90" s="216">
        <v>41570</v>
      </c>
      <c r="F90" s="216">
        <v>4530</v>
      </c>
      <c r="G90" s="216">
        <v>4302</v>
      </c>
      <c r="H90" s="207">
        <v>22.840659340659339</v>
      </c>
      <c r="I90" s="207">
        <v>97.106109324758833</v>
      </c>
      <c r="J90" s="207">
        <v>94.966887417218544</v>
      </c>
      <c r="K90" s="206">
        <v>40</v>
      </c>
      <c r="L90" s="206">
        <v>22</v>
      </c>
    </row>
    <row r="91" spans="1:12">
      <c r="A91" s="445" t="s">
        <v>101</v>
      </c>
      <c r="B91" s="216">
        <v>6127</v>
      </c>
      <c r="C91" s="216">
        <v>2946</v>
      </c>
      <c r="D91" s="216">
        <v>2411</v>
      </c>
      <c r="E91" s="216">
        <v>50419</v>
      </c>
      <c r="F91" s="216">
        <v>5087</v>
      </c>
      <c r="G91" s="216">
        <v>2449</v>
      </c>
      <c r="H91" s="207">
        <v>20.912069680630445</v>
      </c>
      <c r="I91" s="207">
        <v>83.02595070997225</v>
      </c>
      <c r="J91" s="207">
        <v>48.142323569884013</v>
      </c>
      <c r="K91" s="206">
        <v>40</v>
      </c>
      <c r="L91" s="206">
        <v>22</v>
      </c>
    </row>
    <row r="92" spans="1:12">
      <c r="A92" s="445" t="s">
        <v>102</v>
      </c>
      <c r="B92" s="216">
        <v>6318</v>
      </c>
      <c r="C92" s="216">
        <v>4539</v>
      </c>
      <c r="D92" s="216">
        <v>4405</v>
      </c>
      <c r="E92" s="216">
        <v>26430</v>
      </c>
      <c r="F92" s="216">
        <v>6183</v>
      </c>
      <c r="G92" s="216">
        <v>6132</v>
      </c>
      <c r="H92" s="207">
        <v>6</v>
      </c>
      <c r="I92" s="207">
        <v>97.863247863247864</v>
      </c>
      <c r="J92" s="207">
        <v>99.175157690441523</v>
      </c>
      <c r="K92" s="206">
        <v>40</v>
      </c>
      <c r="L92" s="206">
        <v>22</v>
      </c>
    </row>
    <row r="93" spans="1:12">
      <c r="A93" s="445" t="s">
        <v>103</v>
      </c>
      <c r="B93" s="216">
        <v>1557</v>
      </c>
      <c r="C93" s="216">
        <v>701</v>
      </c>
      <c r="D93" s="216">
        <v>560</v>
      </c>
      <c r="E93" s="216">
        <v>4100</v>
      </c>
      <c r="F93" s="216">
        <v>1300</v>
      </c>
      <c r="G93" s="216">
        <v>1279</v>
      </c>
      <c r="H93" s="207">
        <v>7.3214285714285712</v>
      </c>
      <c r="I93" s="207">
        <v>83.493898522800265</v>
      </c>
      <c r="J93" s="207">
        <v>98.384615384615387</v>
      </c>
      <c r="K93" s="206">
        <v>35</v>
      </c>
      <c r="L93" s="206">
        <v>22</v>
      </c>
    </row>
    <row r="94" spans="1:12">
      <c r="A94" s="445" t="s">
        <v>104</v>
      </c>
      <c r="B94" s="216">
        <v>1970</v>
      </c>
      <c r="C94" s="216">
        <v>1198</v>
      </c>
      <c r="D94" s="216">
        <v>1094</v>
      </c>
      <c r="E94" s="216">
        <v>1532</v>
      </c>
      <c r="F94" s="216">
        <v>1848</v>
      </c>
      <c r="G94" s="216">
        <v>1805</v>
      </c>
      <c r="H94" s="207">
        <v>1.4003656307129799</v>
      </c>
      <c r="I94" s="207">
        <v>93.807106598984774</v>
      </c>
      <c r="J94" s="207">
        <v>97.673160173160184</v>
      </c>
      <c r="K94" s="206">
        <v>7</v>
      </c>
      <c r="L94" s="206">
        <v>22</v>
      </c>
    </row>
    <row r="95" spans="1:12">
      <c r="A95" s="445" t="s">
        <v>156</v>
      </c>
      <c r="B95" s="216">
        <v>3200</v>
      </c>
      <c r="C95" s="216">
        <v>2345</v>
      </c>
      <c r="D95" s="216">
        <v>1333</v>
      </c>
      <c r="E95" s="216">
        <v>0</v>
      </c>
      <c r="F95" s="216">
        <v>3100</v>
      </c>
      <c r="G95" s="216">
        <v>3100</v>
      </c>
      <c r="H95" s="207">
        <v>0</v>
      </c>
      <c r="I95" s="207">
        <v>96.875</v>
      </c>
      <c r="J95" s="207">
        <v>100</v>
      </c>
      <c r="K95" s="206">
        <v>40</v>
      </c>
      <c r="L95" s="206">
        <v>22</v>
      </c>
    </row>
    <row r="96" spans="1:12">
      <c r="A96" s="445" t="s">
        <v>106</v>
      </c>
      <c r="B96" s="216">
        <v>4391</v>
      </c>
      <c r="C96" s="216">
        <v>2659</v>
      </c>
      <c r="D96" s="216">
        <v>1540</v>
      </c>
      <c r="E96" s="216">
        <v>38825</v>
      </c>
      <c r="F96" s="216">
        <v>2358</v>
      </c>
      <c r="G96" s="216">
        <v>2342</v>
      </c>
      <c r="H96" s="207">
        <v>25.211038961038962</v>
      </c>
      <c r="I96" s="207">
        <v>53.700751537235256</v>
      </c>
      <c r="J96" s="207">
        <v>99.321458863443596</v>
      </c>
      <c r="K96" s="206">
        <v>38</v>
      </c>
      <c r="L96" s="206">
        <v>22</v>
      </c>
    </row>
    <row r="97" spans="1:13" ht="15.75" thickBot="1">
      <c r="A97" s="447" t="s">
        <v>230</v>
      </c>
      <c r="B97" s="232">
        <f t="shared" ref="B97:G97" si="6">SUM(B81:B96)</f>
        <v>93360</v>
      </c>
      <c r="C97" s="232">
        <f t="shared" si="6"/>
        <v>53787</v>
      </c>
      <c r="D97" s="232">
        <f t="shared" si="6"/>
        <v>34097</v>
      </c>
      <c r="E97" s="232">
        <f t="shared" si="6"/>
        <v>388563</v>
      </c>
      <c r="F97" s="232">
        <f t="shared" si="6"/>
        <v>55251</v>
      </c>
      <c r="G97" s="232">
        <f t="shared" si="6"/>
        <v>49508</v>
      </c>
      <c r="H97" s="325">
        <f>E97/D97</f>
        <v>11.395811948265242</v>
      </c>
      <c r="I97" s="325">
        <f>F97/B97*100</f>
        <v>59.180591259640103</v>
      </c>
      <c r="J97" s="325">
        <f>G97/F97*100</f>
        <v>89.6056179978643</v>
      </c>
      <c r="K97" s="328">
        <f>AVERAGE(K81:K96)</f>
        <v>35.133333333333333</v>
      </c>
      <c r="L97" s="328">
        <f>AVERAGE(L81:L96)</f>
        <v>22</v>
      </c>
    </row>
    <row r="98" spans="1:13">
      <c r="A98" s="445" t="s">
        <v>24</v>
      </c>
      <c r="B98" s="216">
        <v>7290</v>
      </c>
      <c r="C98" s="216">
        <v>2516</v>
      </c>
      <c r="D98" s="216">
        <v>2477</v>
      </c>
      <c r="E98" s="216">
        <v>11240</v>
      </c>
      <c r="F98" s="216">
        <v>4591</v>
      </c>
      <c r="G98" s="216">
        <v>4206</v>
      </c>
      <c r="H98" s="207">
        <v>4.5377472749293499</v>
      </c>
      <c r="I98" s="207">
        <v>62.976680384087793</v>
      </c>
      <c r="J98" s="207">
        <v>91.614027445001085</v>
      </c>
      <c r="K98" s="206">
        <v>40</v>
      </c>
      <c r="L98" s="206">
        <v>22</v>
      </c>
    </row>
    <row r="99" spans="1:13">
      <c r="A99" s="445" t="s">
        <v>23</v>
      </c>
      <c r="B99" s="216">
        <v>1939</v>
      </c>
      <c r="C99" s="216">
        <v>677</v>
      </c>
      <c r="D99" s="216">
        <v>642</v>
      </c>
      <c r="E99" s="216">
        <v>2031</v>
      </c>
      <c r="F99" s="216">
        <v>1764</v>
      </c>
      <c r="G99" s="216">
        <v>1764</v>
      </c>
      <c r="H99" s="326">
        <v>3.1635514018691588</v>
      </c>
      <c r="I99" s="207">
        <v>90.974729241877256</v>
      </c>
      <c r="J99" s="326">
        <v>100</v>
      </c>
      <c r="K99" s="206">
        <v>0</v>
      </c>
      <c r="L99" s="206">
        <v>22</v>
      </c>
    </row>
    <row r="100" spans="1:13">
      <c r="A100" s="445" t="s">
        <v>25</v>
      </c>
      <c r="B100" s="216">
        <v>3029</v>
      </c>
      <c r="C100" s="216">
        <v>1307</v>
      </c>
      <c r="D100" s="216">
        <v>1307</v>
      </c>
      <c r="E100" s="216">
        <v>0</v>
      </c>
      <c r="F100" s="216">
        <v>3029</v>
      </c>
      <c r="G100" s="216">
        <v>0</v>
      </c>
      <c r="H100" s="326">
        <v>0</v>
      </c>
      <c r="I100" s="207">
        <v>100</v>
      </c>
      <c r="J100" s="326">
        <v>0</v>
      </c>
      <c r="K100" s="206">
        <v>40</v>
      </c>
      <c r="L100" s="206">
        <v>22</v>
      </c>
    </row>
    <row r="101" spans="1:13" ht="15.75" thickBot="1">
      <c r="A101" s="447" t="s">
        <v>26</v>
      </c>
      <c r="B101" s="321">
        <f t="shared" ref="B101:G101" si="7">SUM(B97:B100)</f>
        <v>105618</v>
      </c>
      <c r="C101" s="321">
        <f t="shared" si="7"/>
        <v>58287</v>
      </c>
      <c r="D101" s="321">
        <f t="shared" si="7"/>
        <v>38523</v>
      </c>
      <c r="E101" s="321">
        <f t="shared" si="7"/>
        <v>401834</v>
      </c>
      <c r="F101" s="321">
        <f t="shared" si="7"/>
        <v>64635</v>
      </c>
      <c r="G101" s="321">
        <f t="shared" si="7"/>
        <v>55478</v>
      </c>
      <c r="H101" s="325">
        <f>E101/D101</f>
        <v>10.431015237650234</v>
      </c>
      <c r="I101" s="325">
        <f>F101/B101*100</f>
        <v>61.196955064477642</v>
      </c>
      <c r="J101" s="325">
        <f>G101/F101*100</f>
        <v>85.832753152316855</v>
      </c>
      <c r="K101" s="329">
        <v>40</v>
      </c>
      <c r="L101" s="325">
        <v>22</v>
      </c>
    </row>
    <row r="103" spans="1:13">
      <c r="A103" s="449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</row>
    <row r="104" spans="1:13" ht="21" customHeight="1" thickBot="1">
      <c r="A104" s="495" t="s">
        <v>398</v>
      </c>
      <c r="B104" s="496"/>
      <c r="C104" s="496"/>
      <c r="D104" s="496"/>
      <c r="E104" s="496"/>
      <c r="F104" s="496"/>
      <c r="G104" s="496"/>
      <c r="H104" s="496"/>
      <c r="I104" s="496"/>
      <c r="J104" s="496"/>
      <c r="K104" s="496"/>
      <c r="L104" s="497"/>
    </row>
    <row r="105" spans="1:13" ht="145.5" customHeight="1" thickBot="1">
      <c r="A105" s="48" t="s">
        <v>159</v>
      </c>
      <c r="B105" s="48" t="s">
        <v>229</v>
      </c>
      <c r="C105" s="48" t="s">
        <v>228</v>
      </c>
      <c r="D105" s="48" t="s">
        <v>227</v>
      </c>
      <c r="E105" s="48" t="s">
        <v>226</v>
      </c>
      <c r="F105" s="48" t="s">
        <v>225</v>
      </c>
      <c r="G105" s="48" t="s">
        <v>224</v>
      </c>
      <c r="H105" s="48" t="s">
        <v>223</v>
      </c>
      <c r="I105" s="48" t="s">
        <v>222</v>
      </c>
      <c r="J105" s="48" t="s">
        <v>221</v>
      </c>
      <c r="K105" s="48" t="s">
        <v>220</v>
      </c>
      <c r="L105" s="48" t="s">
        <v>219</v>
      </c>
    </row>
    <row r="106" spans="1:13" ht="12.75" customHeight="1" thickTop="1">
      <c r="A106" s="444">
        <v>1</v>
      </c>
      <c r="B106" s="89">
        <v>2</v>
      </c>
      <c r="C106" s="89">
        <v>3</v>
      </c>
      <c r="D106" s="89">
        <v>4</v>
      </c>
      <c r="E106" s="89">
        <v>5</v>
      </c>
      <c r="F106" s="89">
        <v>6</v>
      </c>
      <c r="G106" s="89">
        <v>7</v>
      </c>
      <c r="H106" s="89">
        <v>8</v>
      </c>
      <c r="I106" s="89">
        <v>9</v>
      </c>
      <c r="J106" s="89">
        <v>10</v>
      </c>
      <c r="K106" s="89">
        <v>11</v>
      </c>
      <c r="L106" s="89">
        <v>12</v>
      </c>
    </row>
    <row r="107" spans="1:13">
      <c r="A107" s="445" t="s">
        <v>97</v>
      </c>
      <c r="B107" s="215">
        <v>4382</v>
      </c>
      <c r="C107" s="215">
        <v>3215</v>
      </c>
      <c r="D107" s="215">
        <v>0</v>
      </c>
      <c r="E107" s="215">
        <v>0</v>
      </c>
      <c r="F107" s="215">
        <v>0</v>
      </c>
      <c r="G107" s="215">
        <v>0</v>
      </c>
      <c r="H107" s="271"/>
      <c r="I107" s="131">
        <v>0</v>
      </c>
      <c r="J107" s="271"/>
      <c r="K107" s="120">
        <v>40</v>
      </c>
      <c r="L107" s="120">
        <v>22</v>
      </c>
      <c r="M107" s="101"/>
    </row>
    <row r="108" spans="1:13">
      <c r="A108" s="445" t="s">
        <v>24</v>
      </c>
      <c r="B108" s="215">
        <v>3734</v>
      </c>
      <c r="C108" s="215">
        <v>2417</v>
      </c>
      <c r="D108" s="215">
        <v>2286</v>
      </c>
      <c r="E108" s="215">
        <v>3860</v>
      </c>
      <c r="F108" s="215">
        <v>3146</v>
      </c>
      <c r="G108" s="215">
        <v>2729</v>
      </c>
      <c r="H108" s="131">
        <v>1.6885389326334208</v>
      </c>
      <c r="I108" s="131">
        <v>84.252811997857521</v>
      </c>
      <c r="J108" s="131">
        <v>86.745073108709477</v>
      </c>
      <c r="K108" s="120">
        <v>13</v>
      </c>
      <c r="L108" s="271"/>
      <c r="M108" s="101"/>
    </row>
    <row r="109" spans="1:13" ht="15.75" thickBot="1">
      <c r="A109" s="447" t="s">
        <v>26</v>
      </c>
      <c r="B109" s="307">
        <f t="shared" ref="B109:G109" si="8">SUM(B107:B108)</f>
        <v>8116</v>
      </c>
      <c r="C109" s="307">
        <f t="shared" si="8"/>
        <v>5632</v>
      </c>
      <c r="D109" s="307">
        <f t="shared" si="8"/>
        <v>2286</v>
      </c>
      <c r="E109" s="307">
        <f t="shared" si="8"/>
        <v>3860</v>
      </c>
      <c r="F109" s="307">
        <f t="shared" si="8"/>
        <v>3146</v>
      </c>
      <c r="G109" s="307">
        <f t="shared" si="8"/>
        <v>2729</v>
      </c>
      <c r="H109" s="313">
        <f>E109/D109</f>
        <v>1.6885389326334208</v>
      </c>
      <c r="I109" s="313">
        <f>F109/B109*100</f>
        <v>38.762937407589945</v>
      </c>
      <c r="J109" s="313">
        <f>G109/F109*100</f>
        <v>86.745073108709477</v>
      </c>
      <c r="K109" s="209"/>
      <c r="L109" s="330">
        <v>22</v>
      </c>
    </row>
    <row r="112" spans="1:13">
      <c r="B112" s="56"/>
      <c r="C112" s="56"/>
      <c r="D112" s="56"/>
      <c r="E112" s="56"/>
      <c r="F112" s="56"/>
      <c r="G112" s="57"/>
      <c r="H112" s="58"/>
      <c r="I112" s="58"/>
      <c r="J112" s="58"/>
    </row>
    <row r="114" spans="2:10">
      <c r="B114" s="56"/>
      <c r="C114" s="56"/>
      <c r="D114" s="56"/>
      <c r="E114" s="56"/>
      <c r="F114" s="56"/>
      <c r="G114" s="57"/>
      <c r="H114" s="58"/>
      <c r="I114" s="58"/>
      <c r="J114" s="58"/>
    </row>
  </sheetData>
  <mergeCells count="5">
    <mergeCell ref="A1:L1"/>
    <mergeCell ref="A26:L26"/>
    <mergeCell ref="A52:L52"/>
    <mergeCell ref="A78:L78"/>
    <mergeCell ref="A104:L104"/>
  </mergeCells>
  <conditionalFormatting sqref="B14:G19 I14:L19 H14 H16:H19 B21:L23">
    <cfRule type="cellIs" dxfId="4" priority="5" stopIfTrue="1" operator="equal">
      <formula>8</formula>
    </cfRule>
  </conditionalFormatting>
  <conditionalFormatting sqref="B93:G93 I93:L93 B94:L96 B81:L92 B98:L100 B107:L108">
    <cfRule type="cellIs" dxfId="3" priority="4" stopIfTrue="1" operator="equal">
      <formula>9</formula>
    </cfRule>
  </conditionalFormatting>
  <conditionalFormatting sqref="B93:G93 I93:L93 B94:L96 B81:L92 B98:L100">
    <cfRule type="cellIs" dxfId="2" priority="3" stopIfTrue="1" operator="equal">
      <formula>12</formula>
    </cfRule>
  </conditionalFormatting>
  <conditionalFormatting sqref="B46:L48 B29:L44">
    <cfRule type="cellIs" dxfId="1" priority="2" stopIfTrue="1" operator="equal">
      <formula>10</formula>
    </cfRule>
  </conditionalFormatting>
  <conditionalFormatting sqref="B72:L74 B55:L70 B46:L48 B29:L44">
    <cfRule type="cellIs" dxfId="0" priority="1" stopIfTrue="1" operator="equal">
      <formula>11</formula>
    </cfRule>
  </conditionalFormatting>
  <pageMargins left="0.45" right="0.45" top="0.75" bottom="0.5" header="0.3" footer="0.3"/>
  <pageSetup paperSize="9" scale="96" orientation="landscape" r:id="rId1"/>
  <rowBreaks count="4" manualBreakCount="4">
    <brk id="25" max="16383" man="1"/>
    <brk id="51" max="16383" man="1"/>
    <brk id="77" max="16383" man="1"/>
    <brk id="10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M52"/>
  <sheetViews>
    <sheetView zoomScaleNormal="100" workbookViewId="0">
      <selection activeCell="G155" sqref="G155"/>
    </sheetView>
  </sheetViews>
  <sheetFormatPr defaultColWidth="9.140625" defaultRowHeight="15"/>
  <cols>
    <col min="1" max="1" width="33.5703125" style="8" customWidth="1"/>
    <col min="2" max="2" width="15.140625" style="8" customWidth="1"/>
    <col min="3" max="3" width="19.85546875" style="8" customWidth="1"/>
    <col min="4" max="4" width="13.5703125" style="8" customWidth="1"/>
    <col min="5" max="5" width="19.140625" style="8" customWidth="1"/>
    <col min="6" max="6" width="16.28515625" style="8" customWidth="1"/>
    <col min="7" max="7" width="11.42578125" style="8" customWidth="1"/>
    <col min="8" max="11" width="9.140625" style="8"/>
    <col min="12" max="12" width="11" style="8" customWidth="1"/>
    <col min="13" max="16384" width="9.140625" style="8"/>
  </cols>
  <sheetData>
    <row r="1" spans="1:7" ht="28.5" customHeight="1" thickBot="1">
      <c r="A1" s="482" t="s">
        <v>399</v>
      </c>
      <c r="B1" s="482"/>
      <c r="C1" s="482"/>
      <c r="D1" s="482"/>
      <c r="E1" s="482"/>
      <c r="F1" s="482"/>
    </row>
    <row r="2" spans="1:7" ht="109.5" customHeight="1" thickBot="1">
      <c r="A2" s="63" t="s">
        <v>0</v>
      </c>
      <c r="B2" s="64" t="s">
        <v>250</v>
      </c>
      <c r="C2" s="64" t="s">
        <v>249</v>
      </c>
      <c r="D2" s="65" t="s">
        <v>248</v>
      </c>
      <c r="E2" s="65" t="s">
        <v>247</v>
      </c>
      <c r="F2" s="66" t="s">
        <v>343</v>
      </c>
    </row>
    <row r="3" spans="1:7" ht="12" customHeight="1" thickTop="1">
      <c r="A3" s="27">
        <v>1</v>
      </c>
      <c r="B3" s="27">
        <v>2</v>
      </c>
      <c r="C3" s="27">
        <v>3</v>
      </c>
      <c r="D3" s="103">
        <v>4</v>
      </c>
      <c r="E3" s="103">
        <v>5</v>
      </c>
      <c r="F3" s="103">
        <v>6</v>
      </c>
    </row>
    <row r="4" spans="1:7">
      <c r="A4" s="1" t="s">
        <v>91</v>
      </c>
      <c r="B4" s="331" t="s">
        <v>244</v>
      </c>
      <c r="C4" s="331" t="s">
        <v>244</v>
      </c>
      <c r="D4" s="120">
        <v>3</v>
      </c>
      <c r="E4" s="120">
        <v>1</v>
      </c>
      <c r="F4" s="333">
        <v>5.7692307692307696E-2</v>
      </c>
      <c r="G4" s="18"/>
    </row>
    <row r="5" spans="1:7">
      <c r="A5" s="1" t="s">
        <v>92</v>
      </c>
      <c r="B5" s="331" t="s">
        <v>244</v>
      </c>
      <c r="C5" s="331" t="s">
        <v>244</v>
      </c>
      <c r="D5" s="120">
        <v>34</v>
      </c>
      <c r="E5" s="120">
        <v>3</v>
      </c>
      <c r="F5" s="333">
        <v>0.21794871794871795</v>
      </c>
    </row>
    <row r="6" spans="1:7">
      <c r="A6" s="1" t="s">
        <v>93</v>
      </c>
      <c r="B6" s="331" t="s">
        <v>244</v>
      </c>
      <c r="C6" s="331" t="s">
        <v>244</v>
      </c>
      <c r="D6" s="183"/>
      <c r="E6" s="145"/>
      <c r="F6" s="334"/>
    </row>
    <row r="7" spans="1:7">
      <c r="A7" s="1" t="s">
        <v>94</v>
      </c>
      <c r="B7" s="331" t="s">
        <v>244</v>
      </c>
      <c r="C7" s="331" t="s">
        <v>244</v>
      </c>
      <c r="D7" s="120">
        <v>34</v>
      </c>
      <c r="E7" s="120">
        <v>4</v>
      </c>
      <c r="F7" s="333">
        <v>0.16346153846153846</v>
      </c>
    </row>
    <row r="8" spans="1:7">
      <c r="A8" s="1" t="s">
        <v>95</v>
      </c>
      <c r="B8" s="331" t="s">
        <v>244</v>
      </c>
      <c r="C8" s="331" t="s">
        <v>244</v>
      </c>
      <c r="D8" s="194">
        <v>6</v>
      </c>
      <c r="E8" s="195">
        <v>6</v>
      </c>
      <c r="F8" s="335">
        <v>0.02</v>
      </c>
    </row>
    <row r="9" spans="1:7">
      <c r="A9" s="1" t="s">
        <v>96</v>
      </c>
      <c r="B9" s="331" t="s">
        <v>244</v>
      </c>
      <c r="C9" s="331" t="s">
        <v>244</v>
      </c>
      <c r="D9" s="120">
        <v>5</v>
      </c>
      <c r="E9" s="120">
        <v>5</v>
      </c>
      <c r="F9" s="333">
        <v>1.9230769230769232E-2</v>
      </c>
    </row>
    <row r="10" spans="1:7">
      <c r="A10" s="1" t="s">
        <v>97</v>
      </c>
      <c r="B10" s="331" t="s">
        <v>244</v>
      </c>
      <c r="C10" s="331" t="s">
        <v>244</v>
      </c>
      <c r="D10" s="120">
        <v>1</v>
      </c>
      <c r="E10" s="120">
        <v>1</v>
      </c>
      <c r="F10" s="333">
        <v>1.9230769230769232E-2</v>
      </c>
    </row>
    <row r="11" spans="1:7">
      <c r="A11" s="1" t="s">
        <v>98</v>
      </c>
      <c r="B11" s="331" t="s">
        <v>244</v>
      </c>
      <c r="C11" s="331" t="s">
        <v>244</v>
      </c>
      <c r="D11" s="120">
        <v>2</v>
      </c>
      <c r="E11" s="120">
        <v>2</v>
      </c>
      <c r="F11" s="333">
        <v>1.9230769230769232E-2</v>
      </c>
    </row>
    <row r="12" spans="1:7">
      <c r="A12" s="1" t="s">
        <v>99</v>
      </c>
      <c r="B12" s="331" t="s">
        <v>244</v>
      </c>
      <c r="C12" s="331" t="s">
        <v>244</v>
      </c>
      <c r="D12" s="120">
        <v>61</v>
      </c>
      <c r="E12" s="120">
        <v>7</v>
      </c>
      <c r="F12" s="333">
        <v>0.16758241758241757</v>
      </c>
    </row>
    <row r="13" spans="1:7">
      <c r="A13" s="1" t="s">
        <v>100</v>
      </c>
      <c r="B13" s="331" t="s">
        <v>244</v>
      </c>
      <c r="C13" s="331" t="s">
        <v>244</v>
      </c>
      <c r="D13" s="120">
        <v>1</v>
      </c>
      <c r="E13" s="120">
        <v>1</v>
      </c>
      <c r="F13" s="333">
        <v>1.9230769230769232E-2</v>
      </c>
    </row>
    <row r="14" spans="1:7">
      <c r="A14" s="1" t="s">
        <v>101</v>
      </c>
      <c r="B14" s="331" t="s">
        <v>244</v>
      </c>
      <c r="C14" s="331" t="s">
        <v>244</v>
      </c>
      <c r="D14" s="120">
        <v>1</v>
      </c>
      <c r="E14" s="120">
        <v>2</v>
      </c>
      <c r="F14" s="333">
        <v>9.6153846153846159E-3</v>
      </c>
    </row>
    <row r="15" spans="1:7">
      <c r="A15" s="1" t="s">
        <v>102</v>
      </c>
      <c r="B15" s="331" t="s">
        <v>244</v>
      </c>
      <c r="C15" s="331" t="s">
        <v>244</v>
      </c>
      <c r="D15" s="120">
        <v>8</v>
      </c>
      <c r="E15" s="120">
        <v>4</v>
      </c>
      <c r="F15" s="333">
        <v>3.8461538461538464E-2</v>
      </c>
    </row>
    <row r="16" spans="1:7">
      <c r="A16" s="1" t="s">
        <v>103</v>
      </c>
      <c r="B16" s="331" t="s">
        <v>244</v>
      </c>
      <c r="C16" s="331" t="s">
        <v>244</v>
      </c>
      <c r="D16" s="120">
        <v>10</v>
      </c>
      <c r="E16" s="120">
        <v>1</v>
      </c>
      <c r="F16" s="333">
        <v>0.19230769230769232</v>
      </c>
    </row>
    <row r="17" spans="1:7">
      <c r="A17" s="1" t="s">
        <v>104</v>
      </c>
      <c r="B17" s="331" t="s">
        <v>244</v>
      </c>
      <c r="C17" s="331" t="s">
        <v>244</v>
      </c>
      <c r="D17" s="120">
        <v>1</v>
      </c>
      <c r="E17" s="120">
        <v>1</v>
      </c>
      <c r="F17" s="333">
        <v>1.9230769230769232E-2</v>
      </c>
    </row>
    <row r="18" spans="1:7">
      <c r="A18" s="1" t="s">
        <v>156</v>
      </c>
      <c r="B18" s="331" t="s">
        <v>244</v>
      </c>
      <c r="C18" s="331" t="s">
        <v>244</v>
      </c>
      <c r="D18" s="120">
        <v>12</v>
      </c>
      <c r="E18" s="120">
        <v>1</v>
      </c>
      <c r="F18" s="333">
        <v>0.23076923076923078</v>
      </c>
    </row>
    <row r="19" spans="1:7" ht="15.75" thickBot="1">
      <c r="A19" s="2" t="s">
        <v>106</v>
      </c>
      <c r="B19" s="332" t="s">
        <v>244</v>
      </c>
      <c r="C19" s="332" t="s">
        <v>244</v>
      </c>
      <c r="D19" s="120">
        <v>12</v>
      </c>
      <c r="E19" s="120">
        <v>1</v>
      </c>
      <c r="F19" s="333">
        <v>0.23076923076923078</v>
      </c>
    </row>
    <row r="20" spans="1:7" ht="15.75" thickBot="1">
      <c r="A20" s="110" t="s">
        <v>234</v>
      </c>
      <c r="B20" s="332" t="s">
        <v>244</v>
      </c>
      <c r="C20" s="332" t="s">
        <v>244</v>
      </c>
      <c r="D20" s="186"/>
      <c r="E20" s="186"/>
      <c r="F20" s="336"/>
    </row>
    <row r="21" spans="1:7">
      <c r="A21" s="1" t="s">
        <v>23</v>
      </c>
      <c r="B21" s="331" t="s">
        <v>244</v>
      </c>
      <c r="C21" s="331" t="s">
        <v>244</v>
      </c>
      <c r="D21" s="120">
        <v>2</v>
      </c>
      <c r="E21" s="120">
        <v>1</v>
      </c>
      <c r="F21" s="337">
        <v>3.8461538461538464E-2</v>
      </c>
    </row>
    <row r="22" spans="1:7">
      <c r="A22" s="37" t="s">
        <v>24</v>
      </c>
      <c r="B22" s="331" t="s">
        <v>244</v>
      </c>
      <c r="C22" s="331" t="s">
        <v>244</v>
      </c>
      <c r="D22" s="120">
        <v>248</v>
      </c>
      <c r="E22" s="120">
        <v>14</v>
      </c>
      <c r="F22" s="333">
        <v>0.34065934065934067</v>
      </c>
    </row>
    <row r="23" spans="1:7">
      <c r="A23" s="1" t="s">
        <v>25</v>
      </c>
      <c r="B23" s="331" t="s">
        <v>244</v>
      </c>
      <c r="C23" s="331" t="s">
        <v>244</v>
      </c>
      <c r="D23" s="120">
        <v>5</v>
      </c>
      <c r="E23" s="120">
        <v>3</v>
      </c>
      <c r="F23" s="333">
        <v>3.2051282051282055E-2</v>
      </c>
    </row>
    <row r="24" spans="1:7">
      <c r="A24" s="1" t="s">
        <v>233</v>
      </c>
      <c r="B24" s="331" t="s">
        <v>244</v>
      </c>
      <c r="C24" s="331" t="s">
        <v>244</v>
      </c>
      <c r="D24" s="193">
        <v>0</v>
      </c>
      <c r="E24" s="120">
        <v>0</v>
      </c>
      <c r="F24" s="338"/>
    </row>
    <row r="25" spans="1:7">
      <c r="A25" s="1" t="s">
        <v>246</v>
      </c>
      <c r="B25" s="331" t="s">
        <v>244</v>
      </c>
      <c r="C25" s="331" t="s">
        <v>244</v>
      </c>
      <c r="D25" s="120">
        <v>210</v>
      </c>
      <c r="E25" s="120">
        <v>2</v>
      </c>
      <c r="F25" s="333">
        <v>2.0192307692307692</v>
      </c>
    </row>
    <row r="26" spans="1:7">
      <c r="A26" s="1" t="s">
        <v>183</v>
      </c>
      <c r="B26" s="331" t="s">
        <v>244</v>
      </c>
      <c r="C26" s="331" t="s">
        <v>244</v>
      </c>
      <c r="D26" s="182"/>
      <c r="E26" s="182"/>
      <c r="F26" s="339"/>
    </row>
    <row r="27" spans="1:7" ht="15.75" thickBot="1">
      <c r="A27" s="2" t="s">
        <v>245</v>
      </c>
      <c r="B27" s="332" t="s">
        <v>244</v>
      </c>
      <c r="C27" s="332" t="s">
        <v>244</v>
      </c>
      <c r="D27" s="184"/>
      <c r="E27" s="184"/>
      <c r="F27" s="185"/>
    </row>
    <row r="29" spans="1:7">
      <c r="A29" s="18"/>
      <c r="B29" s="18"/>
      <c r="C29" s="18"/>
      <c r="D29" s="18"/>
      <c r="E29" s="18"/>
      <c r="F29" s="18"/>
      <c r="G29" s="18"/>
    </row>
    <row r="30" spans="1:7" ht="30" customHeight="1" thickBot="1">
      <c r="A30" s="480" t="s">
        <v>344</v>
      </c>
      <c r="B30" s="480"/>
      <c r="C30" s="480"/>
      <c r="D30" s="480"/>
      <c r="E30" s="480"/>
      <c r="F30" s="480"/>
      <c r="G30" s="480"/>
    </row>
    <row r="31" spans="1:7" ht="156.75" customHeight="1" thickBot="1">
      <c r="A31" s="55" t="s">
        <v>0</v>
      </c>
      <c r="B31" s="67" t="s">
        <v>345</v>
      </c>
      <c r="C31" s="68" t="s">
        <v>346</v>
      </c>
      <c r="D31" s="340" t="s">
        <v>347</v>
      </c>
      <c r="E31" s="68" t="s">
        <v>348</v>
      </c>
      <c r="F31" s="68" t="s">
        <v>349</v>
      </c>
      <c r="G31" s="69" t="s">
        <v>350</v>
      </c>
    </row>
    <row r="32" spans="1:7" ht="11.25" customHeight="1" thickTop="1" thickBot="1">
      <c r="A32" s="150">
        <v>1</v>
      </c>
      <c r="B32" s="150">
        <v>2</v>
      </c>
      <c r="C32" s="150">
        <v>3</v>
      </c>
      <c r="D32" s="7">
        <v>4</v>
      </c>
      <c r="E32" s="7">
        <v>5</v>
      </c>
      <c r="F32" s="7">
        <v>6</v>
      </c>
      <c r="G32" s="70">
        <v>7</v>
      </c>
    </row>
    <row r="33" spans="1:13" ht="40.5" customHeight="1" thickTop="1" thickBot="1">
      <c r="A33" s="71" t="s">
        <v>234</v>
      </c>
      <c r="B33" s="136">
        <v>13</v>
      </c>
      <c r="C33" s="136">
        <v>25502</v>
      </c>
      <c r="D33" s="136">
        <v>6140985</v>
      </c>
      <c r="E33" s="137">
        <v>0.41527539963051535</v>
      </c>
      <c r="F33" s="136">
        <v>709</v>
      </c>
      <c r="G33" s="136">
        <v>10</v>
      </c>
      <c r="K33" s="113"/>
      <c r="L33" s="113"/>
      <c r="M33" s="114"/>
    </row>
    <row r="34" spans="1:13">
      <c r="A34" s="6"/>
      <c r="B34" s="6"/>
    </row>
    <row r="35" spans="1:13">
      <c r="A35" s="6"/>
      <c r="B35" s="6"/>
    </row>
    <row r="36" spans="1:13">
      <c r="A36" s="6"/>
      <c r="B36" s="6"/>
    </row>
    <row r="37" spans="1:13">
      <c r="A37" s="6"/>
      <c r="B37" s="6"/>
    </row>
    <row r="38" spans="1:13">
      <c r="A38" s="6"/>
      <c r="B38" s="6"/>
    </row>
    <row r="39" spans="1:13">
      <c r="A39" s="6"/>
      <c r="B39" s="6"/>
    </row>
    <row r="40" spans="1:13">
      <c r="A40" s="6"/>
      <c r="B40" s="6"/>
    </row>
    <row r="41" spans="1:13">
      <c r="A41" s="33"/>
      <c r="B41" s="33"/>
    </row>
    <row r="42" spans="1:13">
      <c r="A42" s="6"/>
      <c r="B42" s="6"/>
    </row>
    <row r="43" spans="1:13">
      <c r="A43" s="6"/>
      <c r="B43" s="6"/>
    </row>
    <row r="44" spans="1:13">
      <c r="A44" s="33"/>
      <c r="B44" s="33"/>
    </row>
    <row r="45" spans="1:13">
      <c r="A45" s="6"/>
      <c r="B45" s="6"/>
    </row>
    <row r="46" spans="1:13">
      <c r="A46" s="6"/>
      <c r="B46" s="6"/>
    </row>
    <row r="47" spans="1:13">
      <c r="A47" s="33"/>
      <c r="B47" s="33"/>
    </row>
    <row r="48" spans="1:13">
      <c r="A48" s="33"/>
      <c r="B48" s="33"/>
    </row>
    <row r="49" spans="1:2">
      <c r="A49" s="6"/>
      <c r="B49" s="6"/>
    </row>
    <row r="50" spans="1:2">
      <c r="A50" s="6"/>
      <c r="B50" s="6"/>
    </row>
    <row r="51" spans="1:2">
      <c r="A51" s="6"/>
      <c r="B51" s="6"/>
    </row>
    <row r="52" spans="1:2">
      <c r="A52" s="6"/>
      <c r="B52" s="6"/>
    </row>
  </sheetData>
  <mergeCells count="2">
    <mergeCell ref="A1:F1"/>
    <mergeCell ref="A30:G30"/>
  </mergeCells>
  <pageMargins left="0.7" right="0.7" top="0.75" bottom="0.75" header="0.3" footer="0.3"/>
  <pageSetup paperSize="9" scale="95" orientation="landscape" r:id="rId1"/>
  <rowBreaks count="1" manualBreakCount="1">
    <brk id="28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9"/>
  <sheetViews>
    <sheetView zoomScaleNormal="100" workbookViewId="0">
      <selection activeCell="L13" sqref="L13"/>
    </sheetView>
  </sheetViews>
  <sheetFormatPr defaultColWidth="8.85546875" defaultRowHeight="15"/>
  <cols>
    <col min="1" max="1" width="17.42578125" style="8" customWidth="1"/>
    <col min="2" max="2" width="12.7109375" style="8" customWidth="1"/>
    <col min="3" max="10" width="12.5703125" style="8" customWidth="1"/>
    <col min="11" max="16384" width="8.85546875" style="8"/>
  </cols>
  <sheetData>
    <row r="1" spans="1:10" ht="21" customHeight="1" thickBot="1">
      <c r="A1" s="498" t="s">
        <v>400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0" ht="63.75" customHeight="1" thickBot="1">
      <c r="A2" s="48" t="s">
        <v>0</v>
      </c>
      <c r="B2" s="48" t="s">
        <v>243</v>
      </c>
      <c r="C2" s="48" t="s">
        <v>242</v>
      </c>
      <c r="D2" s="48" t="s">
        <v>241</v>
      </c>
      <c r="E2" s="48" t="s">
        <v>240</v>
      </c>
      <c r="F2" s="48" t="s">
        <v>239</v>
      </c>
      <c r="G2" s="48" t="s">
        <v>238</v>
      </c>
      <c r="H2" s="48" t="s">
        <v>237</v>
      </c>
      <c r="I2" s="48" t="s">
        <v>236</v>
      </c>
      <c r="J2" s="48" t="s">
        <v>235</v>
      </c>
    </row>
    <row r="3" spans="1:10" ht="12.75" customHeight="1" thickTop="1" thickBot="1">
      <c r="A3" s="189">
        <v>1</v>
      </c>
      <c r="B3" s="189">
        <v>2</v>
      </c>
      <c r="C3" s="189">
        <v>3</v>
      </c>
      <c r="D3" s="189">
        <v>4</v>
      </c>
      <c r="E3" s="189">
        <v>5</v>
      </c>
      <c r="F3" s="189">
        <v>6</v>
      </c>
      <c r="G3" s="189">
        <v>7</v>
      </c>
      <c r="H3" s="189">
        <v>8</v>
      </c>
      <c r="I3" s="189">
        <v>9</v>
      </c>
      <c r="J3" s="189">
        <v>10</v>
      </c>
    </row>
    <row r="4" spans="1:10" ht="15.75" thickTop="1">
      <c r="A4" s="33" t="s">
        <v>6</v>
      </c>
      <c r="B4" s="188">
        <v>0</v>
      </c>
      <c r="C4" s="188">
        <v>0</v>
      </c>
      <c r="D4" s="188">
        <v>0</v>
      </c>
      <c r="E4" s="188">
        <v>0</v>
      </c>
      <c r="F4" s="188">
        <v>0</v>
      </c>
      <c r="G4" s="188">
        <v>0</v>
      </c>
      <c r="H4" s="188">
        <v>0</v>
      </c>
      <c r="I4" s="188">
        <v>0</v>
      </c>
      <c r="J4" s="188">
        <v>0</v>
      </c>
    </row>
    <row r="5" spans="1:10">
      <c r="A5" s="33" t="s">
        <v>7</v>
      </c>
      <c r="B5" s="144">
        <v>15</v>
      </c>
      <c r="C5" s="144">
        <v>34</v>
      </c>
      <c r="D5" s="144">
        <v>0</v>
      </c>
      <c r="E5" s="144">
        <v>27</v>
      </c>
      <c r="F5" s="144">
        <v>4</v>
      </c>
      <c r="G5" s="144">
        <v>0</v>
      </c>
      <c r="H5" s="144">
        <v>2</v>
      </c>
      <c r="I5" s="187">
        <v>2</v>
      </c>
      <c r="J5" s="187">
        <v>84</v>
      </c>
    </row>
    <row r="6" spans="1:10">
      <c r="A6" s="33" t="s">
        <v>8</v>
      </c>
      <c r="B6" s="188">
        <v>0</v>
      </c>
      <c r="C6" s="188">
        <v>0</v>
      </c>
      <c r="D6" s="188">
        <v>0</v>
      </c>
      <c r="E6" s="188">
        <v>0</v>
      </c>
      <c r="F6" s="188">
        <v>0</v>
      </c>
      <c r="G6" s="188">
        <v>0</v>
      </c>
      <c r="H6" s="188">
        <v>0</v>
      </c>
      <c r="I6" s="188">
        <v>0</v>
      </c>
      <c r="J6" s="188">
        <v>0</v>
      </c>
    </row>
    <row r="7" spans="1:10">
      <c r="A7" s="33" t="s">
        <v>9</v>
      </c>
      <c r="B7" s="188">
        <v>2</v>
      </c>
      <c r="C7" s="188">
        <v>5</v>
      </c>
      <c r="D7" s="188">
        <v>0</v>
      </c>
      <c r="E7" s="188">
        <v>0</v>
      </c>
      <c r="F7" s="188">
        <v>0</v>
      </c>
      <c r="G7" s="188">
        <v>0</v>
      </c>
      <c r="H7" s="188">
        <v>9</v>
      </c>
      <c r="I7" s="188">
        <v>0</v>
      </c>
      <c r="J7" s="188">
        <v>16</v>
      </c>
    </row>
    <row r="8" spans="1:10">
      <c r="A8" s="33" t="s">
        <v>10</v>
      </c>
      <c r="B8" s="188">
        <v>2</v>
      </c>
      <c r="C8" s="188">
        <v>0</v>
      </c>
      <c r="D8" s="188">
        <v>0</v>
      </c>
      <c r="E8" s="188">
        <v>0</v>
      </c>
      <c r="F8" s="188">
        <v>2</v>
      </c>
      <c r="G8" s="188">
        <v>0</v>
      </c>
      <c r="H8" s="188">
        <v>0</v>
      </c>
      <c r="I8" s="188">
        <v>0</v>
      </c>
      <c r="J8" s="188">
        <v>4</v>
      </c>
    </row>
    <row r="9" spans="1:10">
      <c r="A9" s="33" t="s">
        <v>11</v>
      </c>
      <c r="B9" s="144">
        <v>1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4">
        <v>1</v>
      </c>
      <c r="I9" s="187">
        <v>0</v>
      </c>
      <c r="J9" s="187">
        <v>2</v>
      </c>
    </row>
    <row r="10" spans="1:10">
      <c r="A10" s="33" t="s">
        <v>12</v>
      </c>
      <c r="B10" s="144">
        <v>0</v>
      </c>
      <c r="C10" s="144">
        <v>1</v>
      </c>
      <c r="D10" s="144">
        <v>0</v>
      </c>
      <c r="E10" s="144">
        <v>1</v>
      </c>
      <c r="F10" s="144">
        <v>0</v>
      </c>
      <c r="G10" s="144">
        <v>0</v>
      </c>
      <c r="H10" s="144">
        <v>1</v>
      </c>
      <c r="I10" s="187">
        <v>0</v>
      </c>
      <c r="J10" s="187">
        <v>3</v>
      </c>
    </row>
    <row r="11" spans="1:10">
      <c r="A11" s="33" t="s">
        <v>13</v>
      </c>
      <c r="B11" s="144">
        <v>0</v>
      </c>
      <c r="C11" s="144">
        <v>2</v>
      </c>
      <c r="D11" s="144">
        <v>0</v>
      </c>
      <c r="E11" s="144">
        <v>0</v>
      </c>
      <c r="F11" s="144">
        <v>0</v>
      </c>
      <c r="G11" s="144">
        <v>0</v>
      </c>
      <c r="H11" s="144">
        <v>0</v>
      </c>
      <c r="I11" s="187">
        <v>0</v>
      </c>
      <c r="J11" s="187">
        <v>2</v>
      </c>
    </row>
    <row r="12" spans="1:10">
      <c r="A12" s="33" t="s">
        <v>14</v>
      </c>
      <c r="B12" s="144">
        <v>0</v>
      </c>
      <c r="C12" s="144">
        <v>1</v>
      </c>
      <c r="D12" s="144">
        <v>0</v>
      </c>
      <c r="E12" s="144">
        <v>0</v>
      </c>
      <c r="F12" s="144">
        <v>1</v>
      </c>
      <c r="G12" s="144">
        <v>0</v>
      </c>
      <c r="H12" s="144">
        <v>0</v>
      </c>
      <c r="I12" s="187">
        <v>0</v>
      </c>
      <c r="J12" s="187">
        <v>2</v>
      </c>
    </row>
    <row r="13" spans="1:10">
      <c r="A13" s="33" t="s">
        <v>15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87">
        <v>0</v>
      </c>
      <c r="J13" s="187">
        <v>0</v>
      </c>
    </row>
    <row r="14" spans="1:10">
      <c r="A14" s="33" t="s">
        <v>16</v>
      </c>
      <c r="B14" s="144">
        <v>3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  <c r="H14" s="144">
        <v>1</v>
      </c>
      <c r="I14" s="187">
        <v>0</v>
      </c>
      <c r="J14" s="187">
        <v>4</v>
      </c>
    </row>
    <row r="15" spans="1:10">
      <c r="A15" s="33" t="s">
        <v>17</v>
      </c>
      <c r="B15" s="144">
        <v>0</v>
      </c>
      <c r="C15" s="144">
        <v>0</v>
      </c>
      <c r="D15" s="144">
        <v>0</v>
      </c>
      <c r="E15" s="144">
        <v>0</v>
      </c>
      <c r="F15" s="144">
        <v>0</v>
      </c>
      <c r="G15" s="144">
        <v>192</v>
      </c>
      <c r="H15" s="144">
        <v>0</v>
      </c>
      <c r="I15" s="187">
        <v>0</v>
      </c>
      <c r="J15" s="187">
        <v>192</v>
      </c>
    </row>
    <row r="16" spans="1:10">
      <c r="A16" s="33" t="s">
        <v>18</v>
      </c>
      <c r="B16" s="144">
        <v>0</v>
      </c>
      <c r="C16" s="144">
        <v>0</v>
      </c>
      <c r="D16" s="144">
        <v>0</v>
      </c>
      <c r="E16" s="144">
        <v>0</v>
      </c>
      <c r="F16" s="144">
        <v>1</v>
      </c>
      <c r="G16" s="144">
        <v>0</v>
      </c>
      <c r="H16" s="144">
        <v>0</v>
      </c>
      <c r="I16" s="187">
        <v>0</v>
      </c>
      <c r="J16" s="187">
        <v>1</v>
      </c>
    </row>
    <row r="17" spans="1:10">
      <c r="A17" s="33" t="s">
        <v>19</v>
      </c>
      <c r="B17" s="144">
        <v>0</v>
      </c>
      <c r="C17" s="144">
        <v>0</v>
      </c>
      <c r="D17" s="144">
        <v>0</v>
      </c>
      <c r="E17" s="144">
        <v>0</v>
      </c>
      <c r="F17" s="144">
        <v>0</v>
      </c>
      <c r="G17" s="144">
        <v>0</v>
      </c>
      <c r="H17" s="144">
        <v>0</v>
      </c>
      <c r="I17" s="187">
        <v>0</v>
      </c>
      <c r="J17" s="187">
        <v>0</v>
      </c>
    </row>
    <row r="18" spans="1:10">
      <c r="A18" s="33" t="s">
        <v>20</v>
      </c>
      <c r="B18" s="144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  <c r="H18" s="144">
        <v>1</v>
      </c>
      <c r="I18" s="187">
        <v>0</v>
      </c>
      <c r="J18" s="187">
        <v>1</v>
      </c>
    </row>
    <row r="19" spans="1:10">
      <c r="A19" s="33" t="s">
        <v>21</v>
      </c>
      <c r="B19" s="144">
        <v>3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87">
        <v>0</v>
      </c>
      <c r="J19" s="187">
        <v>3</v>
      </c>
    </row>
    <row r="20" spans="1:10">
      <c r="A20" s="33" t="s">
        <v>234</v>
      </c>
      <c r="B20" s="176">
        <v>0</v>
      </c>
      <c r="C20" s="176">
        <v>0</v>
      </c>
      <c r="D20" s="176">
        <v>0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</row>
    <row r="21" spans="1:10">
      <c r="A21" s="33" t="s">
        <v>25</v>
      </c>
      <c r="B21" s="187">
        <v>0</v>
      </c>
      <c r="C21" s="187">
        <v>2</v>
      </c>
      <c r="D21" s="187">
        <v>0</v>
      </c>
      <c r="E21" s="187">
        <v>0</v>
      </c>
      <c r="F21" s="187">
        <v>1</v>
      </c>
      <c r="G21" s="187">
        <v>0</v>
      </c>
      <c r="H21" s="187">
        <v>0</v>
      </c>
      <c r="I21" s="187">
        <v>0</v>
      </c>
      <c r="J21" s="187">
        <v>3</v>
      </c>
    </row>
    <row r="22" spans="1:10">
      <c r="A22" s="33" t="s">
        <v>23</v>
      </c>
      <c r="B22" s="187">
        <v>0</v>
      </c>
      <c r="C22" s="187">
        <v>0</v>
      </c>
      <c r="D22" s="187">
        <v>0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  <c r="J22" s="187">
        <v>0</v>
      </c>
    </row>
    <row r="23" spans="1:10">
      <c r="A23" s="33" t="s">
        <v>183</v>
      </c>
      <c r="B23" s="187">
        <v>6</v>
      </c>
      <c r="C23" s="187">
        <v>11</v>
      </c>
      <c r="D23" s="187">
        <v>0</v>
      </c>
      <c r="E23" s="187">
        <v>0</v>
      </c>
      <c r="F23" s="187">
        <v>2</v>
      </c>
      <c r="G23" s="187">
        <v>0</v>
      </c>
      <c r="H23" s="187">
        <v>0</v>
      </c>
      <c r="I23" s="187">
        <v>0</v>
      </c>
      <c r="J23" s="187">
        <v>19</v>
      </c>
    </row>
    <row r="24" spans="1:10">
      <c r="A24" s="33" t="s">
        <v>233</v>
      </c>
      <c r="B24" s="187">
        <v>0</v>
      </c>
      <c r="C24" s="187">
        <v>0</v>
      </c>
      <c r="D24" s="187">
        <v>0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  <c r="J24" s="187">
        <v>0</v>
      </c>
    </row>
    <row r="25" spans="1:10">
      <c r="A25" s="33" t="s">
        <v>232</v>
      </c>
      <c r="B25" s="187">
        <v>3</v>
      </c>
      <c r="C25" s="187">
        <v>0</v>
      </c>
      <c r="D25" s="187">
        <v>0</v>
      </c>
      <c r="E25" s="187">
        <v>1</v>
      </c>
      <c r="F25" s="187">
        <v>1</v>
      </c>
      <c r="G25" s="187">
        <v>0</v>
      </c>
      <c r="H25" s="187">
        <v>0</v>
      </c>
      <c r="I25" s="187">
        <v>0</v>
      </c>
      <c r="J25" s="187">
        <v>5</v>
      </c>
    </row>
    <row r="26" spans="1:10" ht="27" customHeight="1">
      <c r="A26" s="32" t="s">
        <v>231</v>
      </c>
      <c r="B26" s="187">
        <v>2</v>
      </c>
      <c r="C26" s="187">
        <v>0</v>
      </c>
      <c r="D26" s="187">
        <v>0</v>
      </c>
      <c r="E26" s="187">
        <v>0</v>
      </c>
      <c r="F26" s="187">
        <v>1</v>
      </c>
      <c r="G26" s="187">
        <v>0</v>
      </c>
      <c r="H26" s="187">
        <v>0</v>
      </c>
      <c r="I26" s="187">
        <v>0</v>
      </c>
      <c r="J26" s="187">
        <v>3</v>
      </c>
    </row>
    <row r="27" spans="1:10" ht="15.75" thickBot="1">
      <c r="A27" s="32" t="s">
        <v>24</v>
      </c>
      <c r="B27" s="187">
        <v>0</v>
      </c>
      <c r="C27" s="187">
        <v>5</v>
      </c>
      <c r="D27" s="187">
        <v>0</v>
      </c>
      <c r="E27" s="187">
        <v>0</v>
      </c>
      <c r="F27" s="187">
        <v>2</v>
      </c>
      <c r="G27" s="187">
        <v>0</v>
      </c>
      <c r="H27" s="187">
        <v>0</v>
      </c>
      <c r="I27" s="187">
        <v>0</v>
      </c>
      <c r="J27" s="187">
        <v>7</v>
      </c>
    </row>
    <row r="28" spans="1:10" ht="21" customHeight="1" thickBot="1">
      <c r="A28" s="59" t="s">
        <v>158</v>
      </c>
      <c r="B28" s="181">
        <f>SUM(B4:B27)</f>
        <v>37</v>
      </c>
      <c r="C28" s="181">
        <f t="shared" ref="C28:I28" si="0">SUM(C4:C27)</f>
        <v>61</v>
      </c>
      <c r="D28" s="181">
        <f t="shared" si="0"/>
        <v>0</v>
      </c>
      <c r="E28" s="181">
        <f t="shared" si="0"/>
        <v>29</v>
      </c>
      <c r="F28" s="181">
        <f t="shared" si="0"/>
        <v>15</v>
      </c>
      <c r="G28" s="181">
        <f t="shared" si="0"/>
        <v>192</v>
      </c>
      <c r="H28" s="181">
        <f t="shared" si="0"/>
        <v>15</v>
      </c>
      <c r="I28" s="181">
        <f t="shared" si="0"/>
        <v>2</v>
      </c>
      <c r="J28" s="181">
        <f>SUM(J4:J27)</f>
        <v>351</v>
      </c>
    </row>
    <row r="29" spans="1:10">
      <c r="B29" s="163"/>
      <c r="C29" s="163"/>
      <c r="D29" s="163"/>
      <c r="E29" s="163"/>
      <c r="F29" s="163"/>
      <c r="G29" s="163"/>
      <c r="H29" s="163"/>
      <c r="I29" s="163"/>
    </row>
  </sheetData>
  <mergeCells count="1">
    <mergeCell ref="A1:J1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BC149"/>
  <sheetViews>
    <sheetView zoomScale="90" zoomScaleNormal="90" workbookViewId="0">
      <selection activeCell="P19" sqref="P19"/>
    </sheetView>
  </sheetViews>
  <sheetFormatPr defaultColWidth="9.140625" defaultRowHeight="14.25"/>
  <cols>
    <col min="1" max="1" width="24.7109375" style="26" customWidth="1"/>
    <col min="2" max="2" width="10" style="26" customWidth="1"/>
    <col min="3" max="3" width="10.7109375" style="26" customWidth="1"/>
    <col min="4" max="4" width="9.42578125" style="26" customWidth="1"/>
    <col min="5" max="5" width="9" style="26" customWidth="1"/>
    <col min="6" max="7" width="9.28515625" style="26" customWidth="1"/>
    <col min="8" max="8" width="9.5703125" style="26" customWidth="1"/>
    <col min="9" max="9" width="9.42578125" style="26" customWidth="1"/>
    <col min="10" max="10" width="9.7109375" style="26" customWidth="1"/>
    <col min="11" max="11" width="9.140625" style="26" customWidth="1"/>
    <col min="12" max="12" width="22.5703125" style="26" customWidth="1"/>
    <col min="13" max="13" width="18.42578125" style="26" customWidth="1"/>
    <col min="14" max="15" width="9.140625" style="50"/>
    <col min="16" max="16" width="28.5703125" style="50" customWidth="1"/>
    <col min="17" max="18" width="9.140625" style="50"/>
    <col min="19" max="19" width="28.7109375" style="50" customWidth="1"/>
    <col min="20" max="16384" width="9.140625" style="50"/>
  </cols>
  <sheetData>
    <row r="1" spans="1:33" ht="25.5" customHeight="1" thickBot="1">
      <c r="A1" s="481" t="s">
        <v>401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33" ht="113.25" customHeight="1" thickBot="1">
      <c r="A2" s="148" t="s">
        <v>0</v>
      </c>
      <c r="B2" s="493" t="s">
        <v>280</v>
      </c>
      <c r="C2" s="493"/>
      <c r="D2" s="493" t="s">
        <v>279</v>
      </c>
      <c r="E2" s="493"/>
      <c r="F2" s="493"/>
      <c r="G2" s="493" t="s">
        <v>278</v>
      </c>
      <c r="H2" s="493"/>
      <c r="I2" s="493" t="s">
        <v>277</v>
      </c>
      <c r="J2" s="493"/>
      <c r="K2" s="493"/>
      <c r="L2" s="48" t="s">
        <v>355</v>
      </c>
      <c r="M2" s="156" t="s">
        <v>354</v>
      </c>
    </row>
    <row r="3" spans="1:33" ht="14.25" customHeight="1" thickTop="1" thickBot="1">
      <c r="A3" s="150">
        <v>1</v>
      </c>
      <c r="B3" s="499">
        <v>2</v>
      </c>
      <c r="C3" s="499"/>
      <c r="D3" s="499">
        <v>3</v>
      </c>
      <c r="E3" s="499"/>
      <c r="F3" s="499"/>
      <c r="G3" s="499">
        <v>4</v>
      </c>
      <c r="H3" s="499"/>
      <c r="I3" s="499">
        <v>5</v>
      </c>
      <c r="J3" s="499"/>
      <c r="K3" s="499"/>
      <c r="L3" s="157">
        <v>6</v>
      </c>
      <c r="M3" s="157">
        <v>7</v>
      </c>
    </row>
    <row r="4" spans="1:33" ht="17.25" customHeight="1" thickTop="1">
      <c r="A4" s="1" t="s">
        <v>91</v>
      </c>
      <c r="B4" s="501" t="s">
        <v>353</v>
      </c>
      <c r="C4" s="501"/>
      <c r="D4" s="500" t="s">
        <v>353</v>
      </c>
      <c r="E4" s="500"/>
      <c r="F4" s="500"/>
      <c r="G4" s="500" t="s">
        <v>353</v>
      </c>
      <c r="H4" s="500"/>
      <c r="I4" s="500" t="s">
        <v>353</v>
      </c>
      <c r="J4" s="500"/>
      <c r="K4" s="500"/>
      <c r="L4" s="158" t="s">
        <v>353</v>
      </c>
      <c r="M4" s="158">
        <v>4</v>
      </c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6.5" customHeight="1">
      <c r="A5" s="1" t="s">
        <v>92</v>
      </c>
      <c r="B5" s="500" t="s">
        <v>353</v>
      </c>
      <c r="C5" s="500"/>
      <c r="D5" s="500" t="s">
        <v>353</v>
      </c>
      <c r="E5" s="500"/>
      <c r="F5" s="500"/>
      <c r="G5" s="500" t="s">
        <v>353</v>
      </c>
      <c r="H5" s="500"/>
      <c r="I5" s="500" t="s">
        <v>353</v>
      </c>
      <c r="J5" s="500"/>
      <c r="K5" s="500"/>
      <c r="L5" s="158" t="s">
        <v>353</v>
      </c>
      <c r="M5" s="158">
        <v>14</v>
      </c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15" customHeight="1">
      <c r="A6" s="1" t="s">
        <v>93</v>
      </c>
      <c r="B6" s="500" t="s">
        <v>353</v>
      </c>
      <c r="C6" s="500"/>
      <c r="D6" s="500" t="s">
        <v>353</v>
      </c>
      <c r="E6" s="500"/>
      <c r="F6" s="500"/>
      <c r="G6" s="500" t="s">
        <v>353</v>
      </c>
      <c r="H6" s="500"/>
      <c r="I6" s="500" t="s">
        <v>353</v>
      </c>
      <c r="J6" s="500"/>
      <c r="K6" s="500"/>
      <c r="L6" s="158" t="s">
        <v>353</v>
      </c>
      <c r="M6" s="158">
        <v>3</v>
      </c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16.5" customHeight="1">
      <c r="A7" s="1" t="s">
        <v>94</v>
      </c>
      <c r="B7" s="500" t="s">
        <v>353</v>
      </c>
      <c r="C7" s="500"/>
      <c r="D7" s="500" t="s">
        <v>353</v>
      </c>
      <c r="E7" s="500"/>
      <c r="F7" s="500"/>
      <c r="G7" s="500" t="s">
        <v>353</v>
      </c>
      <c r="H7" s="500"/>
      <c r="I7" s="500" t="s">
        <v>353</v>
      </c>
      <c r="J7" s="500"/>
      <c r="K7" s="500"/>
      <c r="L7" s="158" t="s">
        <v>353</v>
      </c>
      <c r="M7" s="158">
        <v>6</v>
      </c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15.75" customHeight="1">
      <c r="A8" s="1" t="s">
        <v>95</v>
      </c>
      <c r="B8" s="500" t="s">
        <v>353</v>
      </c>
      <c r="C8" s="500"/>
      <c r="D8" s="500" t="s">
        <v>353</v>
      </c>
      <c r="E8" s="500"/>
      <c r="F8" s="500"/>
      <c r="G8" s="500" t="s">
        <v>353</v>
      </c>
      <c r="H8" s="500"/>
      <c r="I8" s="500" t="s">
        <v>353</v>
      </c>
      <c r="J8" s="500"/>
      <c r="K8" s="500"/>
      <c r="L8" s="158" t="s">
        <v>353</v>
      </c>
      <c r="M8" s="158">
        <v>4</v>
      </c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 ht="15.75" customHeight="1">
      <c r="A9" s="1" t="s">
        <v>96</v>
      </c>
      <c r="B9" s="500" t="s">
        <v>353</v>
      </c>
      <c r="C9" s="500"/>
      <c r="D9" s="500" t="s">
        <v>353</v>
      </c>
      <c r="E9" s="500"/>
      <c r="F9" s="500"/>
      <c r="G9" s="500" t="s">
        <v>353</v>
      </c>
      <c r="H9" s="500"/>
      <c r="I9" s="500" t="s">
        <v>353</v>
      </c>
      <c r="J9" s="500"/>
      <c r="K9" s="500"/>
      <c r="L9" s="158" t="s">
        <v>353</v>
      </c>
      <c r="M9" s="158">
        <v>7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 ht="15" customHeight="1">
      <c r="A10" s="1" t="s">
        <v>97</v>
      </c>
      <c r="B10" s="500" t="s">
        <v>353</v>
      </c>
      <c r="C10" s="500"/>
      <c r="D10" s="500" t="s">
        <v>353</v>
      </c>
      <c r="E10" s="500"/>
      <c r="F10" s="500"/>
      <c r="G10" s="500" t="s">
        <v>353</v>
      </c>
      <c r="H10" s="500"/>
      <c r="I10" s="500" t="s">
        <v>353</v>
      </c>
      <c r="J10" s="500"/>
      <c r="K10" s="500"/>
      <c r="L10" s="158" t="s">
        <v>353</v>
      </c>
      <c r="M10" s="158">
        <v>5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 ht="16.5" customHeight="1">
      <c r="A11" s="1" t="s">
        <v>98</v>
      </c>
      <c r="B11" s="500" t="s">
        <v>353</v>
      </c>
      <c r="C11" s="500"/>
      <c r="D11" s="500" t="s">
        <v>353</v>
      </c>
      <c r="E11" s="500"/>
      <c r="F11" s="500"/>
      <c r="G11" s="500" t="s">
        <v>353</v>
      </c>
      <c r="H11" s="500"/>
      <c r="I11" s="500" t="s">
        <v>353</v>
      </c>
      <c r="J11" s="500"/>
      <c r="K11" s="500"/>
      <c r="L11" s="158" t="s">
        <v>353</v>
      </c>
      <c r="M11" s="158">
        <v>5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 ht="17.25" customHeight="1">
      <c r="A12" s="1" t="s">
        <v>99</v>
      </c>
      <c r="B12" s="500" t="s">
        <v>353</v>
      </c>
      <c r="C12" s="500"/>
      <c r="D12" s="500" t="s">
        <v>353</v>
      </c>
      <c r="E12" s="500"/>
      <c r="F12" s="500"/>
      <c r="G12" s="500" t="s">
        <v>353</v>
      </c>
      <c r="H12" s="500"/>
      <c r="I12" s="500" t="s">
        <v>353</v>
      </c>
      <c r="J12" s="500"/>
      <c r="K12" s="500"/>
      <c r="L12" s="158" t="s">
        <v>353</v>
      </c>
      <c r="M12" s="158">
        <v>9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 ht="13.5" customHeight="1">
      <c r="A13" s="1" t="s">
        <v>100</v>
      </c>
      <c r="B13" s="500" t="s">
        <v>353</v>
      </c>
      <c r="C13" s="500"/>
      <c r="D13" s="500" t="s">
        <v>353</v>
      </c>
      <c r="E13" s="500"/>
      <c r="F13" s="500"/>
      <c r="G13" s="500" t="s">
        <v>353</v>
      </c>
      <c r="H13" s="500"/>
      <c r="I13" s="500" t="s">
        <v>353</v>
      </c>
      <c r="J13" s="500"/>
      <c r="K13" s="500"/>
      <c r="L13" s="158" t="s">
        <v>353</v>
      </c>
      <c r="M13" s="158">
        <v>5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 ht="13.5" customHeight="1">
      <c r="A14" s="1" t="s">
        <v>101</v>
      </c>
      <c r="B14" s="500" t="s">
        <v>353</v>
      </c>
      <c r="C14" s="500"/>
      <c r="D14" s="500" t="s">
        <v>353</v>
      </c>
      <c r="E14" s="500"/>
      <c r="F14" s="500"/>
      <c r="G14" s="500" t="s">
        <v>353</v>
      </c>
      <c r="H14" s="500"/>
      <c r="I14" s="500" t="s">
        <v>353</v>
      </c>
      <c r="J14" s="500"/>
      <c r="K14" s="500"/>
      <c r="L14" s="158" t="s">
        <v>353</v>
      </c>
      <c r="M14" s="158">
        <v>12</v>
      </c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 ht="16.5" customHeight="1">
      <c r="A15" s="1" t="s">
        <v>102</v>
      </c>
      <c r="B15" s="500" t="s">
        <v>353</v>
      </c>
      <c r="C15" s="500"/>
      <c r="D15" s="500" t="s">
        <v>353</v>
      </c>
      <c r="E15" s="500"/>
      <c r="F15" s="500"/>
      <c r="G15" s="500" t="s">
        <v>353</v>
      </c>
      <c r="H15" s="500"/>
      <c r="I15" s="500" t="s">
        <v>353</v>
      </c>
      <c r="J15" s="500"/>
      <c r="K15" s="500"/>
      <c r="L15" s="158" t="s">
        <v>353</v>
      </c>
      <c r="M15" s="158">
        <v>3</v>
      </c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</row>
    <row r="16" spans="1:33" ht="17.25" customHeight="1">
      <c r="A16" s="1" t="s">
        <v>103</v>
      </c>
      <c r="B16" s="500" t="s">
        <v>353</v>
      </c>
      <c r="C16" s="500"/>
      <c r="D16" s="500" t="s">
        <v>353</v>
      </c>
      <c r="E16" s="500"/>
      <c r="F16" s="500"/>
      <c r="G16" s="500" t="s">
        <v>353</v>
      </c>
      <c r="H16" s="500"/>
      <c r="I16" s="500" t="s">
        <v>353</v>
      </c>
      <c r="J16" s="500"/>
      <c r="K16" s="500"/>
      <c r="L16" s="158" t="s">
        <v>353</v>
      </c>
      <c r="M16" s="158">
        <v>8</v>
      </c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</row>
    <row r="17" spans="1:52" ht="14.25" customHeight="1">
      <c r="A17" s="1" t="s">
        <v>104</v>
      </c>
      <c r="B17" s="500" t="s">
        <v>353</v>
      </c>
      <c r="C17" s="500"/>
      <c r="D17" s="500" t="s">
        <v>353</v>
      </c>
      <c r="E17" s="500"/>
      <c r="F17" s="500"/>
      <c r="G17" s="500" t="s">
        <v>353</v>
      </c>
      <c r="H17" s="500"/>
      <c r="I17" s="500" t="s">
        <v>353</v>
      </c>
      <c r="J17" s="500"/>
      <c r="K17" s="500"/>
      <c r="L17" s="158" t="s">
        <v>353</v>
      </c>
      <c r="M17" s="158">
        <v>6</v>
      </c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</row>
    <row r="18" spans="1:52" ht="15.75" customHeight="1">
      <c r="A18" s="1" t="s">
        <v>156</v>
      </c>
      <c r="B18" s="500" t="s">
        <v>353</v>
      </c>
      <c r="C18" s="500"/>
      <c r="D18" s="500" t="s">
        <v>353</v>
      </c>
      <c r="E18" s="500"/>
      <c r="F18" s="500"/>
      <c r="G18" s="500" t="s">
        <v>353</v>
      </c>
      <c r="H18" s="500"/>
      <c r="I18" s="500" t="s">
        <v>353</v>
      </c>
      <c r="J18" s="500"/>
      <c r="K18" s="500"/>
      <c r="L18" s="158" t="s">
        <v>353</v>
      </c>
      <c r="M18" s="158">
        <v>8</v>
      </c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</row>
    <row r="19" spans="1:52" ht="18.75" customHeight="1">
      <c r="A19" s="1" t="s">
        <v>106</v>
      </c>
      <c r="B19" s="500" t="s">
        <v>353</v>
      </c>
      <c r="C19" s="500"/>
      <c r="D19" s="500" t="s">
        <v>353</v>
      </c>
      <c r="E19" s="500"/>
      <c r="F19" s="500"/>
      <c r="G19" s="500" t="s">
        <v>353</v>
      </c>
      <c r="H19" s="500"/>
      <c r="I19" s="500" t="s">
        <v>353</v>
      </c>
      <c r="J19" s="500"/>
      <c r="K19" s="500"/>
      <c r="L19" s="158" t="s">
        <v>353</v>
      </c>
      <c r="M19" s="158">
        <v>8</v>
      </c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</row>
    <row r="20" spans="1:52">
      <c r="A20" s="37" t="s">
        <v>234</v>
      </c>
      <c r="B20" s="502" t="s">
        <v>353</v>
      </c>
      <c r="C20" s="502"/>
      <c r="D20" s="502" t="s">
        <v>353</v>
      </c>
      <c r="E20" s="502"/>
      <c r="F20" s="502"/>
      <c r="G20" s="502" t="s">
        <v>353</v>
      </c>
      <c r="H20" s="502"/>
      <c r="I20" s="502" t="s">
        <v>353</v>
      </c>
      <c r="J20" s="502"/>
      <c r="K20" s="502"/>
      <c r="L20" s="191" t="s">
        <v>353</v>
      </c>
      <c r="M20" s="191">
        <v>2</v>
      </c>
    </row>
    <row r="21" spans="1:52" ht="13.5" customHeight="1">
      <c r="A21" s="1" t="s">
        <v>183</v>
      </c>
      <c r="B21" s="500" t="s">
        <v>353</v>
      </c>
      <c r="C21" s="500"/>
      <c r="D21" s="500" t="s">
        <v>353</v>
      </c>
      <c r="E21" s="500"/>
      <c r="F21" s="500"/>
      <c r="G21" s="500" t="s">
        <v>353</v>
      </c>
      <c r="H21" s="500"/>
      <c r="I21" s="500" t="s">
        <v>353</v>
      </c>
      <c r="J21" s="500"/>
      <c r="K21" s="500"/>
      <c r="L21" s="158" t="s">
        <v>353</v>
      </c>
      <c r="M21" s="158">
        <v>6</v>
      </c>
    </row>
    <row r="22" spans="1:52">
      <c r="A22" s="1" t="s">
        <v>23</v>
      </c>
      <c r="B22" s="500" t="s">
        <v>351</v>
      </c>
      <c r="C22" s="500"/>
      <c r="D22" s="500" t="s">
        <v>353</v>
      </c>
      <c r="E22" s="500"/>
      <c r="F22" s="500"/>
      <c r="G22" s="500" t="s">
        <v>351</v>
      </c>
      <c r="H22" s="500"/>
      <c r="I22" s="500" t="s">
        <v>351</v>
      </c>
      <c r="J22" s="500"/>
      <c r="K22" s="500"/>
      <c r="L22" s="158" t="s">
        <v>351</v>
      </c>
      <c r="M22" s="158">
        <v>4</v>
      </c>
    </row>
    <row r="23" spans="1:52">
      <c r="A23" s="37" t="s">
        <v>24</v>
      </c>
      <c r="B23" s="500" t="s">
        <v>351</v>
      </c>
      <c r="C23" s="500"/>
      <c r="D23" s="500" t="s">
        <v>353</v>
      </c>
      <c r="E23" s="500"/>
      <c r="F23" s="500"/>
      <c r="G23" s="500" t="s">
        <v>351</v>
      </c>
      <c r="H23" s="500"/>
      <c r="I23" s="500" t="s">
        <v>351</v>
      </c>
      <c r="J23" s="500"/>
      <c r="K23" s="500"/>
      <c r="L23" s="158" t="s">
        <v>351</v>
      </c>
      <c r="M23" s="158">
        <v>10</v>
      </c>
    </row>
    <row r="24" spans="1:52">
      <c r="A24" s="1" t="s">
        <v>25</v>
      </c>
      <c r="B24" s="500" t="s">
        <v>353</v>
      </c>
      <c r="C24" s="500"/>
      <c r="D24" s="500" t="s">
        <v>353</v>
      </c>
      <c r="E24" s="500"/>
      <c r="F24" s="500"/>
      <c r="G24" s="500" t="s">
        <v>353</v>
      </c>
      <c r="H24" s="500"/>
      <c r="I24" s="500" t="s">
        <v>353</v>
      </c>
      <c r="J24" s="500"/>
      <c r="K24" s="500"/>
      <c r="L24" s="158" t="s">
        <v>353</v>
      </c>
      <c r="M24" s="158">
        <v>4</v>
      </c>
    </row>
    <row r="25" spans="1:52" ht="24" customHeight="1">
      <c r="A25" s="1" t="s">
        <v>245</v>
      </c>
      <c r="B25" s="500" t="s">
        <v>353</v>
      </c>
      <c r="C25" s="500"/>
      <c r="D25" s="500" t="s">
        <v>353</v>
      </c>
      <c r="E25" s="500"/>
      <c r="F25" s="500"/>
      <c r="G25" s="500" t="s">
        <v>353</v>
      </c>
      <c r="H25" s="500"/>
      <c r="I25" s="500" t="s">
        <v>353</v>
      </c>
      <c r="J25" s="500"/>
      <c r="K25" s="500"/>
      <c r="L25" s="158" t="s">
        <v>353</v>
      </c>
      <c r="M25" s="158">
        <v>4</v>
      </c>
      <c r="N25" s="125"/>
      <c r="O25" s="123"/>
      <c r="P25" s="123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3"/>
      <c r="AL25" s="123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</row>
    <row r="26" spans="1:52" ht="26.25" customHeight="1">
      <c r="A26" s="1" t="s">
        <v>246</v>
      </c>
      <c r="B26" s="500" t="s">
        <v>353</v>
      </c>
      <c r="C26" s="500"/>
      <c r="D26" s="500" t="s">
        <v>353</v>
      </c>
      <c r="E26" s="500"/>
      <c r="F26" s="500"/>
      <c r="G26" s="500" t="s">
        <v>353</v>
      </c>
      <c r="H26" s="500"/>
      <c r="I26" s="500" t="s">
        <v>353</v>
      </c>
      <c r="J26" s="500"/>
      <c r="K26" s="500"/>
      <c r="L26" s="158" t="s">
        <v>353</v>
      </c>
      <c r="M26" s="158">
        <v>5</v>
      </c>
      <c r="N26" s="120"/>
      <c r="O26" s="121"/>
      <c r="P26" s="121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1"/>
      <c r="AL26" s="121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</row>
    <row r="27" spans="1:52" ht="16.5" customHeight="1" thickBot="1">
      <c r="A27" s="2" t="s">
        <v>233</v>
      </c>
      <c r="B27" s="503" t="s">
        <v>353</v>
      </c>
      <c r="C27" s="503"/>
      <c r="D27" s="503" t="s">
        <v>353</v>
      </c>
      <c r="E27" s="503"/>
      <c r="F27" s="503"/>
      <c r="G27" s="503" t="s">
        <v>353</v>
      </c>
      <c r="H27" s="503"/>
      <c r="I27" s="503" t="s">
        <v>353</v>
      </c>
      <c r="J27" s="503"/>
      <c r="K27" s="503"/>
      <c r="L27" s="159" t="s">
        <v>353</v>
      </c>
      <c r="M27" s="159">
        <v>7</v>
      </c>
      <c r="N27" s="120"/>
      <c r="O27" s="121"/>
      <c r="P27" s="121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1"/>
      <c r="AL27" s="121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</row>
    <row r="28" spans="1:52" ht="25.5" customHeight="1">
      <c r="A28" s="1"/>
      <c r="B28" s="1"/>
      <c r="C28" s="1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120"/>
      <c r="O28" s="121"/>
      <c r="P28" s="121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1"/>
      <c r="AL28" s="121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</row>
    <row r="29" spans="1:52" ht="27" customHeight="1" thickBot="1">
      <c r="A29" s="481" t="s">
        <v>402</v>
      </c>
      <c r="B29" s="481"/>
      <c r="C29" s="481"/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120"/>
      <c r="O29" s="121"/>
      <c r="P29" s="121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1"/>
      <c r="AL29" s="121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</row>
    <row r="30" spans="1:52" ht="84" customHeight="1" thickBot="1">
      <c r="A30" s="148" t="s">
        <v>0</v>
      </c>
      <c r="B30" s="493" t="s">
        <v>276</v>
      </c>
      <c r="C30" s="493"/>
      <c r="D30" s="493"/>
      <c r="E30" s="493"/>
      <c r="F30" s="493" t="s">
        <v>275</v>
      </c>
      <c r="G30" s="493"/>
      <c r="H30" s="493"/>
      <c r="I30" s="493" t="s">
        <v>274</v>
      </c>
      <c r="J30" s="493"/>
      <c r="K30" s="493"/>
      <c r="L30" s="493"/>
      <c r="M30" s="160" t="s">
        <v>356</v>
      </c>
      <c r="N30" s="120"/>
      <c r="O30" s="121"/>
      <c r="P30" s="121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1"/>
      <c r="AL30" s="121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</row>
    <row r="31" spans="1:52" ht="21.75" customHeight="1" thickTop="1" thickBot="1">
      <c r="A31" s="150">
        <v>1</v>
      </c>
      <c r="B31" s="499">
        <v>2</v>
      </c>
      <c r="C31" s="499"/>
      <c r="D31" s="499"/>
      <c r="E31" s="499"/>
      <c r="F31" s="499">
        <v>3</v>
      </c>
      <c r="G31" s="499"/>
      <c r="H31" s="499"/>
      <c r="I31" s="499">
        <v>4</v>
      </c>
      <c r="J31" s="499"/>
      <c r="K31" s="499"/>
      <c r="L31" s="499"/>
      <c r="M31" s="161">
        <v>5</v>
      </c>
      <c r="N31" s="120"/>
      <c r="O31" s="121"/>
      <c r="P31" s="121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1"/>
      <c r="AL31" s="121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</row>
    <row r="32" spans="1:52" ht="15" thickTop="1">
      <c r="A32" s="1" t="s">
        <v>91</v>
      </c>
      <c r="B32" s="501">
        <v>3</v>
      </c>
      <c r="C32" s="501"/>
      <c r="D32" s="501"/>
      <c r="E32" s="501"/>
      <c r="F32" s="501">
        <v>0</v>
      </c>
      <c r="G32" s="501"/>
      <c r="H32" s="501"/>
      <c r="I32" s="501">
        <v>0</v>
      </c>
      <c r="J32" s="501"/>
      <c r="K32" s="501"/>
      <c r="L32" s="501"/>
      <c r="M32" s="158" t="s">
        <v>353</v>
      </c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</row>
    <row r="33" spans="1:55">
      <c r="A33" s="1" t="s">
        <v>92</v>
      </c>
      <c r="B33" s="500">
        <v>6</v>
      </c>
      <c r="C33" s="500"/>
      <c r="D33" s="500"/>
      <c r="E33" s="500"/>
      <c r="F33" s="500">
        <v>84</v>
      </c>
      <c r="G33" s="500"/>
      <c r="H33" s="500"/>
      <c r="I33" s="500">
        <v>0</v>
      </c>
      <c r="J33" s="500"/>
      <c r="K33" s="500"/>
      <c r="L33" s="500"/>
      <c r="M33" s="158" t="s">
        <v>353</v>
      </c>
      <c r="N33" s="33"/>
      <c r="O33" s="31"/>
    </row>
    <row r="34" spans="1:55">
      <c r="A34" s="1" t="s">
        <v>93</v>
      </c>
      <c r="B34" s="500">
        <v>0</v>
      </c>
      <c r="C34" s="500"/>
      <c r="D34" s="500"/>
      <c r="E34" s="500"/>
      <c r="F34" s="500">
        <v>0</v>
      </c>
      <c r="G34" s="500"/>
      <c r="H34" s="500"/>
      <c r="I34" s="500">
        <v>0</v>
      </c>
      <c r="J34" s="500"/>
      <c r="K34" s="500"/>
      <c r="L34" s="500"/>
      <c r="M34" s="158" t="s">
        <v>353</v>
      </c>
      <c r="N34" s="33"/>
      <c r="O34" s="31"/>
    </row>
    <row r="35" spans="1:55" ht="20.25" customHeight="1">
      <c r="A35" s="1" t="s">
        <v>94</v>
      </c>
      <c r="B35" s="500">
        <v>12</v>
      </c>
      <c r="C35" s="500"/>
      <c r="D35" s="500"/>
      <c r="E35" s="500"/>
      <c r="F35" s="500">
        <v>16</v>
      </c>
      <c r="G35" s="500"/>
      <c r="H35" s="500"/>
      <c r="I35" s="500">
        <v>0</v>
      </c>
      <c r="J35" s="500"/>
      <c r="K35" s="500"/>
      <c r="L35" s="500"/>
      <c r="M35" s="158" t="s">
        <v>353</v>
      </c>
      <c r="N35" s="33"/>
      <c r="O35" s="31"/>
      <c r="Q35" s="125"/>
      <c r="R35" s="123"/>
      <c r="S35" s="123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3"/>
      <c r="AO35" s="123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</row>
    <row r="36" spans="1:55" ht="16.5" customHeight="1">
      <c r="A36" s="1" t="s">
        <v>95</v>
      </c>
      <c r="B36" s="500">
        <v>3</v>
      </c>
      <c r="C36" s="500"/>
      <c r="D36" s="500"/>
      <c r="E36" s="500"/>
      <c r="F36" s="500">
        <v>4</v>
      </c>
      <c r="G36" s="500"/>
      <c r="H36" s="500"/>
      <c r="I36" s="500">
        <v>0</v>
      </c>
      <c r="J36" s="500"/>
      <c r="K36" s="500"/>
      <c r="L36" s="500"/>
      <c r="M36" s="158" t="s">
        <v>353</v>
      </c>
      <c r="N36" s="33"/>
      <c r="O36" s="31"/>
      <c r="Q36" s="120"/>
      <c r="R36" s="121"/>
      <c r="S36" s="121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121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</row>
    <row r="37" spans="1:55" ht="21" customHeight="1">
      <c r="A37" s="1" t="s">
        <v>96</v>
      </c>
      <c r="B37" s="500">
        <v>0</v>
      </c>
      <c r="C37" s="500"/>
      <c r="D37" s="500"/>
      <c r="E37" s="500"/>
      <c r="F37" s="500">
        <v>2</v>
      </c>
      <c r="G37" s="500"/>
      <c r="H37" s="500"/>
      <c r="I37" s="500">
        <v>0</v>
      </c>
      <c r="J37" s="500"/>
      <c r="K37" s="500"/>
      <c r="L37" s="500"/>
      <c r="M37" s="158" t="s">
        <v>353</v>
      </c>
      <c r="N37" s="33"/>
      <c r="O37" s="31"/>
      <c r="Q37" s="120"/>
      <c r="R37" s="121"/>
      <c r="S37" s="121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1"/>
      <c r="AO37" s="121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</row>
    <row r="38" spans="1:55" ht="24" customHeight="1">
      <c r="A38" s="1" t="s">
        <v>97</v>
      </c>
      <c r="B38" s="500">
        <v>2</v>
      </c>
      <c r="C38" s="500"/>
      <c r="D38" s="500"/>
      <c r="E38" s="500"/>
      <c r="F38" s="500">
        <v>3</v>
      </c>
      <c r="G38" s="500"/>
      <c r="H38" s="500"/>
      <c r="I38" s="500">
        <v>0</v>
      </c>
      <c r="J38" s="500"/>
      <c r="K38" s="500"/>
      <c r="L38" s="500"/>
      <c r="M38" s="158" t="s">
        <v>353</v>
      </c>
      <c r="N38" s="33"/>
      <c r="O38" s="31"/>
      <c r="Q38" s="120"/>
      <c r="R38" s="121"/>
      <c r="S38" s="121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1"/>
      <c r="AO38" s="121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</row>
    <row r="39" spans="1:55" ht="14.25" customHeight="1">
      <c r="A39" s="1" t="s">
        <v>98</v>
      </c>
      <c r="B39" s="500">
        <v>5</v>
      </c>
      <c r="C39" s="500"/>
      <c r="D39" s="500"/>
      <c r="E39" s="500"/>
      <c r="F39" s="500">
        <v>5</v>
      </c>
      <c r="G39" s="500"/>
      <c r="H39" s="500"/>
      <c r="I39" s="500">
        <v>0</v>
      </c>
      <c r="J39" s="500"/>
      <c r="K39" s="500"/>
      <c r="L39" s="500"/>
      <c r="M39" s="158" t="s">
        <v>353</v>
      </c>
      <c r="N39" s="33"/>
      <c r="O39" s="31"/>
      <c r="Q39" s="120"/>
      <c r="R39" s="121"/>
      <c r="S39" s="121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1"/>
      <c r="AO39" s="121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</row>
    <row r="40" spans="1:55" ht="19.5" customHeight="1">
      <c r="A40" s="1" t="s">
        <v>99</v>
      </c>
      <c r="B40" s="500">
        <v>50</v>
      </c>
      <c r="C40" s="500"/>
      <c r="D40" s="500"/>
      <c r="E40" s="500"/>
      <c r="F40" s="500">
        <v>0</v>
      </c>
      <c r="G40" s="500"/>
      <c r="H40" s="500"/>
      <c r="I40" s="500">
        <v>0</v>
      </c>
      <c r="J40" s="500"/>
      <c r="K40" s="500"/>
      <c r="L40" s="500"/>
      <c r="M40" s="158" t="s">
        <v>353</v>
      </c>
      <c r="N40" s="33"/>
      <c r="O40" s="31"/>
      <c r="Q40" s="120"/>
      <c r="R40" s="121"/>
      <c r="S40" s="121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1"/>
      <c r="AO40" s="121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</row>
    <row r="41" spans="1:55" ht="14.25" customHeight="1">
      <c r="A41" s="1" t="s">
        <v>100</v>
      </c>
      <c r="B41" s="500">
        <v>10</v>
      </c>
      <c r="C41" s="500"/>
      <c r="D41" s="500"/>
      <c r="E41" s="500"/>
      <c r="F41" s="500">
        <v>13</v>
      </c>
      <c r="G41" s="500"/>
      <c r="H41" s="500"/>
      <c r="I41" s="500">
        <v>0</v>
      </c>
      <c r="J41" s="500"/>
      <c r="K41" s="500"/>
      <c r="L41" s="500"/>
      <c r="M41" s="158" t="s">
        <v>353</v>
      </c>
      <c r="N41" s="33"/>
      <c r="O41" s="31"/>
      <c r="Q41" s="120"/>
      <c r="R41" s="121"/>
      <c r="S41" s="121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1"/>
      <c r="AO41" s="121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</row>
    <row r="42" spans="1:55" ht="17.25" customHeight="1">
      <c r="A42" s="1" t="s">
        <v>101</v>
      </c>
      <c r="B42" s="500">
        <v>3</v>
      </c>
      <c r="C42" s="500"/>
      <c r="D42" s="500"/>
      <c r="E42" s="500"/>
      <c r="F42" s="500">
        <v>4</v>
      </c>
      <c r="G42" s="500"/>
      <c r="H42" s="500"/>
      <c r="I42" s="500">
        <v>0</v>
      </c>
      <c r="J42" s="500"/>
      <c r="K42" s="500"/>
      <c r="L42" s="500"/>
      <c r="M42" s="158" t="s">
        <v>353</v>
      </c>
      <c r="N42" s="33"/>
      <c r="O42" s="31"/>
      <c r="Q42" s="120"/>
      <c r="R42" s="121"/>
      <c r="S42" s="121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1"/>
      <c r="AO42" s="121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</row>
    <row r="43" spans="1:55" ht="18.75" customHeight="1">
      <c r="A43" s="1" t="s">
        <v>102</v>
      </c>
      <c r="B43" s="500">
        <v>5</v>
      </c>
      <c r="C43" s="500"/>
      <c r="D43" s="500"/>
      <c r="E43" s="500"/>
      <c r="F43" s="500">
        <v>192</v>
      </c>
      <c r="G43" s="500"/>
      <c r="H43" s="500"/>
      <c r="I43" s="500">
        <v>0</v>
      </c>
      <c r="J43" s="500"/>
      <c r="K43" s="500"/>
      <c r="L43" s="500"/>
      <c r="M43" s="158" t="s">
        <v>353</v>
      </c>
      <c r="N43" s="33"/>
      <c r="O43" s="31"/>
      <c r="Q43" s="120"/>
      <c r="R43" s="121"/>
      <c r="S43" s="121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1"/>
      <c r="AO43" s="121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</row>
    <row r="44" spans="1:55" ht="15" customHeight="1">
      <c r="A44" s="1" t="s">
        <v>103</v>
      </c>
      <c r="B44" s="500">
        <v>3</v>
      </c>
      <c r="C44" s="500"/>
      <c r="D44" s="500"/>
      <c r="E44" s="500"/>
      <c r="F44" s="500">
        <v>1</v>
      </c>
      <c r="G44" s="500"/>
      <c r="H44" s="500"/>
      <c r="I44" s="500">
        <v>0</v>
      </c>
      <c r="J44" s="500"/>
      <c r="K44" s="500"/>
      <c r="L44" s="500"/>
      <c r="M44" s="158" t="s">
        <v>353</v>
      </c>
      <c r="N44" s="33"/>
      <c r="O44" s="31"/>
      <c r="Q44" s="120"/>
      <c r="R44" s="121"/>
      <c r="S44" s="121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1"/>
      <c r="AO44" s="121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</row>
    <row r="45" spans="1:55" ht="14.25" customHeight="1">
      <c r="A45" s="1" t="s">
        <v>104</v>
      </c>
      <c r="B45" s="500">
        <v>1</v>
      </c>
      <c r="C45" s="500"/>
      <c r="D45" s="500"/>
      <c r="E45" s="500"/>
      <c r="F45" s="500">
        <v>0</v>
      </c>
      <c r="G45" s="500"/>
      <c r="H45" s="500"/>
      <c r="I45" s="500">
        <v>0</v>
      </c>
      <c r="J45" s="500"/>
      <c r="K45" s="500"/>
      <c r="L45" s="500"/>
      <c r="M45" s="158" t="s">
        <v>353</v>
      </c>
      <c r="N45" s="33"/>
      <c r="O45" s="31"/>
      <c r="Q45" s="120"/>
      <c r="R45" s="121"/>
      <c r="S45" s="121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1"/>
      <c r="AO45" s="121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</row>
    <row r="46" spans="1:55" ht="16.5" customHeight="1">
      <c r="A46" s="1" t="s">
        <v>156</v>
      </c>
      <c r="B46" s="500">
        <v>0</v>
      </c>
      <c r="C46" s="500"/>
      <c r="D46" s="500"/>
      <c r="E46" s="500"/>
      <c r="F46" s="500">
        <v>1</v>
      </c>
      <c r="G46" s="500"/>
      <c r="H46" s="500"/>
      <c r="I46" s="500">
        <v>0</v>
      </c>
      <c r="J46" s="500"/>
      <c r="K46" s="500"/>
      <c r="L46" s="500"/>
      <c r="M46" s="158" t="s">
        <v>353</v>
      </c>
      <c r="N46" s="33"/>
      <c r="O46" s="31"/>
      <c r="Q46" s="120"/>
      <c r="R46" s="121"/>
      <c r="S46" s="121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1"/>
      <c r="AO46" s="121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</row>
    <row r="47" spans="1:55" ht="15" customHeight="1">
      <c r="A47" s="1" t="s">
        <v>106</v>
      </c>
      <c r="B47" s="500">
        <v>0</v>
      </c>
      <c r="C47" s="500"/>
      <c r="D47" s="500"/>
      <c r="E47" s="500"/>
      <c r="F47" s="500">
        <v>3</v>
      </c>
      <c r="G47" s="500"/>
      <c r="H47" s="500"/>
      <c r="I47" s="500">
        <v>0</v>
      </c>
      <c r="J47" s="500"/>
      <c r="K47" s="500"/>
      <c r="L47" s="500"/>
      <c r="M47" s="158" t="s">
        <v>353</v>
      </c>
      <c r="N47" s="33"/>
      <c r="O47" s="31"/>
      <c r="Q47" s="120"/>
      <c r="R47" s="121"/>
      <c r="S47" s="121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1"/>
      <c r="AO47" s="121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</row>
    <row r="48" spans="1:55" ht="18.75" customHeight="1">
      <c r="A48" s="37" t="s">
        <v>234</v>
      </c>
      <c r="B48" s="502">
        <v>0</v>
      </c>
      <c r="C48" s="502"/>
      <c r="D48" s="502"/>
      <c r="E48" s="502"/>
      <c r="F48" s="502">
        <v>0</v>
      </c>
      <c r="G48" s="502"/>
      <c r="H48" s="502"/>
      <c r="I48" s="502">
        <v>0</v>
      </c>
      <c r="J48" s="502"/>
      <c r="K48" s="502"/>
      <c r="L48" s="502"/>
      <c r="M48" s="158" t="s">
        <v>353</v>
      </c>
      <c r="N48" s="33"/>
      <c r="O48" s="31"/>
      <c r="Q48" s="120"/>
      <c r="R48" s="121"/>
      <c r="S48" s="121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1"/>
      <c r="AO48" s="121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</row>
    <row r="49" spans="1:55" ht="17.25" customHeight="1">
      <c r="A49" s="1" t="s">
        <v>183</v>
      </c>
      <c r="B49" s="500">
        <v>3</v>
      </c>
      <c r="C49" s="500"/>
      <c r="D49" s="500"/>
      <c r="E49" s="500"/>
      <c r="F49" s="500">
        <v>19</v>
      </c>
      <c r="G49" s="500"/>
      <c r="H49" s="500"/>
      <c r="I49" s="500">
        <v>0</v>
      </c>
      <c r="J49" s="500"/>
      <c r="K49" s="500"/>
      <c r="L49" s="500"/>
      <c r="M49" s="158" t="s">
        <v>353</v>
      </c>
      <c r="N49" s="33"/>
      <c r="O49" s="31"/>
      <c r="Q49" s="120"/>
      <c r="R49" s="121"/>
      <c r="S49" s="121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1"/>
      <c r="AO49" s="121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</row>
    <row r="50" spans="1:55" ht="14.25" customHeight="1">
      <c r="A50" s="1" t="s">
        <v>23</v>
      </c>
      <c r="B50" s="500">
        <v>0</v>
      </c>
      <c r="C50" s="500"/>
      <c r="D50" s="500"/>
      <c r="E50" s="500"/>
      <c r="F50" s="500">
        <v>1</v>
      </c>
      <c r="G50" s="500"/>
      <c r="H50" s="500"/>
      <c r="I50" s="500">
        <v>0</v>
      </c>
      <c r="J50" s="500"/>
      <c r="K50" s="500"/>
      <c r="L50" s="500"/>
      <c r="M50" s="158" t="s">
        <v>353</v>
      </c>
      <c r="N50" s="33"/>
      <c r="O50" s="31"/>
      <c r="Q50" s="120"/>
      <c r="R50" s="121"/>
      <c r="S50" s="121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1"/>
      <c r="AO50" s="121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</row>
    <row r="51" spans="1:55" ht="12.75" customHeight="1">
      <c r="A51" s="37" t="s">
        <v>24</v>
      </c>
      <c r="B51" s="500">
        <v>0</v>
      </c>
      <c r="C51" s="500"/>
      <c r="D51" s="500"/>
      <c r="E51" s="500"/>
      <c r="F51" s="500">
        <v>13</v>
      </c>
      <c r="G51" s="500"/>
      <c r="H51" s="500"/>
      <c r="I51" s="500">
        <v>0</v>
      </c>
      <c r="J51" s="500"/>
      <c r="K51" s="500"/>
      <c r="L51" s="500"/>
      <c r="M51" s="158" t="s">
        <v>353</v>
      </c>
      <c r="N51" s="33"/>
      <c r="O51" s="31"/>
    </row>
    <row r="52" spans="1:55" ht="15" customHeight="1">
      <c r="A52" s="1" t="s">
        <v>25</v>
      </c>
      <c r="B52" s="500">
        <v>0</v>
      </c>
      <c r="C52" s="500"/>
      <c r="D52" s="500"/>
      <c r="E52" s="500"/>
      <c r="F52" s="500">
        <v>3</v>
      </c>
      <c r="G52" s="500"/>
      <c r="H52" s="500"/>
      <c r="I52" s="500">
        <v>0</v>
      </c>
      <c r="J52" s="500"/>
      <c r="K52" s="500"/>
      <c r="L52" s="500"/>
      <c r="M52" s="158" t="s">
        <v>353</v>
      </c>
      <c r="N52" s="33"/>
      <c r="O52" s="31"/>
    </row>
    <row r="53" spans="1:55" ht="15.75" customHeight="1">
      <c r="A53" s="29" t="s">
        <v>245</v>
      </c>
      <c r="B53" s="500">
        <v>2</v>
      </c>
      <c r="C53" s="500"/>
      <c r="D53" s="500"/>
      <c r="E53" s="500"/>
      <c r="F53" s="500">
        <v>3</v>
      </c>
      <c r="G53" s="500"/>
      <c r="H53" s="500"/>
      <c r="I53" s="500">
        <v>0</v>
      </c>
      <c r="J53" s="500"/>
      <c r="K53" s="500"/>
      <c r="L53" s="500"/>
      <c r="M53" s="158" t="s">
        <v>353</v>
      </c>
      <c r="N53" s="33"/>
      <c r="O53" s="31"/>
    </row>
    <row r="54" spans="1:55" ht="22.5" customHeight="1">
      <c r="A54" s="1" t="s">
        <v>246</v>
      </c>
      <c r="B54" s="500">
        <v>2</v>
      </c>
      <c r="C54" s="500"/>
      <c r="D54" s="500"/>
      <c r="E54" s="500"/>
      <c r="F54" s="500">
        <v>0</v>
      </c>
      <c r="G54" s="500"/>
      <c r="H54" s="500"/>
      <c r="I54" s="500">
        <v>0</v>
      </c>
      <c r="J54" s="500"/>
      <c r="K54" s="500"/>
      <c r="L54" s="500"/>
      <c r="M54" s="158" t="s">
        <v>353</v>
      </c>
      <c r="N54" s="32"/>
      <c r="O54" s="31"/>
    </row>
    <row r="55" spans="1:55" ht="15" customHeight="1" thickBot="1">
      <c r="A55" s="2" t="s">
        <v>233</v>
      </c>
      <c r="B55" s="503">
        <v>0</v>
      </c>
      <c r="C55" s="503"/>
      <c r="D55" s="503"/>
      <c r="E55" s="503"/>
      <c r="F55" s="503">
        <v>0</v>
      </c>
      <c r="G55" s="503"/>
      <c r="H55" s="503"/>
      <c r="I55" s="503">
        <v>0</v>
      </c>
      <c r="J55" s="503"/>
      <c r="K55" s="503"/>
      <c r="L55" s="503"/>
      <c r="M55" s="162" t="s">
        <v>351</v>
      </c>
      <c r="N55" s="32"/>
      <c r="O55" s="31"/>
    </row>
    <row r="56" spans="1:55" ht="18" customHeight="1"/>
    <row r="57" spans="1:55" ht="27.75" customHeight="1" thickBot="1">
      <c r="A57" s="504" t="s">
        <v>403</v>
      </c>
      <c r="B57" s="504"/>
      <c r="C57" s="504"/>
      <c r="D57" s="504"/>
      <c r="E57" s="504"/>
      <c r="F57" s="504"/>
      <c r="G57" s="504"/>
      <c r="H57" s="504"/>
      <c r="I57" s="504"/>
      <c r="J57" s="504"/>
      <c r="K57" s="504"/>
      <c r="L57" s="504"/>
      <c r="M57" s="504"/>
    </row>
    <row r="58" spans="1:55" ht="24" customHeight="1" thickBot="1">
      <c r="A58" s="492" t="s">
        <v>0</v>
      </c>
      <c r="B58" s="505" t="s">
        <v>273</v>
      </c>
      <c r="C58" s="505"/>
      <c r="D58" s="505"/>
      <c r="E58" s="505"/>
      <c r="F58" s="505"/>
      <c r="G58" s="505"/>
      <c r="H58" s="505"/>
      <c r="I58" s="505"/>
      <c r="J58" s="505"/>
      <c r="K58" s="505"/>
      <c r="L58" s="505"/>
      <c r="M58" s="505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</row>
    <row r="59" spans="1:55" ht="152.25" customHeight="1" thickBot="1">
      <c r="A59" s="493"/>
      <c r="B59" s="506" t="s">
        <v>272</v>
      </c>
      <c r="C59" s="506"/>
      <c r="D59" s="506" t="s">
        <v>271</v>
      </c>
      <c r="E59" s="506"/>
      <c r="F59" s="506"/>
      <c r="G59" s="493" t="s">
        <v>270</v>
      </c>
      <c r="H59" s="493"/>
      <c r="I59" s="493" t="s">
        <v>269</v>
      </c>
      <c r="J59" s="493"/>
      <c r="K59" s="493" t="s">
        <v>268</v>
      </c>
      <c r="L59" s="493"/>
      <c r="M59" s="355" t="s">
        <v>267</v>
      </c>
    </row>
    <row r="60" spans="1:55" ht="31.5" customHeight="1" thickTop="1" thickBot="1">
      <c r="A60" s="153">
        <v>1</v>
      </c>
      <c r="B60" s="507">
        <v>2</v>
      </c>
      <c r="C60" s="507"/>
      <c r="D60" s="507">
        <v>3</v>
      </c>
      <c r="E60" s="507"/>
      <c r="F60" s="507"/>
      <c r="G60" s="507">
        <v>4</v>
      </c>
      <c r="H60" s="507"/>
      <c r="I60" s="507">
        <v>5</v>
      </c>
      <c r="J60" s="507"/>
      <c r="K60" s="507">
        <v>6</v>
      </c>
      <c r="L60" s="507"/>
      <c r="M60" s="361">
        <v>7</v>
      </c>
      <c r="Q60" s="125"/>
      <c r="R60" s="123"/>
      <c r="S60" s="123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3"/>
      <c r="AO60" s="123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</row>
    <row r="61" spans="1:55" ht="40.5" customHeight="1" thickTop="1">
      <c r="A61" s="1" t="s">
        <v>91</v>
      </c>
      <c r="B61" s="501" t="s">
        <v>351</v>
      </c>
      <c r="C61" s="501"/>
      <c r="D61" s="501" t="s">
        <v>351</v>
      </c>
      <c r="E61" s="501"/>
      <c r="F61" s="501"/>
      <c r="G61" s="501" t="s">
        <v>351</v>
      </c>
      <c r="H61" s="501"/>
      <c r="I61" s="501" t="s">
        <v>351</v>
      </c>
      <c r="J61" s="501"/>
      <c r="K61" s="501" t="s">
        <v>351</v>
      </c>
      <c r="L61" s="501"/>
      <c r="M61" s="358" t="s">
        <v>351</v>
      </c>
      <c r="Q61" s="120"/>
      <c r="R61" s="121"/>
      <c r="S61" s="121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1"/>
      <c r="AO61" s="121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</row>
    <row r="62" spans="1:55">
      <c r="A62" s="1" t="s">
        <v>92</v>
      </c>
      <c r="B62" s="500" t="s">
        <v>351</v>
      </c>
      <c r="C62" s="500"/>
      <c r="D62" s="500" t="s">
        <v>351</v>
      </c>
      <c r="E62" s="500"/>
      <c r="F62" s="500"/>
      <c r="G62" s="500" t="s">
        <v>351</v>
      </c>
      <c r="H62" s="500"/>
      <c r="I62" s="500" t="s">
        <v>351</v>
      </c>
      <c r="J62" s="500"/>
      <c r="K62" s="500" t="s">
        <v>351</v>
      </c>
      <c r="L62" s="500"/>
      <c r="M62" s="357" t="s">
        <v>351</v>
      </c>
      <c r="Q62" s="120"/>
      <c r="R62" s="121"/>
      <c r="S62" s="121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1"/>
      <c r="AO62" s="121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</row>
    <row r="63" spans="1:55" ht="33" customHeight="1">
      <c r="A63" s="1" t="s">
        <v>93</v>
      </c>
      <c r="B63" s="500" t="s">
        <v>351</v>
      </c>
      <c r="C63" s="500"/>
      <c r="D63" s="500" t="s">
        <v>351</v>
      </c>
      <c r="E63" s="500"/>
      <c r="F63" s="500"/>
      <c r="G63" s="500" t="s">
        <v>351</v>
      </c>
      <c r="H63" s="500"/>
      <c r="I63" s="500" t="s">
        <v>351</v>
      </c>
      <c r="J63" s="500"/>
      <c r="K63" s="500" t="s">
        <v>351</v>
      </c>
      <c r="L63" s="500"/>
      <c r="M63" s="357" t="s">
        <v>351</v>
      </c>
      <c r="Q63" s="120"/>
      <c r="R63" s="121"/>
      <c r="S63" s="121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1"/>
      <c r="AO63" s="121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</row>
    <row r="64" spans="1:55" ht="32.25" customHeight="1">
      <c r="A64" s="1" t="s">
        <v>94</v>
      </c>
      <c r="B64" s="500" t="s">
        <v>351</v>
      </c>
      <c r="C64" s="500"/>
      <c r="D64" s="500" t="s">
        <v>351</v>
      </c>
      <c r="E64" s="500"/>
      <c r="F64" s="500"/>
      <c r="G64" s="500" t="s">
        <v>351</v>
      </c>
      <c r="H64" s="500"/>
      <c r="I64" s="500" t="s">
        <v>351</v>
      </c>
      <c r="J64" s="500"/>
      <c r="K64" s="500" t="s">
        <v>351</v>
      </c>
      <c r="L64" s="500"/>
      <c r="M64" s="357" t="s">
        <v>351</v>
      </c>
      <c r="Q64" s="120"/>
      <c r="R64" s="121"/>
      <c r="S64" s="121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1"/>
      <c r="AO64" s="121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</row>
    <row r="65" spans="1:55" ht="27" customHeight="1">
      <c r="A65" s="1" t="s">
        <v>95</v>
      </c>
      <c r="B65" s="500" t="s">
        <v>351</v>
      </c>
      <c r="C65" s="500"/>
      <c r="D65" s="500" t="s">
        <v>351</v>
      </c>
      <c r="E65" s="500"/>
      <c r="F65" s="500"/>
      <c r="G65" s="500" t="s">
        <v>351</v>
      </c>
      <c r="H65" s="500"/>
      <c r="I65" s="500" t="s">
        <v>351</v>
      </c>
      <c r="J65" s="500"/>
      <c r="K65" s="500" t="s">
        <v>351</v>
      </c>
      <c r="L65" s="500"/>
      <c r="M65" s="357" t="s">
        <v>351</v>
      </c>
      <c r="Q65" s="120"/>
      <c r="R65" s="121"/>
      <c r="S65" s="121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1"/>
      <c r="AO65" s="121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</row>
    <row r="66" spans="1:55" ht="27" customHeight="1">
      <c r="A66" s="1" t="s">
        <v>96</v>
      </c>
      <c r="B66" s="500" t="s">
        <v>351</v>
      </c>
      <c r="C66" s="500"/>
      <c r="D66" s="500" t="s">
        <v>351</v>
      </c>
      <c r="E66" s="500"/>
      <c r="F66" s="500"/>
      <c r="G66" s="500" t="s">
        <v>351</v>
      </c>
      <c r="H66" s="500"/>
      <c r="I66" s="500" t="s">
        <v>351</v>
      </c>
      <c r="J66" s="500"/>
      <c r="K66" s="500" t="s">
        <v>351</v>
      </c>
      <c r="L66" s="500"/>
      <c r="M66" s="357" t="s">
        <v>351</v>
      </c>
      <c r="Q66" s="120"/>
      <c r="R66" s="121"/>
      <c r="S66" s="121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1"/>
      <c r="AO66" s="121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</row>
    <row r="67" spans="1:55">
      <c r="A67" s="1" t="s">
        <v>97</v>
      </c>
      <c r="B67" s="500" t="s">
        <v>351</v>
      </c>
      <c r="C67" s="500"/>
      <c r="D67" s="500" t="s">
        <v>351</v>
      </c>
      <c r="E67" s="500"/>
      <c r="F67" s="500"/>
      <c r="G67" s="500" t="s">
        <v>351</v>
      </c>
      <c r="H67" s="500"/>
      <c r="I67" s="500" t="s">
        <v>351</v>
      </c>
      <c r="J67" s="500"/>
      <c r="K67" s="500" t="s">
        <v>351</v>
      </c>
      <c r="L67" s="500"/>
      <c r="M67" s="357" t="s">
        <v>351</v>
      </c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</row>
    <row r="68" spans="1:55">
      <c r="A68" s="1" t="s">
        <v>98</v>
      </c>
      <c r="B68" s="500" t="s">
        <v>351</v>
      </c>
      <c r="C68" s="500"/>
      <c r="D68" s="500" t="s">
        <v>351</v>
      </c>
      <c r="E68" s="500"/>
      <c r="F68" s="500"/>
      <c r="G68" s="500" t="s">
        <v>351</v>
      </c>
      <c r="H68" s="500"/>
      <c r="I68" s="500" t="s">
        <v>351</v>
      </c>
      <c r="J68" s="500"/>
      <c r="K68" s="500" t="s">
        <v>351</v>
      </c>
      <c r="L68" s="500"/>
      <c r="M68" s="357" t="s">
        <v>351</v>
      </c>
    </row>
    <row r="69" spans="1:55">
      <c r="A69" s="1" t="s">
        <v>99</v>
      </c>
      <c r="B69" s="500" t="s">
        <v>351</v>
      </c>
      <c r="C69" s="500"/>
      <c r="D69" s="500" t="s">
        <v>351</v>
      </c>
      <c r="E69" s="500"/>
      <c r="F69" s="500"/>
      <c r="G69" s="500" t="s">
        <v>351</v>
      </c>
      <c r="H69" s="500"/>
      <c r="I69" s="500" t="s">
        <v>351</v>
      </c>
      <c r="J69" s="500"/>
      <c r="K69" s="500" t="s">
        <v>351</v>
      </c>
      <c r="L69" s="500"/>
      <c r="M69" s="357" t="s">
        <v>351</v>
      </c>
    </row>
    <row r="70" spans="1:55">
      <c r="A70" s="1" t="s">
        <v>100</v>
      </c>
      <c r="B70" s="500" t="s">
        <v>351</v>
      </c>
      <c r="C70" s="500"/>
      <c r="D70" s="500" t="s">
        <v>351</v>
      </c>
      <c r="E70" s="500"/>
      <c r="F70" s="500"/>
      <c r="G70" s="500" t="s">
        <v>351</v>
      </c>
      <c r="H70" s="500"/>
      <c r="I70" s="500" t="s">
        <v>351</v>
      </c>
      <c r="J70" s="500"/>
      <c r="K70" s="500" t="s">
        <v>351</v>
      </c>
      <c r="L70" s="500"/>
      <c r="M70" s="357" t="s">
        <v>351</v>
      </c>
    </row>
    <row r="71" spans="1:55">
      <c r="A71" s="1" t="s">
        <v>101</v>
      </c>
      <c r="B71" s="500" t="s">
        <v>351</v>
      </c>
      <c r="C71" s="500"/>
      <c r="D71" s="500" t="s">
        <v>351</v>
      </c>
      <c r="E71" s="500"/>
      <c r="F71" s="500"/>
      <c r="G71" s="500" t="s">
        <v>351</v>
      </c>
      <c r="H71" s="500"/>
      <c r="I71" s="500" t="s">
        <v>351</v>
      </c>
      <c r="J71" s="500"/>
      <c r="K71" s="500" t="s">
        <v>351</v>
      </c>
      <c r="L71" s="500"/>
      <c r="M71" s="357" t="s">
        <v>351</v>
      </c>
    </row>
    <row r="72" spans="1:55">
      <c r="A72" s="1" t="s">
        <v>102</v>
      </c>
      <c r="B72" s="500" t="s">
        <v>351</v>
      </c>
      <c r="C72" s="500"/>
      <c r="D72" s="500" t="s">
        <v>351</v>
      </c>
      <c r="E72" s="500"/>
      <c r="F72" s="500"/>
      <c r="G72" s="500" t="s">
        <v>351</v>
      </c>
      <c r="H72" s="500"/>
      <c r="I72" s="500" t="s">
        <v>351</v>
      </c>
      <c r="J72" s="500"/>
      <c r="K72" s="500" t="s">
        <v>351</v>
      </c>
      <c r="L72" s="500"/>
      <c r="M72" s="357" t="s">
        <v>351</v>
      </c>
    </row>
    <row r="73" spans="1:55">
      <c r="A73" s="1" t="s">
        <v>103</v>
      </c>
      <c r="B73" s="500" t="s">
        <v>351</v>
      </c>
      <c r="C73" s="500"/>
      <c r="D73" s="500" t="s">
        <v>351</v>
      </c>
      <c r="E73" s="500"/>
      <c r="F73" s="500"/>
      <c r="G73" s="500" t="s">
        <v>351</v>
      </c>
      <c r="H73" s="500"/>
      <c r="I73" s="500" t="s">
        <v>351</v>
      </c>
      <c r="J73" s="500"/>
      <c r="K73" s="500" t="s">
        <v>351</v>
      </c>
      <c r="L73" s="500"/>
      <c r="M73" s="357" t="s">
        <v>351</v>
      </c>
    </row>
    <row r="74" spans="1:55">
      <c r="A74" s="1" t="s">
        <v>104</v>
      </c>
      <c r="B74" s="500" t="s">
        <v>351</v>
      </c>
      <c r="C74" s="500"/>
      <c r="D74" s="500" t="s">
        <v>351</v>
      </c>
      <c r="E74" s="500"/>
      <c r="F74" s="500"/>
      <c r="G74" s="500" t="s">
        <v>351</v>
      </c>
      <c r="H74" s="500"/>
      <c r="I74" s="500" t="s">
        <v>351</v>
      </c>
      <c r="J74" s="500"/>
      <c r="K74" s="500" t="s">
        <v>351</v>
      </c>
      <c r="L74" s="500"/>
      <c r="M74" s="357" t="s">
        <v>351</v>
      </c>
    </row>
    <row r="75" spans="1:55">
      <c r="A75" s="1" t="s">
        <v>156</v>
      </c>
      <c r="B75" s="500" t="s">
        <v>351</v>
      </c>
      <c r="C75" s="500"/>
      <c r="D75" s="500" t="s">
        <v>351</v>
      </c>
      <c r="E75" s="500"/>
      <c r="F75" s="500"/>
      <c r="G75" s="500" t="s">
        <v>351</v>
      </c>
      <c r="H75" s="500"/>
      <c r="I75" s="500" t="s">
        <v>351</v>
      </c>
      <c r="J75" s="500"/>
      <c r="K75" s="500" t="s">
        <v>351</v>
      </c>
      <c r="L75" s="500"/>
      <c r="M75" s="357" t="s">
        <v>351</v>
      </c>
    </row>
    <row r="76" spans="1:55">
      <c r="A76" s="1" t="s">
        <v>106</v>
      </c>
      <c r="B76" s="500" t="s">
        <v>351</v>
      </c>
      <c r="C76" s="500"/>
      <c r="D76" s="500" t="s">
        <v>351</v>
      </c>
      <c r="E76" s="500"/>
      <c r="F76" s="500"/>
      <c r="G76" s="500" t="s">
        <v>351</v>
      </c>
      <c r="H76" s="500"/>
      <c r="I76" s="500" t="s">
        <v>351</v>
      </c>
      <c r="J76" s="500"/>
      <c r="K76" s="500" t="s">
        <v>351</v>
      </c>
      <c r="L76" s="500"/>
      <c r="M76" s="357" t="s">
        <v>351</v>
      </c>
    </row>
    <row r="77" spans="1:55">
      <c r="A77" s="192" t="s">
        <v>234</v>
      </c>
      <c r="B77" s="500" t="s">
        <v>351</v>
      </c>
      <c r="C77" s="500"/>
      <c r="D77" s="500" t="s">
        <v>351</v>
      </c>
      <c r="E77" s="500"/>
      <c r="F77" s="500"/>
      <c r="G77" s="500" t="s">
        <v>351</v>
      </c>
      <c r="H77" s="500"/>
      <c r="I77" s="500" t="s">
        <v>351</v>
      </c>
      <c r="J77" s="500"/>
      <c r="K77" s="508" t="s">
        <v>351</v>
      </c>
      <c r="L77" s="508"/>
      <c r="M77" s="362" t="s">
        <v>351</v>
      </c>
    </row>
    <row r="78" spans="1:55">
      <c r="A78" s="29" t="s">
        <v>183</v>
      </c>
      <c r="B78" s="500" t="s">
        <v>351</v>
      </c>
      <c r="C78" s="500"/>
      <c r="D78" s="500" t="s">
        <v>351</v>
      </c>
      <c r="E78" s="500"/>
      <c r="F78" s="500"/>
      <c r="G78" s="500" t="s">
        <v>351</v>
      </c>
      <c r="H78" s="500"/>
      <c r="I78" s="500" t="s">
        <v>351</v>
      </c>
      <c r="J78" s="500"/>
      <c r="K78" s="500" t="s">
        <v>351</v>
      </c>
      <c r="L78" s="500"/>
      <c r="M78" s="357" t="s">
        <v>351</v>
      </c>
    </row>
    <row r="79" spans="1:55">
      <c r="A79" s="1" t="s">
        <v>23</v>
      </c>
      <c r="B79" s="502" t="s">
        <v>351</v>
      </c>
      <c r="C79" s="502"/>
      <c r="D79" s="502" t="s">
        <v>351</v>
      </c>
      <c r="E79" s="502"/>
      <c r="F79" s="502"/>
      <c r="G79" s="502" t="s">
        <v>351</v>
      </c>
      <c r="H79" s="502"/>
      <c r="I79" s="502" t="s">
        <v>351</v>
      </c>
      <c r="J79" s="502"/>
      <c r="K79" s="502" t="s">
        <v>351</v>
      </c>
      <c r="L79" s="502"/>
      <c r="M79" s="359" t="s">
        <v>351</v>
      </c>
    </row>
    <row r="80" spans="1:55">
      <c r="A80" s="37" t="s">
        <v>24</v>
      </c>
      <c r="B80" s="502" t="s">
        <v>351</v>
      </c>
      <c r="C80" s="502"/>
      <c r="D80" s="502" t="s">
        <v>351</v>
      </c>
      <c r="E80" s="502"/>
      <c r="F80" s="502"/>
      <c r="G80" s="502" t="s">
        <v>351</v>
      </c>
      <c r="H80" s="502"/>
      <c r="I80" s="502" t="s">
        <v>351</v>
      </c>
      <c r="J80" s="502"/>
      <c r="K80" s="502" t="s">
        <v>351</v>
      </c>
      <c r="L80" s="502"/>
      <c r="M80" s="359" t="s">
        <v>351</v>
      </c>
    </row>
    <row r="81" spans="1:13">
      <c r="A81" s="1" t="s">
        <v>25</v>
      </c>
      <c r="B81" s="500" t="s">
        <v>351</v>
      </c>
      <c r="C81" s="500"/>
      <c r="D81" s="500" t="s">
        <v>351</v>
      </c>
      <c r="E81" s="500"/>
      <c r="F81" s="500"/>
      <c r="G81" s="500" t="s">
        <v>351</v>
      </c>
      <c r="H81" s="500"/>
      <c r="I81" s="500" t="s">
        <v>351</v>
      </c>
      <c r="J81" s="500"/>
      <c r="K81" s="500" t="s">
        <v>351</v>
      </c>
      <c r="L81" s="500"/>
      <c r="M81" s="357" t="s">
        <v>351</v>
      </c>
    </row>
    <row r="82" spans="1:13" ht="25.5">
      <c r="A82" s="1" t="s">
        <v>261</v>
      </c>
      <c r="B82" s="500" t="s">
        <v>351</v>
      </c>
      <c r="C82" s="500"/>
      <c r="D82" s="500" t="s">
        <v>351</v>
      </c>
      <c r="E82" s="500"/>
      <c r="F82" s="500"/>
      <c r="G82" s="500" t="s">
        <v>351</v>
      </c>
      <c r="H82" s="500"/>
      <c r="I82" s="500" t="s">
        <v>351</v>
      </c>
      <c r="J82" s="500"/>
      <c r="K82" s="500" t="s">
        <v>351</v>
      </c>
      <c r="L82" s="500"/>
      <c r="M82" s="357" t="s">
        <v>351</v>
      </c>
    </row>
    <row r="83" spans="1:13" ht="25.5">
      <c r="A83" s="1" t="s">
        <v>266</v>
      </c>
      <c r="B83" s="500" t="s">
        <v>351</v>
      </c>
      <c r="C83" s="500"/>
      <c r="D83" s="500" t="s">
        <v>351</v>
      </c>
      <c r="E83" s="500"/>
      <c r="F83" s="500"/>
      <c r="G83" s="500" t="s">
        <v>351</v>
      </c>
      <c r="H83" s="500"/>
      <c r="I83" s="500" t="s">
        <v>351</v>
      </c>
      <c r="J83" s="500"/>
      <c r="K83" s="500" t="s">
        <v>351</v>
      </c>
      <c r="L83" s="500"/>
      <c r="M83" s="357" t="s">
        <v>351</v>
      </c>
    </row>
    <row r="84" spans="1:13" ht="15" thickBot="1">
      <c r="A84" s="2" t="s">
        <v>233</v>
      </c>
      <c r="B84" s="503" t="s">
        <v>351</v>
      </c>
      <c r="C84" s="503"/>
      <c r="D84" s="503" t="s">
        <v>351</v>
      </c>
      <c r="E84" s="503"/>
      <c r="F84" s="503"/>
      <c r="G84" s="503" t="s">
        <v>351</v>
      </c>
      <c r="H84" s="503"/>
      <c r="I84" s="510" t="s">
        <v>352</v>
      </c>
      <c r="J84" s="510"/>
      <c r="K84" s="503" t="s">
        <v>351</v>
      </c>
      <c r="L84" s="503"/>
      <c r="M84" s="360" t="s">
        <v>351</v>
      </c>
    </row>
    <row r="85" spans="1:13">
      <c r="A85" s="3"/>
      <c r="B85" s="3"/>
      <c r="C85" s="3"/>
      <c r="D85" s="30"/>
      <c r="E85" s="30"/>
      <c r="F85" s="30"/>
      <c r="G85" s="30"/>
      <c r="H85" s="30"/>
      <c r="I85" s="30"/>
      <c r="J85" s="30"/>
      <c r="K85" s="30"/>
      <c r="L85" s="30"/>
      <c r="M85" s="30"/>
    </row>
    <row r="86" spans="1:13" ht="23.25" customHeight="1" thickBot="1">
      <c r="A86" s="504" t="s">
        <v>404</v>
      </c>
      <c r="B86" s="504"/>
      <c r="C86" s="504"/>
      <c r="D86" s="504"/>
      <c r="E86" s="504"/>
      <c r="F86" s="504"/>
      <c r="G86" s="504"/>
      <c r="H86" s="504"/>
      <c r="I86" s="504"/>
      <c r="J86" s="504"/>
      <c r="K86" s="504"/>
      <c r="L86" s="504"/>
      <c r="M86" s="504"/>
    </row>
    <row r="87" spans="1:13" ht="34.5" customHeight="1" thickBot="1">
      <c r="A87" s="492" t="s">
        <v>0</v>
      </c>
      <c r="B87" s="509" t="s">
        <v>265</v>
      </c>
      <c r="C87" s="509"/>
      <c r="D87" s="509"/>
      <c r="E87" s="509"/>
      <c r="F87" s="509"/>
      <c r="G87" s="509"/>
      <c r="H87" s="509"/>
      <c r="I87" s="509" t="s">
        <v>264</v>
      </c>
      <c r="J87" s="509"/>
      <c r="K87" s="509"/>
      <c r="L87" s="509"/>
      <c r="M87" s="509"/>
    </row>
    <row r="88" spans="1:13" ht="57" customHeight="1" thickBot="1">
      <c r="A88" s="500"/>
      <c r="B88" s="493" t="s">
        <v>263</v>
      </c>
      <c r="C88" s="493"/>
      <c r="D88" s="493"/>
      <c r="E88" s="493"/>
      <c r="F88" s="493" t="s">
        <v>262</v>
      </c>
      <c r="G88" s="493"/>
      <c r="H88" s="493"/>
      <c r="I88" s="506" t="s">
        <v>263</v>
      </c>
      <c r="J88" s="506"/>
      <c r="K88" s="506"/>
      <c r="L88" s="506" t="s">
        <v>262</v>
      </c>
      <c r="M88" s="506"/>
    </row>
    <row r="89" spans="1:13" ht="12.75" customHeight="1" thickTop="1" thickBot="1">
      <c r="A89" s="150">
        <v>1</v>
      </c>
      <c r="B89" s="499">
        <v>2</v>
      </c>
      <c r="C89" s="499"/>
      <c r="D89" s="499"/>
      <c r="E89" s="499"/>
      <c r="F89" s="499">
        <v>3</v>
      </c>
      <c r="G89" s="499"/>
      <c r="H89" s="499"/>
      <c r="I89" s="499">
        <v>4</v>
      </c>
      <c r="J89" s="499"/>
      <c r="K89" s="499"/>
      <c r="L89" s="499">
        <v>5</v>
      </c>
      <c r="M89" s="499"/>
    </row>
    <row r="90" spans="1:13" ht="15" thickTop="1">
      <c r="A90" s="1" t="s">
        <v>91</v>
      </c>
      <c r="B90" s="501" t="s">
        <v>351</v>
      </c>
      <c r="C90" s="501"/>
      <c r="D90" s="501"/>
      <c r="E90" s="501"/>
      <c r="F90" s="501" t="s">
        <v>351</v>
      </c>
      <c r="G90" s="501"/>
      <c r="H90" s="501"/>
      <c r="I90" s="501" t="s">
        <v>351</v>
      </c>
      <c r="J90" s="501"/>
      <c r="K90" s="501"/>
      <c r="L90" s="501" t="s">
        <v>351</v>
      </c>
      <c r="M90" s="501"/>
    </row>
    <row r="91" spans="1:13">
      <c r="A91" s="1" t="s">
        <v>92</v>
      </c>
      <c r="B91" s="500" t="s">
        <v>351</v>
      </c>
      <c r="C91" s="500"/>
      <c r="D91" s="500"/>
      <c r="E91" s="500"/>
      <c r="F91" s="500" t="s">
        <v>351</v>
      </c>
      <c r="G91" s="500"/>
      <c r="H91" s="500"/>
      <c r="I91" s="500" t="s">
        <v>351</v>
      </c>
      <c r="J91" s="500"/>
      <c r="K91" s="500"/>
      <c r="L91" s="500" t="s">
        <v>351</v>
      </c>
      <c r="M91" s="500"/>
    </row>
    <row r="92" spans="1:13">
      <c r="A92" s="1" t="s">
        <v>93</v>
      </c>
      <c r="B92" s="500" t="s">
        <v>351</v>
      </c>
      <c r="C92" s="500"/>
      <c r="D92" s="500"/>
      <c r="E92" s="500"/>
      <c r="F92" s="500" t="s">
        <v>351</v>
      </c>
      <c r="G92" s="500"/>
      <c r="H92" s="500"/>
      <c r="I92" s="500" t="s">
        <v>351</v>
      </c>
      <c r="J92" s="500"/>
      <c r="K92" s="500"/>
      <c r="L92" s="500" t="s">
        <v>351</v>
      </c>
      <c r="M92" s="500"/>
    </row>
    <row r="93" spans="1:13">
      <c r="A93" s="1" t="s">
        <v>94</v>
      </c>
      <c r="B93" s="500" t="s">
        <v>351</v>
      </c>
      <c r="C93" s="500"/>
      <c r="D93" s="500"/>
      <c r="E93" s="500"/>
      <c r="F93" s="500" t="s">
        <v>351</v>
      </c>
      <c r="G93" s="500"/>
      <c r="H93" s="500"/>
      <c r="I93" s="500" t="s">
        <v>351</v>
      </c>
      <c r="J93" s="500"/>
      <c r="K93" s="500"/>
      <c r="L93" s="500" t="s">
        <v>351</v>
      </c>
      <c r="M93" s="500"/>
    </row>
    <row r="94" spans="1:13">
      <c r="A94" s="1" t="s">
        <v>95</v>
      </c>
      <c r="B94" s="500" t="s">
        <v>351</v>
      </c>
      <c r="C94" s="500"/>
      <c r="D94" s="500"/>
      <c r="E94" s="500"/>
      <c r="F94" s="500" t="s">
        <v>351</v>
      </c>
      <c r="G94" s="500"/>
      <c r="H94" s="500"/>
      <c r="I94" s="500" t="s">
        <v>351</v>
      </c>
      <c r="J94" s="500"/>
      <c r="K94" s="500"/>
      <c r="L94" s="500" t="s">
        <v>351</v>
      </c>
      <c r="M94" s="500"/>
    </row>
    <row r="95" spans="1:13">
      <c r="A95" s="1" t="s">
        <v>96</v>
      </c>
      <c r="B95" s="500" t="s">
        <v>351</v>
      </c>
      <c r="C95" s="500"/>
      <c r="D95" s="500"/>
      <c r="E95" s="500"/>
      <c r="F95" s="500" t="s">
        <v>351</v>
      </c>
      <c r="G95" s="500"/>
      <c r="H95" s="500"/>
      <c r="I95" s="500" t="s">
        <v>351</v>
      </c>
      <c r="J95" s="500"/>
      <c r="K95" s="500"/>
      <c r="L95" s="500" t="s">
        <v>351</v>
      </c>
      <c r="M95" s="500"/>
    </row>
    <row r="96" spans="1:13">
      <c r="A96" s="1" t="s">
        <v>97</v>
      </c>
      <c r="B96" s="500" t="s">
        <v>351</v>
      </c>
      <c r="C96" s="500"/>
      <c r="D96" s="500"/>
      <c r="E96" s="500"/>
      <c r="F96" s="500" t="s">
        <v>351</v>
      </c>
      <c r="G96" s="500"/>
      <c r="H96" s="500"/>
      <c r="I96" s="500" t="s">
        <v>351</v>
      </c>
      <c r="J96" s="500"/>
      <c r="K96" s="500"/>
      <c r="L96" s="500" t="s">
        <v>351</v>
      </c>
      <c r="M96" s="500"/>
    </row>
    <row r="97" spans="1:13">
      <c r="A97" s="1" t="s">
        <v>98</v>
      </c>
      <c r="B97" s="500" t="s">
        <v>351</v>
      </c>
      <c r="C97" s="500"/>
      <c r="D97" s="500"/>
      <c r="E97" s="500"/>
      <c r="F97" s="500" t="s">
        <v>351</v>
      </c>
      <c r="G97" s="500"/>
      <c r="H97" s="500"/>
      <c r="I97" s="500" t="s">
        <v>351</v>
      </c>
      <c r="J97" s="500"/>
      <c r="K97" s="500"/>
      <c r="L97" s="500" t="s">
        <v>351</v>
      </c>
      <c r="M97" s="500"/>
    </row>
    <row r="98" spans="1:13">
      <c r="A98" s="1" t="s">
        <v>99</v>
      </c>
      <c r="B98" s="500" t="s">
        <v>351</v>
      </c>
      <c r="C98" s="500"/>
      <c r="D98" s="500"/>
      <c r="E98" s="500"/>
      <c r="F98" s="500" t="s">
        <v>351</v>
      </c>
      <c r="G98" s="500"/>
      <c r="H98" s="500"/>
      <c r="I98" s="500" t="s">
        <v>351</v>
      </c>
      <c r="J98" s="500"/>
      <c r="K98" s="500"/>
      <c r="L98" s="500" t="s">
        <v>351</v>
      </c>
      <c r="M98" s="500"/>
    </row>
    <row r="99" spans="1:13">
      <c r="A99" s="1" t="s">
        <v>100</v>
      </c>
      <c r="B99" s="500" t="s">
        <v>351</v>
      </c>
      <c r="C99" s="500"/>
      <c r="D99" s="500"/>
      <c r="E99" s="500"/>
      <c r="F99" s="500" t="s">
        <v>351</v>
      </c>
      <c r="G99" s="500"/>
      <c r="H99" s="500"/>
      <c r="I99" s="500" t="s">
        <v>351</v>
      </c>
      <c r="J99" s="500"/>
      <c r="K99" s="500"/>
      <c r="L99" s="500" t="s">
        <v>351</v>
      </c>
      <c r="M99" s="500"/>
    </row>
    <row r="100" spans="1:13">
      <c r="A100" s="1" t="s">
        <v>101</v>
      </c>
      <c r="B100" s="500" t="s">
        <v>351</v>
      </c>
      <c r="C100" s="500"/>
      <c r="D100" s="500"/>
      <c r="E100" s="500"/>
      <c r="F100" s="500" t="s">
        <v>351</v>
      </c>
      <c r="G100" s="500"/>
      <c r="H100" s="500"/>
      <c r="I100" s="500" t="s">
        <v>351</v>
      </c>
      <c r="J100" s="500"/>
      <c r="K100" s="500"/>
      <c r="L100" s="500" t="s">
        <v>351</v>
      </c>
      <c r="M100" s="500"/>
    </row>
    <row r="101" spans="1:13">
      <c r="A101" s="1" t="s">
        <v>102</v>
      </c>
      <c r="B101" s="500" t="s">
        <v>351</v>
      </c>
      <c r="C101" s="500"/>
      <c r="D101" s="500"/>
      <c r="E101" s="500"/>
      <c r="F101" s="500" t="s">
        <v>351</v>
      </c>
      <c r="G101" s="500"/>
      <c r="H101" s="500"/>
      <c r="I101" s="500" t="s">
        <v>351</v>
      </c>
      <c r="J101" s="500"/>
      <c r="K101" s="500"/>
      <c r="L101" s="500" t="s">
        <v>351</v>
      </c>
      <c r="M101" s="500"/>
    </row>
    <row r="102" spans="1:13">
      <c r="A102" s="1" t="s">
        <v>103</v>
      </c>
      <c r="B102" s="500" t="s">
        <v>351</v>
      </c>
      <c r="C102" s="500"/>
      <c r="D102" s="500"/>
      <c r="E102" s="500"/>
      <c r="F102" s="500" t="s">
        <v>351</v>
      </c>
      <c r="G102" s="500"/>
      <c r="H102" s="500"/>
      <c r="I102" s="500" t="s">
        <v>351</v>
      </c>
      <c r="J102" s="500"/>
      <c r="K102" s="500"/>
      <c r="L102" s="500" t="s">
        <v>351</v>
      </c>
      <c r="M102" s="500"/>
    </row>
    <row r="103" spans="1:13">
      <c r="A103" s="1" t="s">
        <v>104</v>
      </c>
      <c r="B103" s="500" t="s">
        <v>351</v>
      </c>
      <c r="C103" s="500"/>
      <c r="D103" s="500"/>
      <c r="E103" s="500"/>
      <c r="F103" s="500" t="s">
        <v>351</v>
      </c>
      <c r="G103" s="500"/>
      <c r="H103" s="500"/>
      <c r="I103" s="500" t="s">
        <v>351</v>
      </c>
      <c r="J103" s="500"/>
      <c r="K103" s="500"/>
      <c r="L103" s="500" t="s">
        <v>351</v>
      </c>
      <c r="M103" s="500"/>
    </row>
    <row r="104" spans="1:13">
      <c r="A104" s="1" t="s">
        <v>156</v>
      </c>
      <c r="B104" s="500" t="s">
        <v>351</v>
      </c>
      <c r="C104" s="500"/>
      <c r="D104" s="500"/>
      <c r="E104" s="500"/>
      <c r="F104" s="500" t="s">
        <v>351</v>
      </c>
      <c r="G104" s="500"/>
      <c r="H104" s="500"/>
      <c r="I104" s="500" t="s">
        <v>351</v>
      </c>
      <c r="J104" s="500"/>
      <c r="K104" s="500"/>
      <c r="L104" s="500" t="s">
        <v>351</v>
      </c>
      <c r="M104" s="500"/>
    </row>
    <row r="105" spans="1:13">
      <c r="A105" s="1" t="s">
        <v>106</v>
      </c>
      <c r="B105" s="500" t="s">
        <v>351</v>
      </c>
      <c r="C105" s="500"/>
      <c r="D105" s="500"/>
      <c r="E105" s="500"/>
      <c r="F105" s="500" t="s">
        <v>351</v>
      </c>
      <c r="G105" s="500"/>
      <c r="H105" s="500"/>
      <c r="I105" s="500" t="s">
        <v>351</v>
      </c>
      <c r="J105" s="500"/>
      <c r="K105" s="500"/>
      <c r="L105" s="500" t="s">
        <v>351</v>
      </c>
      <c r="M105" s="500"/>
    </row>
    <row r="106" spans="1:13">
      <c r="A106" s="37" t="s">
        <v>234</v>
      </c>
      <c r="B106" s="502" t="s">
        <v>351</v>
      </c>
      <c r="C106" s="502"/>
      <c r="D106" s="502"/>
      <c r="E106" s="502"/>
      <c r="F106" s="502" t="s">
        <v>351</v>
      </c>
      <c r="G106" s="502"/>
      <c r="H106" s="502"/>
      <c r="I106" s="502" t="s">
        <v>351</v>
      </c>
      <c r="J106" s="502"/>
      <c r="K106" s="502"/>
      <c r="L106" s="502" t="s">
        <v>351</v>
      </c>
      <c r="M106" s="502"/>
    </row>
    <row r="107" spans="1:13">
      <c r="A107" s="29" t="s">
        <v>183</v>
      </c>
      <c r="B107" s="502" t="s">
        <v>351</v>
      </c>
      <c r="C107" s="502"/>
      <c r="D107" s="502"/>
      <c r="E107" s="502"/>
      <c r="F107" s="502" t="s">
        <v>351</v>
      </c>
      <c r="G107" s="502"/>
      <c r="H107" s="502"/>
      <c r="I107" s="500" t="s">
        <v>351</v>
      </c>
      <c r="J107" s="500"/>
      <c r="K107" s="500"/>
      <c r="L107" s="500" t="s">
        <v>351</v>
      </c>
      <c r="M107" s="500"/>
    </row>
    <row r="108" spans="1:13">
      <c r="A108" s="1" t="s">
        <v>23</v>
      </c>
      <c r="B108" s="500" t="s">
        <v>351</v>
      </c>
      <c r="C108" s="500"/>
      <c r="D108" s="500"/>
      <c r="E108" s="500"/>
      <c r="F108" s="500" t="s">
        <v>351</v>
      </c>
      <c r="G108" s="500"/>
      <c r="H108" s="500"/>
      <c r="I108" s="500" t="s">
        <v>351</v>
      </c>
      <c r="J108" s="500"/>
      <c r="K108" s="500"/>
      <c r="L108" s="500" t="s">
        <v>351</v>
      </c>
      <c r="M108" s="500"/>
    </row>
    <row r="109" spans="1:13">
      <c r="A109" s="37" t="s">
        <v>24</v>
      </c>
      <c r="B109" s="500" t="s">
        <v>351</v>
      </c>
      <c r="C109" s="500"/>
      <c r="D109" s="500"/>
      <c r="E109" s="500"/>
      <c r="F109" s="500" t="s">
        <v>351</v>
      </c>
      <c r="G109" s="500"/>
      <c r="H109" s="500"/>
      <c r="I109" s="500" t="s">
        <v>351</v>
      </c>
      <c r="J109" s="500"/>
      <c r="K109" s="500"/>
      <c r="L109" s="500" t="s">
        <v>351</v>
      </c>
      <c r="M109" s="500"/>
    </row>
    <row r="110" spans="1:13">
      <c r="A110" s="1" t="s">
        <v>25</v>
      </c>
      <c r="B110" s="500" t="s">
        <v>351</v>
      </c>
      <c r="C110" s="500"/>
      <c r="D110" s="500"/>
      <c r="E110" s="500"/>
      <c r="F110" s="500" t="s">
        <v>351</v>
      </c>
      <c r="G110" s="500"/>
      <c r="H110" s="500"/>
      <c r="I110" s="500" t="s">
        <v>351</v>
      </c>
      <c r="J110" s="500"/>
      <c r="K110" s="500"/>
      <c r="L110" s="500" t="s">
        <v>351</v>
      </c>
      <c r="M110" s="500"/>
    </row>
    <row r="111" spans="1:13" ht="25.5">
      <c r="A111" s="1" t="s">
        <v>261</v>
      </c>
      <c r="B111" s="500" t="s">
        <v>351</v>
      </c>
      <c r="C111" s="500"/>
      <c r="D111" s="500"/>
      <c r="E111" s="500"/>
      <c r="F111" s="500" t="s">
        <v>351</v>
      </c>
      <c r="G111" s="500"/>
      <c r="H111" s="500"/>
      <c r="I111" s="500" t="s">
        <v>351</v>
      </c>
      <c r="J111" s="500"/>
      <c r="K111" s="500"/>
      <c r="L111" s="500" t="s">
        <v>351</v>
      </c>
      <c r="M111" s="500"/>
    </row>
    <row r="112" spans="1:13" ht="25.5">
      <c r="A112" s="1" t="s">
        <v>246</v>
      </c>
      <c r="B112" s="502" t="s">
        <v>352</v>
      </c>
      <c r="C112" s="502"/>
      <c r="D112" s="502"/>
      <c r="E112" s="502"/>
      <c r="F112" s="502" t="s">
        <v>352</v>
      </c>
      <c r="G112" s="502"/>
      <c r="H112" s="502"/>
      <c r="I112" s="500" t="s">
        <v>351</v>
      </c>
      <c r="J112" s="500"/>
      <c r="K112" s="500"/>
      <c r="L112" s="500" t="s">
        <v>351</v>
      </c>
      <c r="M112" s="500"/>
    </row>
    <row r="113" spans="1:13" ht="15" thickBot="1">
      <c r="A113" s="2" t="s">
        <v>233</v>
      </c>
      <c r="B113" s="510" t="s">
        <v>352</v>
      </c>
      <c r="C113" s="510"/>
      <c r="D113" s="510"/>
      <c r="E113" s="510"/>
      <c r="F113" s="510" t="s">
        <v>352</v>
      </c>
      <c r="G113" s="510"/>
      <c r="H113" s="510"/>
      <c r="I113" s="503" t="s">
        <v>351</v>
      </c>
      <c r="J113" s="503"/>
      <c r="K113" s="503"/>
      <c r="L113" s="503" t="s">
        <v>351</v>
      </c>
      <c r="M113" s="503"/>
    </row>
    <row r="114" spans="1:13">
      <c r="A114" s="1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</row>
    <row r="115" spans="1:13">
      <c r="A115" s="1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</row>
    <row r="116" spans="1:13">
      <c r="A116" s="1"/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</row>
    <row r="117" spans="1:13">
      <c r="A117" s="1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</row>
    <row r="118" spans="1:13">
      <c r="A118" s="1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</row>
    <row r="119" spans="1:13">
      <c r="A119" s="1"/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</row>
    <row r="121" spans="1:13" ht="30" customHeight="1" thickBot="1">
      <c r="A121" s="511" t="s">
        <v>405</v>
      </c>
      <c r="B121" s="511"/>
      <c r="C121" s="511"/>
      <c r="D121" s="511"/>
      <c r="E121" s="511"/>
      <c r="F121" s="511"/>
      <c r="G121" s="511"/>
      <c r="H121" s="511"/>
      <c r="I121" s="511"/>
      <c r="J121" s="511"/>
      <c r="K121" s="511"/>
      <c r="L121" s="511"/>
      <c r="M121" s="511"/>
    </row>
    <row r="122" spans="1:13" ht="32.25" customHeight="1" thickBot="1">
      <c r="A122" s="500" t="s">
        <v>0</v>
      </c>
      <c r="B122" s="512" t="s">
        <v>260</v>
      </c>
      <c r="C122" s="512"/>
      <c r="D122" s="512"/>
      <c r="E122" s="512"/>
      <c r="F122" s="512"/>
      <c r="G122" s="512"/>
      <c r="H122" s="512"/>
      <c r="I122" s="513"/>
      <c r="J122" s="514" t="s">
        <v>259</v>
      </c>
      <c r="K122" s="512"/>
      <c r="L122" s="512"/>
      <c r="M122" s="512"/>
    </row>
    <row r="123" spans="1:13" ht="66" customHeight="1" thickBot="1">
      <c r="A123" s="493"/>
      <c r="B123" s="506" t="s">
        <v>258</v>
      </c>
      <c r="C123" s="506"/>
      <c r="D123" s="506" t="s">
        <v>257</v>
      </c>
      <c r="E123" s="506"/>
      <c r="F123" s="506" t="s">
        <v>256</v>
      </c>
      <c r="G123" s="506"/>
      <c r="H123" s="493" t="s">
        <v>255</v>
      </c>
      <c r="I123" s="493"/>
      <c r="J123" s="493" t="s">
        <v>254</v>
      </c>
      <c r="K123" s="493"/>
      <c r="L123" s="493" t="s">
        <v>253</v>
      </c>
      <c r="M123" s="493"/>
    </row>
    <row r="124" spans="1:13" ht="15.75" thickTop="1" thickBot="1">
      <c r="B124" s="27" t="s">
        <v>252</v>
      </c>
      <c r="C124" s="27" t="s">
        <v>251</v>
      </c>
      <c r="D124" s="27" t="s">
        <v>252</v>
      </c>
      <c r="E124" s="27" t="s">
        <v>251</v>
      </c>
      <c r="F124" s="27" t="s">
        <v>252</v>
      </c>
      <c r="G124" s="27" t="s">
        <v>251</v>
      </c>
      <c r="H124" s="27" t="s">
        <v>252</v>
      </c>
      <c r="I124" s="27" t="s">
        <v>251</v>
      </c>
      <c r="J124" s="27" t="s">
        <v>252</v>
      </c>
      <c r="K124" s="27" t="s">
        <v>251</v>
      </c>
      <c r="L124" s="27" t="s">
        <v>252</v>
      </c>
      <c r="M124" s="28" t="s">
        <v>251</v>
      </c>
    </row>
    <row r="125" spans="1:13" ht="12" customHeight="1" thickTop="1" thickBot="1">
      <c r="A125" s="356">
        <v>1</v>
      </c>
      <c r="B125" s="499">
        <v>2</v>
      </c>
      <c r="C125" s="499"/>
      <c r="D125" s="499">
        <v>3</v>
      </c>
      <c r="E125" s="499"/>
      <c r="F125" s="499">
        <v>4</v>
      </c>
      <c r="G125" s="499"/>
      <c r="H125" s="499">
        <v>5</v>
      </c>
      <c r="I125" s="499"/>
      <c r="J125" s="499">
        <v>6</v>
      </c>
      <c r="K125" s="499"/>
      <c r="L125" s="515">
        <v>7</v>
      </c>
      <c r="M125" s="515"/>
    </row>
    <row r="126" spans="1:13" ht="15" thickTop="1">
      <c r="A126" s="1" t="s">
        <v>91</v>
      </c>
      <c r="B126" s="126">
        <v>4</v>
      </c>
      <c r="C126" s="126">
        <v>2</v>
      </c>
      <c r="D126" s="126">
        <v>0</v>
      </c>
      <c r="E126" s="126">
        <v>0</v>
      </c>
      <c r="F126" s="126">
        <v>2</v>
      </c>
      <c r="G126" s="126">
        <v>2</v>
      </c>
      <c r="H126" s="126">
        <v>3</v>
      </c>
      <c r="I126" s="126">
        <v>3</v>
      </c>
      <c r="J126" s="126">
        <v>8</v>
      </c>
      <c r="K126" s="126">
        <v>3</v>
      </c>
      <c r="L126" s="126">
        <v>3</v>
      </c>
      <c r="M126" s="126">
        <v>3</v>
      </c>
    </row>
    <row r="127" spans="1:13">
      <c r="A127" s="1" t="s">
        <v>92</v>
      </c>
      <c r="B127" s="126">
        <v>16</v>
      </c>
      <c r="C127" s="126">
        <v>12</v>
      </c>
      <c r="D127" s="126">
        <v>0</v>
      </c>
      <c r="E127" s="126">
        <v>0</v>
      </c>
      <c r="F127" s="126">
        <v>3</v>
      </c>
      <c r="G127" s="126">
        <v>3</v>
      </c>
      <c r="H127" s="126">
        <v>3</v>
      </c>
      <c r="I127" s="126">
        <v>2</v>
      </c>
      <c r="J127" s="126">
        <v>0</v>
      </c>
      <c r="K127" s="126">
        <v>0</v>
      </c>
      <c r="L127" s="126">
        <v>4</v>
      </c>
      <c r="M127" s="126">
        <v>3</v>
      </c>
    </row>
    <row r="128" spans="1:13">
      <c r="A128" s="1" t="s">
        <v>93</v>
      </c>
      <c r="B128" s="126">
        <v>4</v>
      </c>
      <c r="C128" s="126">
        <v>0</v>
      </c>
      <c r="D128" s="126">
        <v>0</v>
      </c>
      <c r="E128" s="126">
        <v>0</v>
      </c>
      <c r="F128" s="126">
        <v>3</v>
      </c>
      <c r="G128" s="126">
        <v>1</v>
      </c>
      <c r="H128" s="126">
        <v>0</v>
      </c>
      <c r="I128" s="126">
        <v>0</v>
      </c>
      <c r="J128" s="126">
        <v>3</v>
      </c>
      <c r="K128" s="126">
        <v>0</v>
      </c>
      <c r="L128" s="126">
        <v>2</v>
      </c>
      <c r="M128" s="126">
        <v>0</v>
      </c>
    </row>
    <row r="129" spans="1:13">
      <c r="A129" s="1" t="s">
        <v>94</v>
      </c>
      <c r="B129" s="126">
        <v>2</v>
      </c>
      <c r="C129" s="126">
        <v>2</v>
      </c>
      <c r="D129" s="126">
        <v>0</v>
      </c>
      <c r="E129" s="126">
        <v>0</v>
      </c>
      <c r="F129" s="126">
        <v>3</v>
      </c>
      <c r="G129" s="126">
        <v>3</v>
      </c>
      <c r="H129" s="126">
        <v>3</v>
      </c>
      <c r="I129" s="126">
        <v>3</v>
      </c>
      <c r="J129" s="126">
        <v>3</v>
      </c>
      <c r="K129" s="126">
        <v>1</v>
      </c>
      <c r="L129" s="126">
        <v>3</v>
      </c>
      <c r="M129" s="126">
        <v>3</v>
      </c>
    </row>
    <row r="130" spans="1:13">
      <c r="A130" s="1" t="s">
        <v>95</v>
      </c>
      <c r="B130" s="126">
        <v>3</v>
      </c>
      <c r="C130" s="126">
        <v>2</v>
      </c>
      <c r="D130" s="126">
        <v>0</v>
      </c>
      <c r="E130" s="126">
        <v>0</v>
      </c>
      <c r="F130" s="126">
        <v>4</v>
      </c>
      <c r="G130" s="126">
        <v>2</v>
      </c>
      <c r="H130" s="126">
        <v>2</v>
      </c>
      <c r="I130" s="126">
        <v>2</v>
      </c>
      <c r="J130" s="126">
        <v>0</v>
      </c>
      <c r="K130" s="126">
        <v>0</v>
      </c>
      <c r="L130" s="126">
        <v>0</v>
      </c>
      <c r="M130" s="126">
        <v>0</v>
      </c>
    </row>
    <row r="131" spans="1:13">
      <c r="A131" s="1" t="s">
        <v>96</v>
      </c>
      <c r="B131" s="126">
        <v>11</v>
      </c>
      <c r="C131" s="126">
        <v>9</v>
      </c>
      <c r="D131" s="126">
        <v>3</v>
      </c>
      <c r="E131" s="126">
        <v>3</v>
      </c>
      <c r="F131" s="126">
        <v>5</v>
      </c>
      <c r="G131" s="126">
        <v>5</v>
      </c>
      <c r="H131" s="126">
        <v>5</v>
      </c>
      <c r="I131" s="126">
        <v>5</v>
      </c>
      <c r="J131" s="126">
        <v>4</v>
      </c>
      <c r="K131" s="126">
        <v>4</v>
      </c>
      <c r="L131" s="126">
        <v>4</v>
      </c>
      <c r="M131" s="126">
        <v>4</v>
      </c>
    </row>
    <row r="132" spans="1:13">
      <c r="A132" s="1" t="s">
        <v>97</v>
      </c>
      <c r="B132" s="126">
        <v>3</v>
      </c>
      <c r="C132" s="126">
        <v>1</v>
      </c>
      <c r="D132" s="126">
        <v>0</v>
      </c>
      <c r="E132" s="126">
        <v>0</v>
      </c>
      <c r="F132" s="126">
        <v>3</v>
      </c>
      <c r="G132" s="126">
        <v>1</v>
      </c>
      <c r="H132" s="126">
        <v>3</v>
      </c>
      <c r="I132" s="126">
        <v>0</v>
      </c>
      <c r="J132" s="126">
        <v>3</v>
      </c>
      <c r="K132" s="126">
        <v>1</v>
      </c>
      <c r="L132" s="126">
        <v>3</v>
      </c>
      <c r="M132" s="126">
        <v>2</v>
      </c>
    </row>
    <row r="133" spans="1:13">
      <c r="A133" s="1" t="s">
        <v>98</v>
      </c>
      <c r="B133" s="126">
        <v>1</v>
      </c>
      <c r="C133" s="126">
        <v>0</v>
      </c>
      <c r="D133" s="126">
        <v>0</v>
      </c>
      <c r="E133" s="126">
        <v>0</v>
      </c>
      <c r="F133" s="126">
        <v>1</v>
      </c>
      <c r="G133" s="126">
        <v>0</v>
      </c>
      <c r="H133" s="126">
        <v>1</v>
      </c>
      <c r="I133" s="126">
        <v>0</v>
      </c>
      <c r="J133" s="126">
        <v>0</v>
      </c>
      <c r="K133" s="126">
        <v>0</v>
      </c>
      <c r="L133" s="126">
        <v>1</v>
      </c>
      <c r="M133" s="126">
        <v>1</v>
      </c>
    </row>
    <row r="134" spans="1:13">
      <c r="A134" s="1" t="s">
        <v>99</v>
      </c>
      <c r="B134" s="126">
        <v>3</v>
      </c>
      <c r="C134" s="126">
        <v>3</v>
      </c>
      <c r="D134" s="126">
        <v>0</v>
      </c>
      <c r="E134" s="126">
        <v>0</v>
      </c>
      <c r="F134" s="126">
        <v>3</v>
      </c>
      <c r="G134" s="126">
        <v>2</v>
      </c>
      <c r="H134" s="126">
        <v>2</v>
      </c>
      <c r="I134" s="126">
        <v>1</v>
      </c>
      <c r="J134" s="126">
        <v>2</v>
      </c>
      <c r="K134" s="126">
        <v>2</v>
      </c>
      <c r="L134" s="126">
        <v>3</v>
      </c>
      <c r="M134" s="126">
        <v>3</v>
      </c>
    </row>
    <row r="135" spans="1:13">
      <c r="A135" s="1" t="s">
        <v>100</v>
      </c>
      <c r="B135" s="126">
        <v>3</v>
      </c>
      <c r="C135" s="126">
        <v>0</v>
      </c>
      <c r="D135" s="126">
        <v>1</v>
      </c>
      <c r="E135" s="126">
        <v>1</v>
      </c>
      <c r="F135" s="126">
        <v>3</v>
      </c>
      <c r="G135" s="126">
        <v>3</v>
      </c>
      <c r="H135" s="126">
        <v>1</v>
      </c>
      <c r="I135" s="126">
        <v>1</v>
      </c>
      <c r="J135" s="126">
        <v>0</v>
      </c>
      <c r="K135" s="126">
        <v>0</v>
      </c>
      <c r="L135" s="126">
        <v>1</v>
      </c>
      <c r="M135" s="126">
        <v>1</v>
      </c>
    </row>
    <row r="136" spans="1:13">
      <c r="A136" s="1" t="s">
        <v>101</v>
      </c>
      <c r="B136" s="126">
        <v>3</v>
      </c>
      <c r="C136" s="126">
        <v>0</v>
      </c>
      <c r="D136" s="126">
        <v>0</v>
      </c>
      <c r="E136" s="126">
        <v>0</v>
      </c>
      <c r="F136" s="126">
        <v>3</v>
      </c>
      <c r="G136" s="126">
        <v>1</v>
      </c>
      <c r="H136" s="126">
        <v>3</v>
      </c>
      <c r="I136" s="126">
        <v>1</v>
      </c>
      <c r="J136" s="126">
        <v>3</v>
      </c>
      <c r="K136" s="126">
        <v>3</v>
      </c>
      <c r="L136" s="126">
        <v>3</v>
      </c>
      <c r="M136" s="126">
        <v>3</v>
      </c>
    </row>
    <row r="137" spans="1:13">
      <c r="A137" s="1" t="s">
        <v>102</v>
      </c>
      <c r="B137" s="126">
        <v>17</v>
      </c>
      <c r="C137" s="126">
        <v>12</v>
      </c>
      <c r="D137" s="126">
        <v>3</v>
      </c>
      <c r="E137" s="126">
        <v>3</v>
      </c>
      <c r="F137" s="126">
        <v>4</v>
      </c>
      <c r="G137" s="126">
        <v>4</v>
      </c>
      <c r="H137" s="126">
        <v>3</v>
      </c>
      <c r="I137" s="126">
        <v>3</v>
      </c>
      <c r="J137" s="126">
        <v>0</v>
      </c>
      <c r="K137" s="126">
        <v>0</v>
      </c>
      <c r="L137" s="126">
        <v>4</v>
      </c>
      <c r="M137" s="126">
        <v>4</v>
      </c>
    </row>
    <row r="138" spans="1:13">
      <c r="A138" s="1" t="s">
        <v>103</v>
      </c>
      <c r="B138" s="126">
        <v>7</v>
      </c>
      <c r="C138" s="126">
        <v>1</v>
      </c>
      <c r="D138" s="126">
        <v>0</v>
      </c>
      <c r="E138" s="126">
        <v>0</v>
      </c>
      <c r="F138" s="126">
        <v>3</v>
      </c>
      <c r="G138" s="126">
        <v>3</v>
      </c>
      <c r="H138" s="126">
        <v>1</v>
      </c>
      <c r="I138" s="126">
        <v>1</v>
      </c>
      <c r="J138" s="126">
        <v>18</v>
      </c>
      <c r="K138" s="126">
        <v>8</v>
      </c>
      <c r="L138" s="126">
        <v>3</v>
      </c>
      <c r="M138" s="126">
        <v>3</v>
      </c>
    </row>
    <row r="139" spans="1:13">
      <c r="A139" s="1" t="s">
        <v>104</v>
      </c>
      <c r="B139" s="126">
        <v>3</v>
      </c>
      <c r="C139" s="126">
        <v>1</v>
      </c>
      <c r="D139" s="126">
        <v>0</v>
      </c>
      <c r="E139" s="126">
        <v>0</v>
      </c>
      <c r="F139" s="126">
        <v>3</v>
      </c>
      <c r="G139" s="126">
        <v>3</v>
      </c>
      <c r="H139" s="126">
        <v>3</v>
      </c>
      <c r="I139" s="126">
        <v>3</v>
      </c>
      <c r="J139" s="126">
        <v>2</v>
      </c>
      <c r="K139" s="126">
        <v>2</v>
      </c>
      <c r="L139" s="126">
        <v>2</v>
      </c>
      <c r="M139" s="126">
        <v>2</v>
      </c>
    </row>
    <row r="140" spans="1:13">
      <c r="A140" s="1" t="s">
        <v>156</v>
      </c>
      <c r="B140" s="126">
        <v>10</v>
      </c>
      <c r="C140" s="126">
        <v>5</v>
      </c>
      <c r="D140" s="126">
        <v>0</v>
      </c>
      <c r="E140" s="126">
        <v>0</v>
      </c>
      <c r="F140" s="126">
        <v>5</v>
      </c>
      <c r="G140" s="126">
        <v>4</v>
      </c>
      <c r="H140" s="126">
        <v>1</v>
      </c>
      <c r="I140" s="126">
        <v>1</v>
      </c>
      <c r="J140" s="126">
        <v>0</v>
      </c>
      <c r="K140" s="126">
        <v>0</v>
      </c>
      <c r="L140" s="126">
        <v>4</v>
      </c>
      <c r="M140" s="126">
        <v>4</v>
      </c>
    </row>
    <row r="141" spans="1:13">
      <c r="A141" s="1" t="s">
        <v>106</v>
      </c>
      <c r="B141" s="126">
        <v>6</v>
      </c>
      <c r="C141" s="126">
        <v>2</v>
      </c>
      <c r="D141" s="126">
        <v>0</v>
      </c>
      <c r="E141" s="126">
        <v>0</v>
      </c>
      <c r="F141" s="126">
        <v>2</v>
      </c>
      <c r="G141" s="126">
        <v>2</v>
      </c>
      <c r="H141" s="126">
        <v>2</v>
      </c>
      <c r="I141" s="126">
        <v>2</v>
      </c>
      <c r="J141" s="126">
        <v>0</v>
      </c>
      <c r="K141" s="126">
        <v>0</v>
      </c>
      <c r="L141" s="126">
        <v>6</v>
      </c>
      <c r="M141" s="126">
        <v>6</v>
      </c>
    </row>
    <row r="142" spans="1:13">
      <c r="A142" s="37" t="s">
        <v>234</v>
      </c>
      <c r="B142" s="451">
        <v>2</v>
      </c>
      <c r="C142" s="451">
        <v>2</v>
      </c>
      <c r="D142" s="451">
        <v>1</v>
      </c>
      <c r="E142" s="451">
        <v>1</v>
      </c>
      <c r="F142" s="451">
        <v>2</v>
      </c>
      <c r="G142" s="451">
        <v>1</v>
      </c>
      <c r="H142" s="451">
        <v>1</v>
      </c>
      <c r="I142" s="451">
        <v>1</v>
      </c>
      <c r="J142" s="451">
        <v>0</v>
      </c>
      <c r="K142" s="451">
        <v>0</v>
      </c>
      <c r="L142" s="451">
        <v>3</v>
      </c>
      <c r="M142" s="451">
        <v>3</v>
      </c>
    </row>
    <row r="143" spans="1:13">
      <c r="A143" s="1" t="s">
        <v>183</v>
      </c>
      <c r="B143" s="126">
        <v>4</v>
      </c>
      <c r="C143" s="126">
        <v>4</v>
      </c>
      <c r="D143" s="126">
        <v>0</v>
      </c>
      <c r="E143" s="126">
        <v>0</v>
      </c>
      <c r="F143" s="126">
        <v>2</v>
      </c>
      <c r="G143" s="126">
        <v>1</v>
      </c>
      <c r="H143" s="126">
        <v>1</v>
      </c>
      <c r="I143" s="126">
        <v>0</v>
      </c>
      <c r="J143" s="126">
        <v>3</v>
      </c>
      <c r="K143" s="126">
        <v>2</v>
      </c>
      <c r="L143" s="126">
        <v>4</v>
      </c>
      <c r="M143" s="126">
        <v>2</v>
      </c>
    </row>
    <row r="144" spans="1:13">
      <c r="A144" s="1" t="s">
        <v>23</v>
      </c>
      <c r="B144" s="126">
        <v>4</v>
      </c>
      <c r="C144" s="126">
        <v>3</v>
      </c>
      <c r="D144" s="126">
        <v>3</v>
      </c>
      <c r="E144" s="126">
        <v>3</v>
      </c>
      <c r="F144" s="126">
        <v>4</v>
      </c>
      <c r="G144" s="126">
        <v>3</v>
      </c>
      <c r="H144" s="126">
        <v>3</v>
      </c>
      <c r="I144" s="126">
        <v>2</v>
      </c>
      <c r="J144" s="126">
        <v>2</v>
      </c>
      <c r="K144" s="126">
        <v>2</v>
      </c>
      <c r="L144" s="126">
        <v>0</v>
      </c>
      <c r="M144" s="126">
        <v>0</v>
      </c>
    </row>
    <row r="145" spans="1:13">
      <c r="A145" s="37" t="s">
        <v>24</v>
      </c>
      <c r="B145" s="126">
        <v>0</v>
      </c>
      <c r="C145" s="126">
        <v>0</v>
      </c>
      <c r="D145" s="126">
        <v>0</v>
      </c>
      <c r="E145" s="126">
        <v>0</v>
      </c>
      <c r="F145" s="126">
        <v>0</v>
      </c>
      <c r="G145" s="126">
        <v>0</v>
      </c>
      <c r="H145" s="126">
        <v>0</v>
      </c>
      <c r="I145" s="126">
        <v>0</v>
      </c>
      <c r="J145" s="126">
        <v>0</v>
      </c>
      <c r="K145" s="126">
        <v>0</v>
      </c>
      <c r="L145" s="126">
        <v>0</v>
      </c>
      <c r="M145" s="126">
        <v>0</v>
      </c>
    </row>
    <row r="146" spans="1:13">
      <c r="A146" s="1" t="s">
        <v>25</v>
      </c>
      <c r="B146" s="126">
        <v>2</v>
      </c>
      <c r="C146" s="126">
        <v>1</v>
      </c>
      <c r="D146" s="126">
        <v>0</v>
      </c>
      <c r="E146" s="126">
        <v>0</v>
      </c>
      <c r="F146" s="126">
        <v>3</v>
      </c>
      <c r="G146" s="126">
        <v>3</v>
      </c>
      <c r="H146" s="126">
        <v>2</v>
      </c>
      <c r="I146" s="126">
        <v>2</v>
      </c>
      <c r="J146" s="126">
        <v>1</v>
      </c>
      <c r="K146" s="126">
        <v>1</v>
      </c>
      <c r="L146" s="126">
        <v>5</v>
      </c>
      <c r="M146" s="126">
        <v>5</v>
      </c>
    </row>
    <row r="147" spans="1:13" ht="25.5">
      <c r="A147" s="1" t="s">
        <v>245</v>
      </c>
      <c r="B147" s="126">
        <v>1</v>
      </c>
      <c r="C147" s="126">
        <v>0</v>
      </c>
      <c r="D147" s="126">
        <v>0</v>
      </c>
      <c r="E147" s="126">
        <v>0</v>
      </c>
      <c r="F147" s="126">
        <v>2</v>
      </c>
      <c r="G147" s="126">
        <v>2</v>
      </c>
      <c r="H147" s="126">
        <v>1</v>
      </c>
      <c r="I147" s="126">
        <v>1</v>
      </c>
      <c r="J147" s="126">
        <v>3</v>
      </c>
      <c r="K147" s="126">
        <v>0</v>
      </c>
      <c r="L147" s="126">
        <v>3</v>
      </c>
      <c r="M147" s="126">
        <v>3</v>
      </c>
    </row>
    <row r="148" spans="1:13" ht="27" customHeight="1">
      <c r="A148" s="1" t="s">
        <v>246</v>
      </c>
      <c r="B148" s="126">
        <v>3</v>
      </c>
      <c r="C148" s="126">
        <v>1</v>
      </c>
      <c r="D148" s="126">
        <v>0</v>
      </c>
      <c r="E148" s="126">
        <v>0</v>
      </c>
      <c r="F148" s="126">
        <v>0</v>
      </c>
      <c r="G148" s="126">
        <v>0</v>
      </c>
      <c r="H148" s="126">
        <v>2</v>
      </c>
      <c r="I148" s="126">
        <v>2</v>
      </c>
      <c r="J148" s="126">
        <v>0</v>
      </c>
      <c r="K148" s="126">
        <v>0</v>
      </c>
      <c r="L148" s="126">
        <v>5</v>
      </c>
      <c r="M148" s="126">
        <v>2</v>
      </c>
    </row>
    <row r="149" spans="1:13" ht="15" thickBot="1">
      <c r="A149" s="2" t="s">
        <v>233</v>
      </c>
      <c r="B149" s="452">
        <v>3</v>
      </c>
      <c r="C149" s="452">
        <v>2</v>
      </c>
      <c r="D149" s="452">
        <v>0</v>
      </c>
      <c r="E149" s="452">
        <v>0</v>
      </c>
      <c r="F149" s="452">
        <v>0</v>
      </c>
      <c r="G149" s="452">
        <v>0</v>
      </c>
      <c r="H149" s="452">
        <v>3</v>
      </c>
      <c r="I149" s="452">
        <v>3</v>
      </c>
      <c r="J149" s="452">
        <v>2</v>
      </c>
      <c r="K149" s="452">
        <v>2</v>
      </c>
      <c r="L149" s="452">
        <v>3</v>
      </c>
      <c r="M149" s="452">
        <v>3</v>
      </c>
    </row>
  </sheetData>
  <sortState ref="P60:BC67">
    <sortCondition ref="P60:P67"/>
  </sortState>
  <mergeCells count="441">
    <mergeCell ref="L125:M125"/>
    <mergeCell ref="B125:C125"/>
    <mergeCell ref="F123:G123"/>
    <mergeCell ref="H123:I123"/>
    <mergeCell ref="J123:K123"/>
    <mergeCell ref="L123:M123"/>
    <mergeCell ref="D125:E125"/>
    <mergeCell ref="F125:G125"/>
    <mergeCell ref="H125:I125"/>
    <mergeCell ref="J125:K125"/>
    <mergeCell ref="B113:E113"/>
    <mergeCell ref="F113:H113"/>
    <mergeCell ref="I113:K113"/>
    <mergeCell ref="L113:M113"/>
    <mergeCell ref="A121:M121"/>
    <mergeCell ref="A122:A123"/>
    <mergeCell ref="B122:I122"/>
    <mergeCell ref="J122:M122"/>
    <mergeCell ref="B123:C123"/>
    <mergeCell ref="D123:E123"/>
    <mergeCell ref="B111:E111"/>
    <mergeCell ref="F111:H111"/>
    <mergeCell ref="I111:K111"/>
    <mergeCell ref="L111:M111"/>
    <mergeCell ref="B112:E112"/>
    <mergeCell ref="F112:H112"/>
    <mergeCell ref="I112:K112"/>
    <mergeCell ref="L112:M112"/>
    <mergeCell ref="B109:E109"/>
    <mergeCell ref="F109:H109"/>
    <mergeCell ref="I109:K109"/>
    <mergeCell ref="L109:M109"/>
    <mergeCell ref="B110:E110"/>
    <mergeCell ref="F110:H110"/>
    <mergeCell ref="I110:K110"/>
    <mergeCell ref="L110:M110"/>
    <mergeCell ref="B107:E107"/>
    <mergeCell ref="F107:H107"/>
    <mergeCell ref="I107:K107"/>
    <mergeCell ref="L107:M107"/>
    <mergeCell ref="B108:E108"/>
    <mergeCell ref="F108:H108"/>
    <mergeCell ref="I108:K108"/>
    <mergeCell ref="L108:M108"/>
    <mergeCell ref="B105:E105"/>
    <mergeCell ref="F105:H105"/>
    <mergeCell ref="I105:K105"/>
    <mergeCell ref="L105:M105"/>
    <mergeCell ref="B106:E106"/>
    <mergeCell ref="F106:H106"/>
    <mergeCell ref="I106:K106"/>
    <mergeCell ref="L106:M106"/>
    <mergeCell ref="B103:E103"/>
    <mergeCell ref="F103:H103"/>
    <mergeCell ref="I103:K103"/>
    <mergeCell ref="L103:M103"/>
    <mergeCell ref="B104:E104"/>
    <mergeCell ref="F104:H104"/>
    <mergeCell ref="I104:K104"/>
    <mergeCell ref="L104:M104"/>
    <mergeCell ref="B101:E101"/>
    <mergeCell ref="F101:H101"/>
    <mergeCell ref="I101:K101"/>
    <mergeCell ref="L101:M101"/>
    <mergeCell ref="B102:E102"/>
    <mergeCell ref="F102:H102"/>
    <mergeCell ref="I102:K102"/>
    <mergeCell ref="L102:M102"/>
    <mergeCell ref="B99:E99"/>
    <mergeCell ref="F99:H99"/>
    <mergeCell ref="I99:K99"/>
    <mergeCell ref="L99:M99"/>
    <mergeCell ref="B100:E100"/>
    <mergeCell ref="F100:H100"/>
    <mergeCell ref="I100:K100"/>
    <mergeCell ref="L100:M100"/>
    <mergeCell ref="B97:E97"/>
    <mergeCell ref="F97:H97"/>
    <mergeCell ref="I97:K97"/>
    <mergeCell ref="L97:M97"/>
    <mergeCell ref="B98:E98"/>
    <mergeCell ref="F98:H98"/>
    <mergeCell ref="I98:K98"/>
    <mergeCell ref="L98:M98"/>
    <mergeCell ref="B95:E95"/>
    <mergeCell ref="F95:H95"/>
    <mergeCell ref="I95:K95"/>
    <mergeCell ref="L95:M95"/>
    <mergeCell ref="B96:E96"/>
    <mergeCell ref="F96:H96"/>
    <mergeCell ref="I96:K96"/>
    <mergeCell ref="L96:M96"/>
    <mergeCell ref="B93:E93"/>
    <mergeCell ref="F93:H93"/>
    <mergeCell ref="I93:K93"/>
    <mergeCell ref="L93:M93"/>
    <mergeCell ref="B94:E94"/>
    <mergeCell ref="F94:H94"/>
    <mergeCell ref="I94:K94"/>
    <mergeCell ref="L94:M94"/>
    <mergeCell ref="B91:E91"/>
    <mergeCell ref="F91:H91"/>
    <mergeCell ref="I91:K91"/>
    <mergeCell ref="L91:M91"/>
    <mergeCell ref="B92:E92"/>
    <mergeCell ref="F92:H92"/>
    <mergeCell ref="I92:K92"/>
    <mergeCell ref="L92:M92"/>
    <mergeCell ref="B89:E89"/>
    <mergeCell ref="F89:H89"/>
    <mergeCell ref="I89:K89"/>
    <mergeCell ref="L89:M89"/>
    <mergeCell ref="B90:E90"/>
    <mergeCell ref="F90:H90"/>
    <mergeCell ref="I90:K90"/>
    <mergeCell ref="L90:M90"/>
    <mergeCell ref="A86:M86"/>
    <mergeCell ref="A87:A88"/>
    <mergeCell ref="B87:H87"/>
    <mergeCell ref="I87:M87"/>
    <mergeCell ref="B88:E88"/>
    <mergeCell ref="F88:H88"/>
    <mergeCell ref="I88:K88"/>
    <mergeCell ref="L88:M88"/>
    <mergeCell ref="B84:C84"/>
    <mergeCell ref="D84:F84"/>
    <mergeCell ref="G84:H84"/>
    <mergeCell ref="I84:J84"/>
    <mergeCell ref="K84:L84"/>
    <mergeCell ref="B83:C83"/>
    <mergeCell ref="D83:F83"/>
    <mergeCell ref="G83:H83"/>
    <mergeCell ref="I83:J83"/>
    <mergeCell ref="K83:L83"/>
    <mergeCell ref="B82:C82"/>
    <mergeCell ref="D82:F82"/>
    <mergeCell ref="G82:H82"/>
    <mergeCell ref="I82:J82"/>
    <mergeCell ref="K82:L82"/>
    <mergeCell ref="B81:C81"/>
    <mergeCell ref="D81:F81"/>
    <mergeCell ref="G81:H81"/>
    <mergeCell ref="I81:J81"/>
    <mergeCell ref="K81:L81"/>
    <mergeCell ref="B80:C80"/>
    <mergeCell ref="D80:F80"/>
    <mergeCell ref="G80:H80"/>
    <mergeCell ref="I80:J80"/>
    <mergeCell ref="K80:L80"/>
    <mergeCell ref="B79:C79"/>
    <mergeCell ref="D79:F79"/>
    <mergeCell ref="G79:H79"/>
    <mergeCell ref="I79:J79"/>
    <mergeCell ref="K79:L79"/>
    <mergeCell ref="B78:C78"/>
    <mergeCell ref="D78:F78"/>
    <mergeCell ref="G78:H78"/>
    <mergeCell ref="I78:J78"/>
    <mergeCell ref="K78:L78"/>
    <mergeCell ref="B77:C77"/>
    <mergeCell ref="D77:F77"/>
    <mergeCell ref="G77:H77"/>
    <mergeCell ref="I77:J77"/>
    <mergeCell ref="K77:L77"/>
    <mergeCell ref="B76:C76"/>
    <mergeCell ref="D76:F76"/>
    <mergeCell ref="G76:H76"/>
    <mergeCell ref="I76:J76"/>
    <mergeCell ref="K76:L76"/>
    <mergeCell ref="B75:C75"/>
    <mergeCell ref="D75:F75"/>
    <mergeCell ref="G75:H75"/>
    <mergeCell ref="I75:J75"/>
    <mergeCell ref="K75:L75"/>
    <mergeCell ref="B74:C74"/>
    <mergeCell ref="D74:F74"/>
    <mergeCell ref="G74:H74"/>
    <mergeCell ref="I74:J74"/>
    <mergeCell ref="K74:L74"/>
    <mergeCell ref="B73:C73"/>
    <mergeCell ref="D73:F73"/>
    <mergeCell ref="G73:H73"/>
    <mergeCell ref="I73:J73"/>
    <mergeCell ref="K73:L73"/>
    <mergeCell ref="B72:C72"/>
    <mergeCell ref="D72:F72"/>
    <mergeCell ref="G72:H72"/>
    <mergeCell ref="I72:J72"/>
    <mergeCell ref="K72:L72"/>
    <mergeCell ref="B71:C71"/>
    <mergeCell ref="D71:F71"/>
    <mergeCell ref="G71:H71"/>
    <mergeCell ref="I71:J71"/>
    <mergeCell ref="K71:L71"/>
    <mergeCell ref="B70:C70"/>
    <mergeCell ref="D70:F70"/>
    <mergeCell ref="G70:H70"/>
    <mergeCell ref="I70:J70"/>
    <mergeCell ref="K70:L70"/>
    <mergeCell ref="B69:C69"/>
    <mergeCell ref="D69:F69"/>
    <mergeCell ref="G69:H69"/>
    <mergeCell ref="I69:J69"/>
    <mergeCell ref="K69:L69"/>
    <mergeCell ref="B68:C68"/>
    <mergeCell ref="D68:F68"/>
    <mergeCell ref="G68:H68"/>
    <mergeCell ref="I68:J68"/>
    <mergeCell ref="K68:L68"/>
    <mergeCell ref="B67:C67"/>
    <mergeCell ref="D67:F67"/>
    <mergeCell ref="G67:H67"/>
    <mergeCell ref="I67:J67"/>
    <mergeCell ref="K67:L67"/>
    <mergeCell ref="B66:C66"/>
    <mergeCell ref="D66:F66"/>
    <mergeCell ref="G66:H66"/>
    <mergeCell ref="I66:J66"/>
    <mergeCell ref="K66:L66"/>
    <mergeCell ref="B65:C65"/>
    <mergeCell ref="D65:F65"/>
    <mergeCell ref="G65:H65"/>
    <mergeCell ref="I65:J65"/>
    <mergeCell ref="K65:L65"/>
    <mergeCell ref="B64:C64"/>
    <mergeCell ref="D64:F64"/>
    <mergeCell ref="G64:H64"/>
    <mergeCell ref="I64:J64"/>
    <mergeCell ref="K64:L64"/>
    <mergeCell ref="B63:C63"/>
    <mergeCell ref="D63:F63"/>
    <mergeCell ref="G63:H63"/>
    <mergeCell ref="I63:J63"/>
    <mergeCell ref="K63:L63"/>
    <mergeCell ref="B62:C62"/>
    <mergeCell ref="D62:F62"/>
    <mergeCell ref="G62:H62"/>
    <mergeCell ref="I62:J62"/>
    <mergeCell ref="K62:L62"/>
    <mergeCell ref="A57:M57"/>
    <mergeCell ref="A58:A59"/>
    <mergeCell ref="B58:M58"/>
    <mergeCell ref="B59:C59"/>
    <mergeCell ref="D59:F59"/>
    <mergeCell ref="G59:H59"/>
    <mergeCell ref="I59:J59"/>
    <mergeCell ref="K59:L59"/>
    <mergeCell ref="B61:C61"/>
    <mergeCell ref="D61:F61"/>
    <mergeCell ref="G61:H61"/>
    <mergeCell ref="I61:J61"/>
    <mergeCell ref="K61:L61"/>
    <mergeCell ref="B60:C60"/>
    <mergeCell ref="D60:F60"/>
    <mergeCell ref="G60:H60"/>
    <mergeCell ref="I60:J60"/>
    <mergeCell ref="K60:L60"/>
    <mergeCell ref="B54:E54"/>
    <mergeCell ref="F54:H54"/>
    <mergeCell ref="I54:L54"/>
    <mergeCell ref="B55:E55"/>
    <mergeCell ref="F55:H55"/>
    <mergeCell ref="I55:L55"/>
    <mergeCell ref="B52:E52"/>
    <mergeCell ref="F52:H52"/>
    <mergeCell ref="I52:L52"/>
    <mergeCell ref="B53:E53"/>
    <mergeCell ref="F53:H53"/>
    <mergeCell ref="I53:L53"/>
    <mergeCell ref="B50:E50"/>
    <mergeCell ref="F50:H50"/>
    <mergeCell ref="I50:L50"/>
    <mergeCell ref="B51:E51"/>
    <mergeCell ref="F51:H51"/>
    <mergeCell ref="I51:L51"/>
    <mergeCell ref="B48:E48"/>
    <mergeCell ref="F48:H48"/>
    <mergeCell ref="I48:L48"/>
    <mergeCell ref="B49:E49"/>
    <mergeCell ref="F49:H49"/>
    <mergeCell ref="I49:L49"/>
    <mergeCell ref="B46:E46"/>
    <mergeCell ref="F46:H46"/>
    <mergeCell ref="I46:L46"/>
    <mergeCell ref="B47:E47"/>
    <mergeCell ref="F47:H47"/>
    <mergeCell ref="I47:L47"/>
    <mergeCell ref="B44:E44"/>
    <mergeCell ref="F44:H44"/>
    <mergeCell ref="I44:L44"/>
    <mergeCell ref="B45:E45"/>
    <mergeCell ref="F45:H45"/>
    <mergeCell ref="I45:L45"/>
    <mergeCell ref="B42:E42"/>
    <mergeCell ref="F42:H42"/>
    <mergeCell ref="I42:L42"/>
    <mergeCell ref="B43:E43"/>
    <mergeCell ref="F43:H43"/>
    <mergeCell ref="I43:L43"/>
    <mergeCell ref="B40:E40"/>
    <mergeCell ref="F40:H40"/>
    <mergeCell ref="I40:L40"/>
    <mergeCell ref="B41:E41"/>
    <mergeCell ref="F41:H41"/>
    <mergeCell ref="I41:L41"/>
    <mergeCell ref="B38:E38"/>
    <mergeCell ref="F38:H38"/>
    <mergeCell ref="I38:L38"/>
    <mergeCell ref="B39:E39"/>
    <mergeCell ref="F39:H39"/>
    <mergeCell ref="I39:L39"/>
    <mergeCell ref="B36:E36"/>
    <mergeCell ref="F36:H36"/>
    <mergeCell ref="I36:L36"/>
    <mergeCell ref="B37:E37"/>
    <mergeCell ref="F37:H37"/>
    <mergeCell ref="I37:L37"/>
    <mergeCell ref="B34:E34"/>
    <mergeCell ref="F34:H34"/>
    <mergeCell ref="I34:L34"/>
    <mergeCell ref="B35:E35"/>
    <mergeCell ref="F35:H35"/>
    <mergeCell ref="I35:L35"/>
    <mergeCell ref="B32:E32"/>
    <mergeCell ref="F32:H32"/>
    <mergeCell ref="I32:L32"/>
    <mergeCell ref="B33:E33"/>
    <mergeCell ref="F33:H33"/>
    <mergeCell ref="I33:L33"/>
    <mergeCell ref="B30:E30"/>
    <mergeCell ref="F30:H30"/>
    <mergeCell ref="I30:L30"/>
    <mergeCell ref="B31:E31"/>
    <mergeCell ref="F31:H31"/>
    <mergeCell ref="I31:L31"/>
    <mergeCell ref="A29:M29"/>
    <mergeCell ref="B27:C27"/>
    <mergeCell ref="D27:F27"/>
    <mergeCell ref="G27:H27"/>
    <mergeCell ref="I27:K27"/>
    <mergeCell ref="B24:C24"/>
    <mergeCell ref="D24:F24"/>
    <mergeCell ref="G24:H24"/>
    <mergeCell ref="I24:K24"/>
    <mergeCell ref="B23:C23"/>
    <mergeCell ref="D23:F23"/>
    <mergeCell ref="G23:H23"/>
    <mergeCell ref="I23:K23"/>
    <mergeCell ref="B26:C26"/>
    <mergeCell ref="D26:F26"/>
    <mergeCell ref="G26:H26"/>
    <mergeCell ref="I26:K26"/>
    <mergeCell ref="B25:C25"/>
    <mergeCell ref="D25:F25"/>
    <mergeCell ref="G25:H25"/>
    <mergeCell ref="I25:K25"/>
    <mergeCell ref="B20:C20"/>
    <mergeCell ref="D20:F20"/>
    <mergeCell ref="G20:H20"/>
    <mergeCell ref="I20:K20"/>
    <mergeCell ref="B19:C19"/>
    <mergeCell ref="D19:F19"/>
    <mergeCell ref="G19:H19"/>
    <mergeCell ref="I19:K19"/>
    <mergeCell ref="B22:C22"/>
    <mergeCell ref="D22:F22"/>
    <mergeCell ref="G22:H22"/>
    <mergeCell ref="I22:K22"/>
    <mergeCell ref="B21:C21"/>
    <mergeCell ref="D21:F21"/>
    <mergeCell ref="G21:H21"/>
    <mergeCell ref="I21:K21"/>
    <mergeCell ref="B18:C18"/>
    <mergeCell ref="D18:F18"/>
    <mergeCell ref="G18:H18"/>
    <mergeCell ref="I18:K18"/>
    <mergeCell ref="B17:C17"/>
    <mergeCell ref="D17:F17"/>
    <mergeCell ref="G17:H17"/>
    <mergeCell ref="I17:K17"/>
    <mergeCell ref="B16:C16"/>
    <mergeCell ref="D16:F16"/>
    <mergeCell ref="G16:H16"/>
    <mergeCell ref="I16:K16"/>
    <mergeCell ref="B15:C15"/>
    <mergeCell ref="D15:F15"/>
    <mergeCell ref="G15:H15"/>
    <mergeCell ref="I15:K15"/>
    <mergeCell ref="B14:C14"/>
    <mergeCell ref="D14:F14"/>
    <mergeCell ref="G14:H14"/>
    <mergeCell ref="I14:K14"/>
    <mergeCell ref="B13:C13"/>
    <mergeCell ref="D13:F13"/>
    <mergeCell ref="G13:H13"/>
    <mergeCell ref="I13:K13"/>
    <mergeCell ref="B12:C12"/>
    <mergeCell ref="D12:F12"/>
    <mergeCell ref="G12:H12"/>
    <mergeCell ref="I12:K12"/>
    <mergeCell ref="B11:C11"/>
    <mergeCell ref="D11:F11"/>
    <mergeCell ref="G11:H11"/>
    <mergeCell ref="I11:K11"/>
    <mergeCell ref="B10:C10"/>
    <mergeCell ref="D10:F10"/>
    <mergeCell ref="G10:H10"/>
    <mergeCell ref="I10:K10"/>
    <mergeCell ref="B9:C9"/>
    <mergeCell ref="D9:F9"/>
    <mergeCell ref="G9:H9"/>
    <mergeCell ref="I9:K9"/>
    <mergeCell ref="B8:C8"/>
    <mergeCell ref="D8:F8"/>
    <mergeCell ref="G8:H8"/>
    <mergeCell ref="I8:K8"/>
    <mergeCell ref="B7:C7"/>
    <mergeCell ref="D7:F7"/>
    <mergeCell ref="G7:H7"/>
    <mergeCell ref="I7:K7"/>
    <mergeCell ref="B6:C6"/>
    <mergeCell ref="D6:F6"/>
    <mergeCell ref="G6:H6"/>
    <mergeCell ref="I6:K6"/>
    <mergeCell ref="B5:C5"/>
    <mergeCell ref="D5:F5"/>
    <mergeCell ref="G5:H5"/>
    <mergeCell ref="I5:K5"/>
    <mergeCell ref="B4:C4"/>
    <mergeCell ref="D4:F4"/>
    <mergeCell ref="G4:H4"/>
    <mergeCell ref="I4:K4"/>
    <mergeCell ref="B3:C3"/>
    <mergeCell ref="D3:F3"/>
    <mergeCell ref="G3:H3"/>
    <mergeCell ref="I3:K3"/>
    <mergeCell ref="A1:M1"/>
    <mergeCell ref="B2:C2"/>
    <mergeCell ref="D2:F2"/>
    <mergeCell ref="G2:H2"/>
    <mergeCell ref="I2:K2"/>
  </mergeCells>
  <pageMargins left="0.45" right="0.45" top="0.75" bottom="0.25" header="0.3" footer="0.3"/>
  <pageSetup paperSize="9" scale="72" orientation="landscape" r:id="rId1"/>
  <rowBreaks count="4" manualBreakCount="4">
    <brk id="28" max="14" man="1"/>
    <brk id="56" max="16383" man="1"/>
    <brk id="85" max="16383" man="1"/>
    <brk id="120" max="14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P40"/>
  <sheetViews>
    <sheetView zoomScaleNormal="100" workbookViewId="0">
      <selection activeCell="C35" sqref="C35"/>
    </sheetView>
  </sheetViews>
  <sheetFormatPr defaultColWidth="8.85546875" defaultRowHeight="15"/>
  <cols>
    <col min="1" max="1" width="30.140625" style="8" customWidth="1"/>
    <col min="2" max="2" width="12.42578125" style="8" customWidth="1"/>
    <col min="3" max="3" width="13.42578125" style="8" customWidth="1"/>
    <col min="4" max="4" width="12.140625" style="8" customWidth="1"/>
    <col min="5" max="5" width="18.85546875" style="8" customWidth="1"/>
    <col min="6" max="6" width="20.28515625" style="8" customWidth="1"/>
    <col min="7" max="7" width="21.5703125" style="8" customWidth="1"/>
    <col min="8" max="8" width="8.85546875" style="8"/>
    <col min="9" max="9" width="25.5703125" style="8" customWidth="1"/>
    <col min="10" max="16384" width="8.85546875" style="8"/>
  </cols>
  <sheetData>
    <row r="1" spans="1:7" ht="14.25" customHeight="1" thickBot="1">
      <c r="A1" s="481" t="s">
        <v>406</v>
      </c>
      <c r="B1" s="481"/>
      <c r="C1" s="481"/>
      <c r="D1" s="481"/>
      <c r="E1" s="481"/>
      <c r="F1" s="481"/>
      <c r="G1" s="481"/>
    </row>
    <row r="2" spans="1:7" ht="132" customHeight="1" thickBot="1">
      <c r="A2" s="73" t="s">
        <v>0</v>
      </c>
      <c r="B2" s="74" t="s">
        <v>287</v>
      </c>
      <c r="C2" s="74" t="s">
        <v>286</v>
      </c>
      <c r="D2" s="75" t="s">
        <v>285</v>
      </c>
      <c r="E2" s="75" t="s">
        <v>284</v>
      </c>
      <c r="F2" s="74" t="s">
        <v>283</v>
      </c>
      <c r="G2" s="74" t="s">
        <v>282</v>
      </c>
    </row>
    <row r="3" spans="1:7" ht="12" customHeight="1" thickTop="1">
      <c r="A3" s="28">
        <v>1</v>
      </c>
      <c r="B3" s="107">
        <v>2</v>
      </c>
      <c r="C3" s="107">
        <v>3</v>
      </c>
      <c r="D3" s="107">
        <v>4</v>
      </c>
      <c r="E3" s="107">
        <v>5</v>
      </c>
      <c r="F3" s="107">
        <v>6</v>
      </c>
      <c r="G3" s="107">
        <v>7</v>
      </c>
    </row>
    <row r="4" spans="1:7" ht="13.5" customHeight="1">
      <c r="A4" s="9" t="s">
        <v>91</v>
      </c>
      <c r="B4" s="120" t="s">
        <v>351</v>
      </c>
      <c r="C4" s="270">
        <v>18</v>
      </c>
      <c r="D4" s="270">
        <v>115</v>
      </c>
      <c r="E4" s="270">
        <v>95</v>
      </c>
      <c r="F4" s="244">
        <v>82.608695652173907</v>
      </c>
      <c r="G4" s="270">
        <v>0</v>
      </c>
    </row>
    <row r="5" spans="1:7" ht="13.5" customHeight="1">
      <c r="A5" s="9" t="s">
        <v>92</v>
      </c>
      <c r="B5" s="120" t="s">
        <v>351</v>
      </c>
      <c r="C5" s="270">
        <v>9</v>
      </c>
      <c r="D5" s="270">
        <v>441</v>
      </c>
      <c r="E5" s="270">
        <v>335</v>
      </c>
      <c r="F5" s="244">
        <v>75.963718820861686</v>
      </c>
      <c r="G5" s="270">
        <v>7</v>
      </c>
    </row>
    <row r="6" spans="1:7" ht="13.5" customHeight="1">
      <c r="A6" s="9" t="s">
        <v>93</v>
      </c>
      <c r="B6" s="120" t="s">
        <v>351</v>
      </c>
      <c r="C6" s="270">
        <v>18</v>
      </c>
      <c r="D6" s="270">
        <v>225</v>
      </c>
      <c r="E6" s="270">
        <v>225</v>
      </c>
      <c r="F6" s="244">
        <v>100</v>
      </c>
      <c r="G6" s="270">
        <v>3</v>
      </c>
    </row>
    <row r="7" spans="1:7" ht="13.5" customHeight="1">
      <c r="A7" s="9" t="s">
        <v>94</v>
      </c>
      <c r="B7" s="120" t="s">
        <v>351</v>
      </c>
      <c r="C7" s="270">
        <v>11</v>
      </c>
      <c r="D7" s="270">
        <v>320</v>
      </c>
      <c r="E7" s="270">
        <v>306</v>
      </c>
      <c r="F7" s="244">
        <v>95.625</v>
      </c>
      <c r="G7" s="270">
        <v>5</v>
      </c>
    </row>
    <row r="8" spans="1:7" ht="13.5" customHeight="1">
      <c r="A8" s="9" t="s">
        <v>95</v>
      </c>
      <c r="B8" s="120" t="s">
        <v>351</v>
      </c>
      <c r="C8" s="270">
        <v>14</v>
      </c>
      <c r="D8" s="270">
        <v>515</v>
      </c>
      <c r="E8" s="270">
        <v>515</v>
      </c>
      <c r="F8" s="244">
        <v>100</v>
      </c>
      <c r="G8" s="270">
        <v>3</v>
      </c>
    </row>
    <row r="9" spans="1:7" ht="13.5" customHeight="1">
      <c r="A9" s="9" t="s">
        <v>96</v>
      </c>
      <c r="B9" s="120" t="s">
        <v>351</v>
      </c>
      <c r="C9" s="270">
        <v>23</v>
      </c>
      <c r="D9" s="270">
        <v>684</v>
      </c>
      <c r="E9" s="270">
        <v>644</v>
      </c>
      <c r="F9" s="244">
        <v>94.152046783625735</v>
      </c>
      <c r="G9" s="270">
        <v>0</v>
      </c>
    </row>
    <row r="10" spans="1:7" ht="13.5" customHeight="1">
      <c r="A10" s="9" t="s">
        <v>97</v>
      </c>
      <c r="B10" s="120" t="s">
        <v>351</v>
      </c>
      <c r="C10" s="270">
        <v>24</v>
      </c>
      <c r="D10" s="270">
        <v>287</v>
      </c>
      <c r="E10" s="270">
        <v>241</v>
      </c>
      <c r="F10" s="244">
        <v>83.972125435540065</v>
      </c>
      <c r="G10" s="270">
        <v>4</v>
      </c>
    </row>
    <row r="11" spans="1:7" ht="13.5" customHeight="1">
      <c r="A11" s="9" t="s">
        <v>98</v>
      </c>
      <c r="B11" s="120" t="s">
        <v>351</v>
      </c>
      <c r="C11" s="270">
        <v>36</v>
      </c>
      <c r="D11" s="270">
        <v>194</v>
      </c>
      <c r="E11" s="270">
        <v>34</v>
      </c>
      <c r="F11" s="244">
        <v>17.525773195876287</v>
      </c>
      <c r="G11" s="270">
        <v>0</v>
      </c>
    </row>
    <row r="12" spans="1:7" ht="13.5" customHeight="1">
      <c r="A12" s="9" t="s">
        <v>99</v>
      </c>
      <c r="B12" s="120" t="s">
        <v>351</v>
      </c>
      <c r="C12" s="270">
        <v>11</v>
      </c>
      <c r="D12" s="270">
        <v>653</v>
      </c>
      <c r="E12" s="270">
        <v>653</v>
      </c>
      <c r="F12" s="244">
        <v>100</v>
      </c>
      <c r="G12" s="270">
        <v>0</v>
      </c>
    </row>
    <row r="13" spans="1:7" ht="13.5" customHeight="1">
      <c r="A13" s="9" t="s">
        <v>100</v>
      </c>
      <c r="B13" s="120" t="s">
        <v>351</v>
      </c>
      <c r="C13" s="270">
        <v>24</v>
      </c>
      <c r="D13" s="270">
        <v>318</v>
      </c>
      <c r="E13" s="270">
        <v>295</v>
      </c>
      <c r="F13" s="244">
        <v>92.767295597484278</v>
      </c>
      <c r="G13" s="270">
        <v>20</v>
      </c>
    </row>
    <row r="14" spans="1:7" ht="13.5" customHeight="1">
      <c r="A14" s="9" t="s">
        <v>101</v>
      </c>
      <c r="B14" s="120" t="s">
        <v>351</v>
      </c>
      <c r="C14" s="270">
        <v>6</v>
      </c>
      <c r="D14" s="270">
        <v>693</v>
      </c>
      <c r="E14" s="270">
        <v>685</v>
      </c>
      <c r="F14" s="244">
        <v>98.845598845598843</v>
      </c>
      <c r="G14" s="270">
        <v>1</v>
      </c>
    </row>
    <row r="15" spans="1:7" ht="13.5" customHeight="1">
      <c r="A15" s="9" t="s">
        <v>102</v>
      </c>
      <c r="B15" s="120" t="s">
        <v>351</v>
      </c>
      <c r="C15" s="270">
        <v>25</v>
      </c>
      <c r="D15" s="270">
        <v>373</v>
      </c>
      <c r="E15" s="270">
        <v>373</v>
      </c>
      <c r="F15" s="244">
        <v>100</v>
      </c>
      <c r="G15" s="270">
        <v>38</v>
      </c>
    </row>
    <row r="16" spans="1:7" ht="13.5" customHeight="1">
      <c r="A16" s="9" t="s">
        <v>103</v>
      </c>
      <c r="B16" s="120" t="s">
        <v>351</v>
      </c>
      <c r="C16" s="270">
        <v>2</v>
      </c>
      <c r="D16" s="270">
        <v>183</v>
      </c>
      <c r="E16" s="270">
        <v>183</v>
      </c>
      <c r="F16" s="244">
        <v>100</v>
      </c>
      <c r="G16" s="270">
        <v>0</v>
      </c>
    </row>
    <row r="17" spans="1:16" ht="13.5" customHeight="1">
      <c r="A17" s="9" t="s">
        <v>104</v>
      </c>
      <c r="B17" s="120" t="s">
        <v>351</v>
      </c>
      <c r="C17" s="270">
        <v>2</v>
      </c>
      <c r="D17" s="270">
        <v>87</v>
      </c>
      <c r="E17" s="270">
        <v>87</v>
      </c>
      <c r="F17" s="244">
        <v>100</v>
      </c>
      <c r="G17" s="270">
        <v>0</v>
      </c>
    </row>
    <row r="18" spans="1:16" ht="13.5" customHeight="1">
      <c r="A18" s="9" t="s">
        <v>156</v>
      </c>
      <c r="B18" s="120" t="s">
        <v>351</v>
      </c>
      <c r="C18" s="270">
        <v>26</v>
      </c>
      <c r="D18" s="270">
        <v>279</v>
      </c>
      <c r="E18" s="270">
        <v>279</v>
      </c>
      <c r="F18" s="244">
        <v>100</v>
      </c>
      <c r="G18" s="270">
        <v>12</v>
      </c>
    </row>
    <row r="19" spans="1:16" ht="13.5" customHeight="1">
      <c r="A19" s="104" t="s">
        <v>106</v>
      </c>
      <c r="B19" s="120" t="s">
        <v>351</v>
      </c>
      <c r="C19" s="270">
        <v>8</v>
      </c>
      <c r="D19" s="270">
        <v>605</v>
      </c>
      <c r="E19" s="270">
        <v>567</v>
      </c>
      <c r="F19" s="244">
        <v>93.719008264462815</v>
      </c>
      <c r="G19" s="270">
        <v>1</v>
      </c>
    </row>
    <row r="20" spans="1:16" ht="15" customHeight="1" thickBot="1">
      <c r="A20" s="105" t="s">
        <v>281</v>
      </c>
      <c r="B20" s="341"/>
      <c r="C20" s="342">
        <f>SUM(C4:C19)</f>
        <v>257</v>
      </c>
      <c r="D20" s="343">
        <f>SUM(D4:D19)</f>
        <v>5972</v>
      </c>
      <c r="E20" s="343">
        <f>SUM(E4:E19)</f>
        <v>5517</v>
      </c>
      <c r="F20" s="348">
        <f>E20/D20*100</f>
        <v>92.381111855324846</v>
      </c>
      <c r="G20" s="342">
        <f>SUM(G4:G19)</f>
        <v>94</v>
      </c>
      <c r="I20" s="117"/>
      <c r="J20" s="118"/>
      <c r="K20" s="117"/>
      <c r="L20" s="118"/>
      <c r="M20" s="119"/>
      <c r="N20" s="118"/>
      <c r="O20" s="119"/>
      <c r="P20" s="118"/>
    </row>
    <row r="21" spans="1:16" ht="13.5" customHeight="1">
      <c r="A21" s="76" t="s">
        <v>234</v>
      </c>
      <c r="B21" s="120" t="s">
        <v>351</v>
      </c>
      <c r="C21" s="270">
        <v>52</v>
      </c>
      <c r="D21" s="270">
        <v>774</v>
      </c>
      <c r="E21" s="270">
        <v>764</v>
      </c>
      <c r="F21" s="244">
        <v>98.708010335917322</v>
      </c>
      <c r="G21" s="270">
        <v>2</v>
      </c>
      <c r="H21" s="154"/>
      <c r="I21" s="115"/>
      <c r="J21" s="113"/>
      <c r="K21" s="115"/>
      <c r="L21" s="113"/>
      <c r="M21" s="114"/>
      <c r="N21" s="113"/>
      <c r="O21" s="114"/>
      <c r="P21" s="113"/>
    </row>
    <row r="22" spans="1:16" ht="13.5" customHeight="1">
      <c r="A22" s="76" t="s">
        <v>233</v>
      </c>
      <c r="B22" s="120" t="s">
        <v>351</v>
      </c>
      <c r="C22" s="269">
        <v>0</v>
      </c>
      <c r="D22" s="269">
        <v>270</v>
      </c>
      <c r="E22" s="269">
        <v>74</v>
      </c>
      <c r="F22" s="349">
        <v>27.407407407407408</v>
      </c>
      <c r="G22" s="269">
        <v>4</v>
      </c>
      <c r="I22" s="115"/>
      <c r="J22" s="113"/>
      <c r="K22" s="115"/>
      <c r="L22" s="113"/>
      <c r="M22" s="114"/>
      <c r="N22" s="113"/>
      <c r="O22" s="114"/>
      <c r="P22" s="113"/>
    </row>
    <row r="23" spans="1:16" ht="13.5" customHeight="1">
      <c r="A23" s="76" t="s">
        <v>183</v>
      </c>
      <c r="B23" s="120" t="s">
        <v>351</v>
      </c>
      <c r="C23" s="270">
        <v>23</v>
      </c>
      <c r="D23" s="270">
        <v>549</v>
      </c>
      <c r="E23" s="270">
        <v>406</v>
      </c>
      <c r="F23" s="244">
        <v>73.952641165755921</v>
      </c>
      <c r="G23" s="270">
        <v>8</v>
      </c>
      <c r="I23" s="115"/>
      <c r="J23" s="113"/>
      <c r="K23" s="115"/>
      <c r="L23" s="113"/>
      <c r="M23" s="114"/>
      <c r="N23" s="113"/>
      <c r="O23" s="114"/>
      <c r="P23" s="113"/>
    </row>
    <row r="24" spans="1:16" ht="13.5" customHeight="1">
      <c r="A24" s="76" t="s">
        <v>231</v>
      </c>
      <c r="B24" s="120" t="s">
        <v>351</v>
      </c>
      <c r="C24" s="270">
        <v>2</v>
      </c>
      <c r="D24" s="270">
        <v>53</v>
      </c>
      <c r="E24" s="270">
        <v>44</v>
      </c>
      <c r="F24" s="244">
        <v>83.018867924528308</v>
      </c>
      <c r="G24" s="270">
        <v>4</v>
      </c>
      <c r="I24" s="115"/>
      <c r="J24" s="113"/>
      <c r="K24" s="115"/>
      <c r="L24" s="113"/>
      <c r="M24" s="114"/>
      <c r="N24" s="113"/>
      <c r="O24" s="114"/>
      <c r="P24" s="113"/>
    </row>
    <row r="25" spans="1:16" ht="13.5" customHeight="1">
      <c r="A25" s="76" t="s">
        <v>246</v>
      </c>
      <c r="B25" s="120" t="s">
        <v>351</v>
      </c>
      <c r="C25" s="270">
        <v>16</v>
      </c>
      <c r="D25" s="270">
        <v>130</v>
      </c>
      <c r="E25" s="270">
        <v>125</v>
      </c>
      <c r="F25" s="244">
        <v>96.15384615384616</v>
      </c>
      <c r="G25" s="270">
        <v>18</v>
      </c>
      <c r="I25" s="115"/>
      <c r="J25" s="113"/>
      <c r="K25" s="115"/>
      <c r="L25" s="113"/>
      <c r="M25" s="114"/>
      <c r="N25" s="113"/>
      <c r="O25" s="114"/>
      <c r="P25" s="113"/>
    </row>
    <row r="26" spans="1:16" ht="13.5" customHeight="1">
      <c r="A26" s="111" t="s">
        <v>23</v>
      </c>
      <c r="B26" s="193" t="s">
        <v>351</v>
      </c>
      <c r="C26" s="270">
        <v>5</v>
      </c>
      <c r="D26" s="270">
        <v>109</v>
      </c>
      <c r="E26" s="270">
        <v>7</v>
      </c>
      <c r="F26" s="244">
        <v>6.4220183486238538</v>
      </c>
      <c r="G26" s="270">
        <v>0</v>
      </c>
      <c r="H26" s="116"/>
      <c r="I26" s="115"/>
      <c r="J26" s="113"/>
      <c r="K26" s="115"/>
      <c r="L26" s="113"/>
      <c r="M26" s="114"/>
      <c r="N26" s="113"/>
      <c r="O26" s="114"/>
      <c r="P26" s="113"/>
    </row>
    <row r="27" spans="1:16" ht="13.5" customHeight="1">
      <c r="A27" s="190" t="s">
        <v>24</v>
      </c>
      <c r="B27" s="120" t="s">
        <v>351</v>
      </c>
      <c r="C27" s="270">
        <v>15</v>
      </c>
      <c r="D27" s="270">
        <v>748</v>
      </c>
      <c r="E27" s="270">
        <v>102</v>
      </c>
      <c r="F27" s="244">
        <v>13.636363636363635</v>
      </c>
      <c r="G27" s="270">
        <v>12</v>
      </c>
      <c r="I27" s="130"/>
      <c r="J27" s="130"/>
      <c r="K27" s="130"/>
      <c r="L27" s="130"/>
      <c r="M27" s="130"/>
      <c r="N27" s="130"/>
      <c r="O27" s="130"/>
      <c r="P27" s="130"/>
    </row>
    <row r="28" spans="1:16" ht="13.5" customHeight="1">
      <c r="A28" s="76" t="s">
        <v>25</v>
      </c>
      <c r="B28" s="120" t="s">
        <v>351</v>
      </c>
      <c r="C28" s="270">
        <v>4</v>
      </c>
      <c r="D28" s="270">
        <v>153</v>
      </c>
      <c r="E28" s="270">
        <v>151</v>
      </c>
      <c r="F28" s="244">
        <v>98.692810457516345</v>
      </c>
      <c r="G28" s="270">
        <v>1</v>
      </c>
    </row>
    <row r="29" spans="1:16" ht="15" customHeight="1" thickBot="1">
      <c r="A29" s="105" t="s">
        <v>292</v>
      </c>
      <c r="B29" s="341"/>
      <c r="C29" s="344">
        <f>SUM(C21:C28)</f>
        <v>117</v>
      </c>
      <c r="D29" s="343">
        <f>SUM(D21:D28)</f>
        <v>2786</v>
      </c>
      <c r="E29" s="343">
        <f>SUM(E21:E28)</f>
        <v>1673</v>
      </c>
      <c r="F29" s="350">
        <f>E29/D29*100</f>
        <v>60.050251256281406</v>
      </c>
      <c r="G29" s="344">
        <f>SUM(G21:G28)</f>
        <v>49</v>
      </c>
    </row>
    <row r="30" spans="1:16" ht="13.5" customHeight="1" thickBot="1">
      <c r="A30" s="106" t="s">
        <v>158</v>
      </c>
      <c r="B30" s="345"/>
      <c r="C30" s="346">
        <f>C20+C29</f>
        <v>374</v>
      </c>
      <c r="D30" s="347">
        <f>D20+D29</f>
        <v>8758</v>
      </c>
      <c r="E30" s="347">
        <f>E20+E29</f>
        <v>7190</v>
      </c>
      <c r="F30" s="351">
        <f>E30/D30*100</f>
        <v>82.096369034026026</v>
      </c>
      <c r="G30" s="346">
        <f>G20+G29</f>
        <v>143</v>
      </c>
    </row>
    <row r="31" spans="1:16">
      <c r="D31" s="155"/>
    </row>
    <row r="32" spans="1:16">
      <c r="D32" s="155"/>
    </row>
    <row r="33" spans="4:6">
      <c r="D33" s="155"/>
    </row>
    <row r="34" spans="4:6">
      <c r="F34" s="49"/>
    </row>
    <row r="35" spans="4:6">
      <c r="D35" s="155"/>
    </row>
    <row r="36" spans="4:6">
      <c r="D36" s="155"/>
    </row>
    <row r="37" spans="4:6">
      <c r="D37" s="155"/>
    </row>
    <row r="38" spans="4:6">
      <c r="D38" s="155"/>
    </row>
    <row r="39" spans="4:6">
      <c r="D39" s="155"/>
    </row>
    <row r="40" spans="4:6">
      <c r="D40" s="155"/>
    </row>
  </sheetData>
  <sortState ref="H20:P27">
    <sortCondition ref="H20:H27"/>
  </sortState>
  <mergeCells count="1">
    <mergeCell ref="A1:G1"/>
  </mergeCells>
  <pageMargins left="0.7" right="0.7" top="0.75" bottom="0.75" header="0.3" footer="0.3"/>
  <pageSetup paperSize="9" scale="9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55" sqref="G155"/>
    </sheetView>
  </sheetViews>
  <sheetFormatPr defaultColWidth="8.85546875" defaultRowHeight="15"/>
  <cols>
    <col min="1" max="16384" width="8.85546875" style="8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G75"/>
  <sheetViews>
    <sheetView zoomScaleNormal="100" workbookViewId="0">
      <selection activeCell="C2" sqref="C2"/>
    </sheetView>
  </sheetViews>
  <sheetFormatPr defaultRowHeight="15"/>
  <cols>
    <col min="1" max="1" width="20.85546875" style="212" customWidth="1"/>
    <col min="2" max="2" width="22.85546875" style="230" customWidth="1"/>
    <col min="3" max="3" width="18" style="230" customWidth="1"/>
    <col min="4" max="4" width="19.28515625" style="213" customWidth="1"/>
    <col min="5" max="5" width="14.140625" style="231" customWidth="1"/>
    <col min="6" max="6" width="13.42578125" style="231" customWidth="1"/>
    <col min="7" max="7" width="17.42578125" style="155" customWidth="1"/>
    <col min="8" max="8" width="8.85546875" style="8"/>
    <col min="9" max="9" width="19.7109375" style="8" customWidth="1"/>
    <col min="10" max="10" width="8.85546875" style="8"/>
    <col min="11" max="11" width="18" style="8" customWidth="1"/>
    <col min="12" max="256" width="8.85546875" style="8"/>
    <col min="257" max="257" width="20.85546875" style="8" customWidth="1"/>
    <col min="258" max="258" width="22.85546875" style="8" customWidth="1"/>
    <col min="259" max="259" width="18" style="8" customWidth="1"/>
    <col min="260" max="260" width="19.28515625" style="8" customWidth="1"/>
    <col min="261" max="261" width="14.140625" style="8" customWidth="1"/>
    <col min="262" max="262" width="13.42578125" style="8" customWidth="1"/>
    <col min="263" max="263" width="17.42578125" style="8" customWidth="1"/>
    <col min="264" max="512" width="8.85546875" style="8"/>
    <col min="513" max="513" width="20.85546875" style="8" customWidth="1"/>
    <col min="514" max="514" width="22.85546875" style="8" customWidth="1"/>
    <col min="515" max="515" width="18" style="8" customWidth="1"/>
    <col min="516" max="516" width="19.28515625" style="8" customWidth="1"/>
    <col min="517" max="517" width="14.140625" style="8" customWidth="1"/>
    <col min="518" max="518" width="13.42578125" style="8" customWidth="1"/>
    <col min="519" max="519" width="17.42578125" style="8" customWidth="1"/>
    <col min="520" max="768" width="8.85546875" style="8"/>
    <col min="769" max="769" width="20.85546875" style="8" customWidth="1"/>
    <col min="770" max="770" width="22.85546875" style="8" customWidth="1"/>
    <col min="771" max="771" width="18" style="8" customWidth="1"/>
    <col min="772" max="772" width="19.28515625" style="8" customWidth="1"/>
    <col min="773" max="773" width="14.140625" style="8" customWidth="1"/>
    <col min="774" max="774" width="13.42578125" style="8" customWidth="1"/>
    <col min="775" max="775" width="17.42578125" style="8" customWidth="1"/>
    <col min="776" max="1024" width="8.85546875" style="8"/>
    <col min="1025" max="1025" width="20.85546875" style="8" customWidth="1"/>
    <col min="1026" max="1026" width="22.85546875" style="8" customWidth="1"/>
    <col min="1027" max="1027" width="18" style="8" customWidth="1"/>
    <col min="1028" max="1028" width="19.28515625" style="8" customWidth="1"/>
    <col min="1029" max="1029" width="14.140625" style="8" customWidth="1"/>
    <col min="1030" max="1030" width="13.42578125" style="8" customWidth="1"/>
    <col min="1031" max="1031" width="17.42578125" style="8" customWidth="1"/>
    <col min="1032" max="1280" width="8.85546875" style="8"/>
    <col min="1281" max="1281" width="20.85546875" style="8" customWidth="1"/>
    <col min="1282" max="1282" width="22.85546875" style="8" customWidth="1"/>
    <col min="1283" max="1283" width="18" style="8" customWidth="1"/>
    <col min="1284" max="1284" width="19.28515625" style="8" customWidth="1"/>
    <col min="1285" max="1285" width="14.140625" style="8" customWidth="1"/>
    <col min="1286" max="1286" width="13.42578125" style="8" customWidth="1"/>
    <col min="1287" max="1287" width="17.42578125" style="8" customWidth="1"/>
    <col min="1288" max="1536" width="8.85546875" style="8"/>
    <col min="1537" max="1537" width="20.85546875" style="8" customWidth="1"/>
    <col min="1538" max="1538" width="22.85546875" style="8" customWidth="1"/>
    <col min="1539" max="1539" width="18" style="8" customWidth="1"/>
    <col min="1540" max="1540" width="19.28515625" style="8" customWidth="1"/>
    <col min="1541" max="1541" width="14.140625" style="8" customWidth="1"/>
    <col min="1542" max="1542" width="13.42578125" style="8" customWidth="1"/>
    <col min="1543" max="1543" width="17.42578125" style="8" customWidth="1"/>
    <col min="1544" max="1792" width="8.85546875" style="8"/>
    <col min="1793" max="1793" width="20.85546875" style="8" customWidth="1"/>
    <col min="1794" max="1794" width="22.85546875" style="8" customWidth="1"/>
    <col min="1795" max="1795" width="18" style="8" customWidth="1"/>
    <col min="1796" max="1796" width="19.28515625" style="8" customWidth="1"/>
    <col min="1797" max="1797" width="14.140625" style="8" customWidth="1"/>
    <col min="1798" max="1798" width="13.42578125" style="8" customWidth="1"/>
    <col min="1799" max="1799" width="17.42578125" style="8" customWidth="1"/>
    <col min="1800" max="2048" width="8.85546875" style="8"/>
    <col min="2049" max="2049" width="20.85546875" style="8" customWidth="1"/>
    <col min="2050" max="2050" width="22.85546875" style="8" customWidth="1"/>
    <col min="2051" max="2051" width="18" style="8" customWidth="1"/>
    <col min="2052" max="2052" width="19.28515625" style="8" customWidth="1"/>
    <col min="2053" max="2053" width="14.140625" style="8" customWidth="1"/>
    <col min="2054" max="2054" width="13.42578125" style="8" customWidth="1"/>
    <col min="2055" max="2055" width="17.42578125" style="8" customWidth="1"/>
    <col min="2056" max="2304" width="8.85546875" style="8"/>
    <col min="2305" max="2305" width="20.85546875" style="8" customWidth="1"/>
    <col min="2306" max="2306" width="22.85546875" style="8" customWidth="1"/>
    <col min="2307" max="2307" width="18" style="8" customWidth="1"/>
    <col min="2308" max="2308" width="19.28515625" style="8" customWidth="1"/>
    <col min="2309" max="2309" width="14.140625" style="8" customWidth="1"/>
    <col min="2310" max="2310" width="13.42578125" style="8" customWidth="1"/>
    <col min="2311" max="2311" width="17.42578125" style="8" customWidth="1"/>
    <col min="2312" max="2560" width="8.85546875" style="8"/>
    <col min="2561" max="2561" width="20.85546875" style="8" customWidth="1"/>
    <col min="2562" max="2562" width="22.85546875" style="8" customWidth="1"/>
    <col min="2563" max="2563" width="18" style="8" customWidth="1"/>
    <col min="2564" max="2564" width="19.28515625" style="8" customWidth="1"/>
    <col min="2565" max="2565" width="14.140625" style="8" customWidth="1"/>
    <col min="2566" max="2566" width="13.42578125" style="8" customWidth="1"/>
    <col min="2567" max="2567" width="17.42578125" style="8" customWidth="1"/>
    <col min="2568" max="2816" width="8.85546875" style="8"/>
    <col min="2817" max="2817" width="20.85546875" style="8" customWidth="1"/>
    <col min="2818" max="2818" width="22.85546875" style="8" customWidth="1"/>
    <col min="2819" max="2819" width="18" style="8" customWidth="1"/>
    <col min="2820" max="2820" width="19.28515625" style="8" customWidth="1"/>
    <col min="2821" max="2821" width="14.140625" style="8" customWidth="1"/>
    <col min="2822" max="2822" width="13.42578125" style="8" customWidth="1"/>
    <col min="2823" max="2823" width="17.42578125" style="8" customWidth="1"/>
    <col min="2824" max="3072" width="8.85546875" style="8"/>
    <col min="3073" max="3073" width="20.85546875" style="8" customWidth="1"/>
    <col min="3074" max="3074" width="22.85546875" style="8" customWidth="1"/>
    <col min="3075" max="3075" width="18" style="8" customWidth="1"/>
    <col min="3076" max="3076" width="19.28515625" style="8" customWidth="1"/>
    <col min="3077" max="3077" width="14.140625" style="8" customWidth="1"/>
    <col min="3078" max="3078" width="13.42578125" style="8" customWidth="1"/>
    <col min="3079" max="3079" width="17.42578125" style="8" customWidth="1"/>
    <col min="3080" max="3328" width="8.85546875" style="8"/>
    <col min="3329" max="3329" width="20.85546875" style="8" customWidth="1"/>
    <col min="3330" max="3330" width="22.85546875" style="8" customWidth="1"/>
    <col min="3331" max="3331" width="18" style="8" customWidth="1"/>
    <col min="3332" max="3332" width="19.28515625" style="8" customWidth="1"/>
    <col min="3333" max="3333" width="14.140625" style="8" customWidth="1"/>
    <col min="3334" max="3334" width="13.42578125" style="8" customWidth="1"/>
    <col min="3335" max="3335" width="17.42578125" style="8" customWidth="1"/>
    <col min="3336" max="3584" width="8.85546875" style="8"/>
    <col min="3585" max="3585" width="20.85546875" style="8" customWidth="1"/>
    <col min="3586" max="3586" width="22.85546875" style="8" customWidth="1"/>
    <col min="3587" max="3587" width="18" style="8" customWidth="1"/>
    <col min="3588" max="3588" width="19.28515625" style="8" customWidth="1"/>
    <col min="3589" max="3589" width="14.140625" style="8" customWidth="1"/>
    <col min="3590" max="3590" width="13.42578125" style="8" customWidth="1"/>
    <col min="3591" max="3591" width="17.42578125" style="8" customWidth="1"/>
    <col min="3592" max="3840" width="8.85546875" style="8"/>
    <col min="3841" max="3841" width="20.85546875" style="8" customWidth="1"/>
    <col min="3842" max="3842" width="22.85546875" style="8" customWidth="1"/>
    <col min="3843" max="3843" width="18" style="8" customWidth="1"/>
    <col min="3844" max="3844" width="19.28515625" style="8" customWidth="1"/>
    <col min="3845" max="3845" width="14.140625" style="8" customWidth="1"/>
    <col min="3846" max="3846" width="13.42578125" style="8" customWidth="1"/>
    <col min="3847" max="3847" width="17.42578125" style="8" customWidth="1"/>
    <col min="3848" max="4096" width="8.85546875" style="8"/>
    <col min="4097" max="4097" width="20.85546875" style="8" customWidth="1"/>
    <col min="4098" max="4098" width="22.85546875" style="8" customWidth="1"/>
    <col min="4099" max="4099" width="18" style="8" customWidth="1"/>
    <col min="4100" max="4100" width="19.28515625" style="8" customWidth="1"/>
    <col min="4101" max="4101" width="14.140625" style="8" customWidth="1"/>
    <col min="4102" max="4102" width="13.42578125" style="8" customWidth="1"/>
    <col min="4103" max="4103" width="17.42578125" style="8" customWidth="1"/>
    <col min="4104" max="4352" width="8.85546875" style="8"/>
    <col min="4353" max="4353" width="20.85546875" style="8" customWidth="1"/>
    <col min="4354" max="4354" width="22.85546875" style="8" customWidth="1"/>
    <col min="4355" max="4355" width="18" style="8" customWidth="1"/>
    <col min="4356" max="4356" width="19.28515625" style="8" customWidth="1"/>
    <col min="4357" max="4357" width="14.140625" style="8" customWidth="1"/>
    <col min="4358" max="4358" width="13.42578125" style="8" customWidth="1"/>
    <col min="4359" max="4359" width="17.42578125" style="8" customWidth="1"/>
    <col min="4360" max="4608" width="8.85546875" style="8"/>
    <col min="4609" max="4609" width="20.85546875" style="8" customWidth="1"/>
    <col min="4610" max="4610" width="22.85546875" style="8" customWidth="1"/>
    <col min="4611" max="4611" width="18" style="8" customWidth="1"/>
    <col min="4612" max="4612" width="19.28515625" style="8" customWidth="1"/>
    <col min="4613" max="4613" width="14.140625" style="8" customWidth="1"/>
    <col min="4614" max="4614" width="13.42578125" style="8" customWidth="1"/>
    <col min="4615" max="4615" width="17.42578125" style="8" customWidth="1"/>
    <col min="4616" max="4864" width="8.85546875" style="8"/>
    <col min="4865" max="4865" width="20.85546875" style="8" customWidth="1"/>
    <col min="4866" max="4866" width="22.85546875" style="8" customWidth="1"/>
    <col min="4867" max="4867" width="18" style="8" customWidth="1"/>
    <col min="4868" max="4868" width="19.28515625" style="8" customWidth="1"/>
    <col min="4869" max="4869" width="14.140625" style="8" customWidth="1"/>
    <col min="4870" max="4870" width="13.42578125" style="8" customWidth="1"/>
    <col min="4871" max="4871" width="17.42578125" style="8" customWidth="1"/>
    <col min="4872" max="5120" width="8.85546875" style="8"/>
    <col min="5121" max="5121" width="20.85546875" style="8" customWidth="1"/>
    <col min="5122" max="5122" width="22.85546875" style="8" customWidth="1"/>
    <col min="5123" max="5123" width="18" style="8" customWidth="1"/>
    <col min="5124" max="5124" width="19.28515625" style="8" customWidth="1"/>
    <col min="5125" max="5125" width="14.140625" style="8" customWidth="1"/>
    <col min="5126" max="5126" width="13.42578125" style="8" customWidth="1"/>
    <col min="5127" max="5127" width="17.42578125" style="8" customWidth="1"/>
    <col min="5128" max="5376" width="8.85546875" style="8"/>
    <col min="5377" max="5377" width="20.85546875" style="8" customWidth="1"/>
    <col min="5378" max="5378" width="22.85546875" style="8" customWidth="1"/>
    <col min="5379" max="5379" width="18" style="8" customWidth="1"/>
    <col min="5380" max="5380" width="19.28515625" style="8" customWidth="1"/>
    <col min="5381" max="5381" width="14.140625" style="8" customWidth="1"/>
    <col min="5382" max="5382" width="13.42578125" style="8" customWidth="1"/>
    <col min="5383" max="5383" width="17.42578125" style="8" customWidth="1"/>
    <col min="5384" max="5632" width="8.85546875" style="8"/>
    <col min="5633" max="5633" width="20.85546875" style="8" customWidth="1"/>
    <col min="5634" max="5634" width="22.85546875" style="8" customWidth="1"/>
    <col min="5635" max="5635" width="18" style="8" customWidth="1"/>
    <col min="5636" max="5636" width="19.28515625" style="8" customWidth="1"/>
    <col min="5637" max="5637" width="14.140625" style="8" customWidth="1"/>
    <col min="5638" max="5638" width="13.42578125" style="8" customWidth="1"/>
    <col min="5639" max="5639" width="17.42578125" style="8" customWidth="1"/>
    <col min="5640" max="5888" width="8.85546875" style="8"/>
    <col min="5889" max="5889" width="20.85546875" style="8" customWidth="1"/>
    <col min="5890" max="5890" width="22.85546875" style="8" customWidth="1"/>
    <col min="5891" max="5891" width="18" style="8" customWidth="1"/>
    <col min="5892" max="5892" width="19.28515625" style="8" customWidth="1"/>
    <col min="5893" max="5893" width="14.140625" style="8" customWidth="1"/>
    <col min="5894" max="5894" width="13.42578125" style="8" customWidth="1"/>
    <col min="5895" max="5895" width="17.42578125" style="8" customWidth="1"/>
    <col min="5896" max="6144" width="8.85546875" style="8"/>
    <col min="6145" max="6145" width="20.85546875" style="8" customWidth="1"/>
    <col min="6146" max="6146" width="22.85546875" style="8" customWidth="1"/>
    <col min="6147" max="6147" width="18" style="8" customWidth="1"/>
    <col min="6148" max="6148" width="19.28515625" style="8" customWidth="1"/>
    <col min="6149" max="6149" width="14.140625" style="8" customWidth="1"/>
    <col min="6150" max="6150" width="13.42578125" style="8" customWidth="1"/>
    <col min="6151" max="6151" width="17.42578125" style="8" customWidth="1"/>
    <col min="6152" max="6400" width="8.85546875" style="8"/>
    <col min="6401" max="6401" width="20.85546875" style="8" customWidth="1"/>
    <col min="6402" max="6402" width="22.85546875" style="8" customWidth="1"/>
    <col min="6403" max="6403" width="18" style="8" customWidth="1"/>
    <col min="6404" max="6404" width="19.28515625" style="8" customWidth="1"/>
    <col min="6405" max="6405" width="14.140625" style="8" customWidth="1"/>
    <col min="6406" max="6406" width="13.42578125" style="8" customWidth="1"/>
    <col min="6407" max="6407" width="17.42578125" style="8" customWidth="1"/>
    <col min="6408" max="6656" width="8.85546875" style="8"/>
    <col min="6657" max="6657" width="20.85546875" style="8" customWidth="1"/>
    <col min="6658" max="6658" width="22.85546875" style="8" customWidth="1"/>
    <col min="6659" max="6659" width="18" style="8" customWidth="1"/>
    <col min="6660" max="6660" width="19.28515625" style="8" customWidth="1"/>
    <col min="6661" max="6661" width="14.140625" style="8" customWidth="1"/>
    <col min="6662" max="6662" width="13.42578125" style="8" customWidth="1"/>
    <col min="6663" max="6663" width="17.42578125" style="8" customWidth="1"/>
    <col min="6664" max="6912" width="8.85546875" style="8"/>
    <col min="6913" max="6913" width="20.85546875" style="8" customWidth="1"/>
    <col min="6914" max="6914" width="22.85546875" style="8" customWidth="1"/>
    <col min="6915" max="6915" width="18" style="8" customWidth="1"/>
    <col min="6916" max="6916" width="19.28515625" style="8" customWidth="1"/>
    <col min="6917" max="6917" width="14.140625" style="8" customWidth="1"/>
    <col min="6918" max="6918" width="13.42578125" style="8" customWidth="1"/>
    <col min="6919" max="6919" width="17.42578125" style="8" customWidth="1"/>
    <col min="6920" max="7168" width="8.85546875" style="8"/>
    <col min="7169" max="7169" width="20.85546875" style="8" customWidth="1"/>
    <col min="7170" max="7170" width="22.85546875" style="8" customWidth="1"/>
    <col min="7171" max="7171" width="18" style="8" customWidth="1"/>
    <col min="7172" max="7172" width="19.28515625" style="8" customWidth="1"/>
    <col min="7173" max="7173" width="14.140625" style="8" customWidth="1"/>
    <col min="7174" max="7174" width="13.42578125" style="8" customWidth="1"/>
    <col min="7175" max="7175" width="17.42578125" style="8" customWidth="1"/>
    <col min="7176" max="7424" width="8.85546875" style="8"/>
    <col min="7425" max="7425" width="20.85546875" style="8" customWidth="1"/>
    <col min="7426" max="7426" width="22.85546875" style="8" customWidth="1"/>
    <col min="7427" max="7427" width="18" style="8" customWidth="1"/>
    <col min="7428" max="7428" width="19.28515625" style="8" customWidth="1"/>
    <col min="7429" max="7429" width="14.140625" style="8" customWidth="1"/>
    <col min="7430" max="7430" width="13.42578125" style="8" customWidth="1"/>
    <col min="7431" max="7431" width="17.42578125" style="8" customWidth="1"/>
    <col min="7432" max="7680" width="8.85546875" style="8"/>
    <col min="7681" max="7681" width="20.85546875" style="8" customWidth="1"/>
    <col min="7682" max="7682" width="22.85546875" style="8" customWidth="1"/>
    <col min="7683" max="7683" width="18" style="8" customWidth="1"/>
    <col min="7684" max="7684" width="19.28515625" style="8" customWidth="1"/>
    <col min="7685" max="7685" width="14.140625" style="8" customWidth="1"/>
    <col min="7686" max="7686" width="13.42578125" style="8" customWidth="1"/>
    <col min="7687" max="7687" width="17.42578125" style="8" customWidth="1"/>
    <col min="7688" max="7936" width="8.85546875" style="8"/>
    <col min="7937" max="7937" width="20.85546875" style="8" customWidth="1"/>
    <col min="7938" max="7938" width="22.85546875" style="8" customWidth="1"/>
    <col min="7939" max="7939" width="18" style="8" customWidth="1"/>
    <col min="7940" max="7940" width="19.28515625" style="8" customWidth="1"/>
    <col min="7941" max="7941" width="14.140625" style="8" customWidth="1"/>
    <col min="7942" max="7942" width="13.42578125" style="8" customWidth="1"/>
    <col min="7943" max="7943" width="17.42578125" style="8" customWidth="1"/>
    <col min="7944" max="8192" width="8.85546875" style="8"/>
    <col min="8193" max="8193" width="20.85546875" style="8" customWidth="1"/>
    <col min="8194" max="8194" width="22.85546875" style="8" customWidth="1"/>
    <col min="8195" max="8195" width="18" style="8" customWidth="1"/>
    <col min="8196" max="8196" width="19.28515625" style="8" customWidth="1"/>
    <col min="8197" max="8197" width="14.140625" style="8" customWidth="1"/>
    <col min="8198" max="8198" width="13.42578125" style="8" customWidth="1"/>
    <col min="8199" max="8199" width="17.42578125" style="8" customWidth="1"/>
    <col min="8200" max="8448" width="8.85546875" style="8"/>
    <col min="8449" max="8449" width="20.85546875" style="8" customWidth="1"/>
    <col min="8450" max="8450" width="22.85546875" style="8" customWidth="1"/>
    <col min="8451" max="8451" width="18" style="8" customWidth="1"/>
    <col min="8452" max="8452" width="19.28515625" style="8" customWidth="1"/>
    <col min="8453" max="8453" width="14.140625" style="8" customWidth="1"/>
    <col min="8454" max="8454" width="13.42578125" style="8" customWidth="1"/>
    <col min="8455" max="8455" width="17.42578125" style="8" customWidth="1"/>
    <col min="8456" max="8704" width="8.85546875" style="8"/>
    <col min="8705" max="8705" width="20.85546875" style="8" customWidth="1"/>
    <col min="8706" max="8706" width="22.85546875" style="8" customWidth="1"/>
    <col min="8707" max="8707" width="18" style="8" customWidth="1"/>
    <col min="8708" max="8708" width="19.28515625" style="8" customWidth="1"/>
    <col min="8709" max="8709" width="14.140625" style="8" customWidth="1"/>
    <col min="8710" max="8710" width="13.42578125" style="8" customWidth="1"/>
    <col min="8711" max="8711" width="17.42578125" style="8" customWidth="1"/>
    <col min="8712" max="8960" width="8.85546875" style="8"/>
    <col min="8961" max="8961" width="20.85546875" style="8" customWidth="1"/>
    <col min="8962" max="8962" width="22.85546875" style="8" customWidth="1"/>
    <col min="8963" max="8963" width="18" style="8" customWidth="1"/>
    <col min="8964" max="8964" width="19.28515625" style="8" customWidth="1"/>
    <col min="8965" max="8965" width="14.140625" style="8" customWidth="1"/>
    <col min="8966" max="8966" width="13.42578125" style="8" customWidth="1"/>
    <col min="8967" max="8967" width="17.42578125" style="8" customWidth="1"/>
    <col min="8968" max="9216" width="8.85546875" style="8"/>
    <col min="9217" max="9217" width="20.85546875" style="8" customWidth="1"/>
    <col min="9218" max="9218" width="22.85546875" style="8" customWidth="1"/>
    <col min="9219" max="9219" width="18" style="8" customWidth="1"/>
    <col min="9220" max="9220" width="19.28515625" style="8" customWidth="1"/>
    <col min="9221" max="9221" width="14.140625" style="8" customWidth="1"/>
    <col min="9222" max="9222" width="13.42578125" style="8" customWidth="1"/>
    <col min="9223" max="9223" width="17.42578125" style="8" customWidth="1"/>
    <col min="9224" max="9472" width="8.85546875" style="8"/>
    <col min="9473" max="9473" width="20.85546875" style="8" customWidth="1"/>
    <col min="9474" max="9474" width="22.85546875" style="8" customWidth="1"/>
    <col min="9475" max="9475" width="18" style="8" customWidth="1"/>
    <col min="9476" max="9476" width="19.28515625" style="8" customWidth="1"/>
    <col min="9477" max="9477" width="14.140625" style="8" customWidth="1"/>
    <col min="9478" max="9478" width="13.42578125" style="8" customWidth="1"/>
    <col min="9479" max="9479" width="17.42578125" style="8" customWidth="1"/>
    <col min="9480" max="9728" width="8.85546875" style="8"/>
    <col min="9729" max="9729" width="20.85546875" style="8" customWidth="1"/>
    <col min="9730" max="9730" width="22.85546875" style="8" customWidth="1"/>
    <col min="9731" max="9731" width="18" style="8" customWidth="1"/>
    <col min="9732" max="9732" width="19.28515625" style="8" customWidth="1"/>
    <col min="9733" max="9733" width="14.140625" style="8" customWidth="1"/>
    <col min="9734" max="9734" width="13.42578125" style="8" customWidth="1"/>
    <col min="9735" max="9735" width="17.42578125" style="8" customWidth="1"/>
    <col min="9736" max="9984" width="8.85546875" style="8"/>
    <col min="9985" max="9985" width="20.85546875" style="8" customWidth="1"/>
    <col min="9986" max="9986" width="22.85546875" style="8" customWidth="1"/>
    <col min="9987" max="9987" width="18" style="8" customWidth="1"/>
    <col min="9988" max="9988" width="19.28515625" style="8" customWidth="1"/>
    <col min="9989" max="9989" width="14.140625" style="8" customWidth="1"/>
    <col min="9990" max="9990" width="13.42578125" style="8" customWidth="1"/>
    <col min="9991" max="9991" width="17.42578125" style="8" customWidth="1"/>
    <col min="9992" max="10240" width="8.85546875" style="8"/>
    <col min="10241" max="10241" width="20.85546875" style="8" customWidth="1"/>
    <col min="10242" max="10242" width="22.85546875" style="8" customWidth="1"/>
    <col min="10243" max="10243" width="18" style="8" customWidth="1"/>
    <col min="10244" max="10244" width="19.28515625" style="8" customWidth="1"/>
    <col min="10245" max="10245" width="14.140625" style="8" customWidth="1"/>
    <col min="10246" max="10246" width="13.42578125" style="8" customWidth="1"/>
    <col min="10247" max="10247" width="17.42578125" style="8" customWidth="1"/>
    <col min="10248" max="10496" width="8.85546875" style="8"/>
    <col min="10497" max="10497" width="20.85546875" style="8" customWidth="1"/>
    <col min="10498" max="10498" width="22.85546875" style="8" customWidth="1"/>
    <col min="10499" max="10499" width="18" style="8" customWidth="1"/>
    <col min="10500" max="10500" width="19.28515625" style="8" customWidth="1"/>
    <col min="10501" max="10501" width="14.140625" style="8" customWidth="1"/>
    <col min="10502" max="10502" width="13.42578125" style="8" customWidth="1"/>
    <col min="10503" max="10503" width="17.42578125" style="8" customWidth="1"/>
    <col min="10504" max="10752" width="8.85546875" style="8"/>
    <col min="10753" max="10753" width="20.85546875" style="8" customWidth="1"/>
    <col min="10754" max="10754" width="22.85546875" style="8" customWidth="1"/>
    <col min="10755" max="10755" width="18" style="8" customWidth="1"/>
    <col min="10756" max="10756" width="19.28515625" style="8" customWidth="1"/>
    <col min="10757" max="10757" width="14.140625" style="8" customWidth="1"/>
    <col min="10758" max="10758" width="13.42578125" style="8" customWidth="1"/>
    <col min="10759" max="10759" width="17.42578125" style="8" customWidth="1"/>
    <col min="10760" max="11008" width="8.85546875" style="8"/>
    <col min="11009" max="11009" width="20.85546875" style="8" customWidth="1"/>
    <col min="11010" max="11010" width="22.85546875" style="8" customWidth="1"/>
    <col min="11011" max="11011" width="18" style="8" customWidth="1"/>
    <col min="11012" max="11012" width="19.28515625" style="8" customWidth="1"/>
    <col min="11013" max="11013" width="14.140625" style="8" customWidth="1"/>
    <col min="11014" max="11014" width="13.42578125" style="8" customWidth="1"/>
    <col min="11015" max="11015" width="17.42578125" style="8" customWidth="1"/>
    <col min="11016" max="11264" width="8.85546875" style="8"/>
    <col min="11265" max="11265" width="20.85546875" style="8" customWidth="1"/>
    <col min="11266" max="11266" width="22.85546875" style="8" customWidth="1"/>
    <col min="11267" max="11267" width="18" style="8" customWidth="1"/>
    <col min="11268" max="11268" width="19.28515625" style="8" customWidth="1"/>
    <col min="11269" max="11269" width="14.140625" style="8" customWidth="1"/>
    <col min="11270" max="11270" width="13.42578125" style="8" customWidth="1"/>
    <col min="11271" max="11271" width="17.42578125" style="8" customWidth="1"/>
    <col min="11272" max="11520" width="8.85546875" style="8"/>
    <col min="11521" max="11521" width="20.85546875" style="8" customWidth="1"/>
    <col min="11522" max="11522" width="22.85546875" style="8" customWidth="1"/>
    <col min="11523" max="11523" width="18" style="8" customWidth="1"/>
    <col min="11524" max="11524" width="19.28515625" style="8" customWidth="1"/>
    <col min="11525" max="11525" width="14.140625" style="8" customWidth="1"/>
    <col min="11526" max="11526" width="13.42578125" style="8" customWidth="1"/>
    <col min="11527" max="11527" width="17.42578125" style="8" customWidth="1"/>
    <col min="11528" max="11776" width="8.85546875" style="8"/>
    <col min="11777" max="11777" width="20.85546875" style="8" customWidth="1"/>
    <col min="11778" max="11778" width="22.85546875" style="8" customWidth="1"/>
    <col min="11779" max="11779" width="18" style="8" customWidth="1"/>
    <col min="11780" max="11780" width="19.28515625" style="8" customWidth="1"/>
    <col min="11781" max="11781" width="14.140625" style="8" customWidth="1"/>
    <col min="11782" max="11782" width="13.42578125" style="8" customWidth="1"/>
    <col min="11783" max="11783" width="17.42578125" style="8" customWidth="1"/>
    <col min="11784" max="12032" width="8.85546875" style="8"/>
    <col min="12033" max="12033" width="20.85546875" style="8" customWidth="1"/>
    <col min="12034" max="12034" width="22.85546875" style="8" customWidth="1"/>
    <col min="12035" max="12035" width="18" style="8" customWidth="1"/>
    <col min="12036" max="12036" width="19.28515625" style="8" customWidth="1"/>
    <col min="12037" max="12037" width="14.140625" style="8" customWidth="1"/>
    <col min="12038" max="12038" width="13.42578125" style="8" customWidth="1"/>
    <col min="12039" max="12039" width="17.42578125" style="8" customWidth="1"/>
    <col min="12040" max="12288" width="8.85546875" style="8"/>
    <col min="12289" max="12289" width="20.85546875" style="8" customWidth="1"/>
    <col min="12290" max="12290" width="22.85546875" style="8" customWidth="1"/>
    <col min="12291" max="12291" width="18" style="8" customWidth="1"/>
    <col min="12292" max="12292" width="19.28515625" style="8" customWidth="1"/>
    <col min="12293" max="12293" width="14.140625" style="8" customWidth="1"/>
    <col min="12294" max="12294" width="13.42578125" style="8" customWidth="1"/>
    <col min="12295" max="12295" width="17.42578125" style="8" customWidth="1"/>
    <col min="12296" max="12544" width="8.85546875" style="8"/>
    <col min="12545" max="12545" width="20.85546875" style="8" customWidth="1"/>
    <col min="12546" max="12546" width="22.85546875" style="8" customWidth="1"/>
    <col min="12547" max="12547" width="18" style="8" customWidth="1"/>
    <col min="12548" max="12548" width="19.28515625" style="8" customWidth="1"/>
    <col min="12549" max="12549" width="14.140625" style="8" customWidth="1"/>
    <col min="12550" max="12550" width="13.42578125" style="8" customWidth="1"/>
    <col min="12551" max="12551" width="17.42578125" style="8" customWidth="1"/>
    <col min="12552" max="12800" width="8.85546875" style="8"/>
    <col min="12801" max="12801" width="20.85546875" style="8" customWidth="1"/>
    <col min="12802" max="12802" width="22.85546875" style="8" customWidth="1"/>
    <col min="12803" max="12803" width="18" style="8" customWidth="1"/>
    <col min="12804" max="12804" width="19.28515625" style="8" customWidth="1"/>
    <col min="12805" max="12805" width="14.140625" style="8" customWidth="1"/>
    <col min="12806" max="12806" width="13.42578125" style="8" customWidth="1"/>
    <col min="12807" max="12807" width="17.42578125" style="8" customWidth="1"/>
    <col min="12808" max="13056" width="8.85546875" style="8"/>
    <col min="13057" max="13057" width="20.85546875" style="8" customWidth="1"/>
    <col min="13058" max="13058" width="22.85546875" style="8" customWidth="1"/>
    <col min="13059" max="13059" width="18" style="8" customWidth="1"/>
    <col min="13060" max="13060" width="19.28515625" style="8" customWidth="1"/>
    <col min="13061" max="13061" width="14.140625" style="8" customWidth="1"/>
    <col min="13062" max="13062" width="13.42578125" style="8" customWidth="1"/>
    <col min="13063" max="13063" width="17.42578125" style="8" customWidth="1"/>
    <col min="13064" max="13312" width="8.85546875" style="8"/>
    <col min="13313" max="13313" width="20.85546875" style="8" customWidth="1"/>
    <col min="13314" max="13314" width="22.85546875" style="8" customWidth="1"/>
    <col min="13315" max="13315" width="18" style="8" customWidth="1"/>
    <col min="13316" max="13316" width="19.28515625" style="8" customWidth="1"/>
    <col min="13317" max="13317" width="14.140625" style="8" customWidth="1"/>
    <col min="13318" max="13318" width="13.42578125" style="8" customWidth="1"/>
    <col min="13319" max="13319" width="17.42578125" style="8" customWidth="1"/>
    <col min="13320" max="13568" width="8.85546875" style="8"/>
    <col min="13569" max="13569" width="20.85546875" style="8" customWidth="1"/>
    <col min="13570" max="13570" width="22.85546875" style="8" customWidth="1"/>
    <col min="13571" max="13571" width="18" style="8" customWidth="1"/>
    <col min="13572" max="13572" width="19.28515625" style="8" customWidth="1"/>
    <col min="13573" max="13573" width="14.140625" style="8" customWidth="1"/>
    <col min="13574" max="13574" width="13.42578125" style="8" customWidth="1"/>
    <col min="13575" max="13575" width="17.42578125" style="8" customWidth="1"/>
    <col min="13576" max="13824" width="8.85546875" style="8"/>
    <col min="13825" max="13825" width="20.85546875" style="8" customWidth="1"/>
    <col min="13826" max="13826" width="22.85546875" style="8" customWidth="1"/>
    <col min="13827" max="13827" width="18" style="8" customWidth="1"/>
    <col min="13828" max="13828" width="19.28515625" style="8" customWidth="1"/>
    <col min="13829" max="13829" width="14.140625" style="8" customWidth="1"/>
    <col min="13830" max="13830" width="13.42578125" style="8" customWidth="1"/>
    <col min="13831" max="13831" width="17.42578125" style="8" customWidth="1"/>
    <col min="13832" max="14080" width="8.85546875" style="8"/>
    <col min="14081" max="14081" width="20.85546875" style="8" customWidth="1"/>
    <col min="14082" max="14082" width="22.85546875" style="8" customWidth="1"/>
    <col min="14083" max="14083" width="18" style="8" customWidth="1"/>
    <col min="14084" max="14084" width="19.28515625" style="8" customWidth="1"/>
    <col min="14085" max="14085" width="14.140625" style="8" customWidth="1"/>
    <col min="14086" max="14086" width="13.42578125" style="8" customWidth="1"/>
    <col min="14087" max="14087" width="17.42578125" style="8" customWidth="1"/>
    <col min="14088" max="14336" width="8.85546875" style="8"/>
    <col min="14337" max="14337" width="20.85546875" style="8" customWidth="1"/>
    <col min="14338" max="14338" width="22.85546875" style="8" customWidth="1"/>
    <col min="14339" max="14339" width="18" style="8" customWidth="1"/>
    <col min="14340" max="14340" width="19.28515625" style="8" customWidth="1"/>
    <col min="14341" max="14341" width="14.140625" style="8" customWidth="1"/>
    <col min="14342" max="14342" width="13.42578125" style="8" customWidth="1"/>
    <col min="14343" max="14343" width="17.42578125" style="8" customWidth="1"/>
    <col min="14344" max="14592" width="8.85546875" style="8"/>
    <col min="14593" max="14593" width="20.85546875" style="8" customWidth="1"/>
    <col min="14594" max="14594" width="22.85546875" style="8" customWidth="1"/>
    <col min="14595" max="14595" width="18" style="8" customWidth="1"/>
    <col min="14596" max="14596" width="19.28515625" style="8" customWidth="1"/>
    <col min="14597" max="14597" width="14.140625" style="8" customWidth="1"/>
    <col min="14598" max="14598" width="13.42578125" style="8" customWidth="1"/>
    <col min="14599" max="14599" width="17.42578125" style="8" customWidth="1"/>
    <col min="14600" max="14848" width="8.85546875" style="8"/>
    <col min="14849" max="14849" width="20.85546875" style="8" customWidth="1"/>
    <col min="14850" max="14850" width="22.85546875" style="8" customWidth="1"/>
    <col min="14851" max="14851" width="18" style="8" customWidth="1"/>
    <col min="14852" max="14852" width="19.28515625" style="8" customWidth="1"/>
    <col min="14853" max="14853" width="14.140625" style="8" customWidth="1"/>
    <col min="14854" max="14854" width="13.42578125" style="8" customWidth="1"/>
    <col min="14855" max="14855" width="17.42578125" style="8" customWidth="1"/>
    <col min="14856" max="15104" width="8.85546875" style="8"/>
    <col min="15105" max="15105" width="20.85546875" style="8" customWidth="1"/>
    <col min="15106" max="15106" width="22.85546875" style="8" customWidth="1"/>
    <col min="15107" max="15107" width="18" style="8" customWidth="1"/>
    <col min="15108" max="15108" width="19.28515625" style="8" customWidth="1"/>
    <col min="15109" max="15109" width="14.140625" style="8" customWidth="1"/>
    <col min="15110" max="15110" width="13.42578125" style="8" customWidth="1"/>
    <col min="15111" max="15111" width="17.42578125" style="8" customWidth="1"/>
    <col min="15112" max="15360" width="8.85546875" style="8"/>
    <col min="15361" max="15361" width="20.85546875" style="8" customWidth="1"/>
    <col min="15362" max="15362" width="22.85546875" style="8" customWidth="1"/>
    <col min="15363" max="15363" width="18" style="8" customWidth="1"/>
    <col min="15364" max="15364" width="19.28515625" style="8" customWidth="1"/>
    <col min="15365" max="15365" width="14.140625" style="8" customWidth="1"/>
    <col min="15366" max="15366" width="13.42578125" style="8" customWidth="1"/>
    <col min="15367" max="15367" width="17.42578125" style="8" customWidth="1"/>
    <col min="15368" max="15616" width="8.85546875" style="8"/>
    <col min="15617" max="15617" width="20.85546875" style="8" customWidth="1"/>
    <col min="15618" max="15618" width="22.85546875" style="8" customWidth="1"/>
    <col min="15619" max="15619" width="18" style="8" customWidth="1"/>
    <col min="15620" max="15620" width="19.28515625" style="8" customWidth="1"/>
    <col min="15621" max="15621" width="14.140625" style="8" customWidth="1"/>
    <col min="15622" max="15622" width="13.42578125" style="8" customWidth="1"/>
    <col min="15623" max="15623" width="17.42578125" style="8" customWidth="1"/>
    <col min="15624" max="15872" width="8.85546875" style="8"/>
    <col min="15873" max="15873" width="20.85546875" style="8" customWidth="1"/>
    <col min="15874" max="15874" width="22.85546875" style="8" customWidth="1"/>
    <col min="15875" max="15875" width="18" style="8" customWidth="1"/>
    <col min="15876" max="15876" width="19.28515625" style="8" customWidth="1"/>
    <col min="15877" max="15877" width="14.140625" style="8" customWidth="1"/>
    <col min="15878" max="15878" width="13.42578125" style="8" customWidth="1"/>
    <col min="15879" max="15879" width="17.42578125" style="8" customWidth="1"/>
    <col min="15880" max="16128" width="8.85546875" style="8"/>
    <col min="16129" max="16129" width="20.85546875" style="8" customWidth="1"/>
    <col min="16130" max="16130" width="22.85546875" style="8" customWidth="1"/>
    <col min="16131" max="16131" width="18" style="8" customWidth="1"/>
    <col min="16132" max="16132" width="19.28515625" style="8" customWidth="1"/>
    <col min="16133" max="16133" width="14.140625" style="8" customWidth="1"/>
    <col min="16134" max="16134" width="13.42578125" style="8" customWidth="1"/>
    <col min="16135" max="16135" width="17.42578125" style="8" customWidth="1"/>
    <col min="16136" max="16384" width="8.85546875" style="8"/>
  </cols>
  <sheetData>
    <row r="1" spans="1:7" ht="37.5" customHeight="1" thickBot="1">
      <c r="A1" s="457" t="s">
        <v>371</v>
      </c>
      <c r="B1" s="457"/>
      <c r="C1" s="457"/>
      <c r="D1" s="457"/>
      <c r="E1" s="457"/>
      <c r="F1" s="457"/>
      <c r="G1" s="457"/>
    </row>
    <row r="2" spans="1:7" ht="93" customHeight="1" thickBot="1">
      <c r="A2" s="198" t="s">
        <v>0</v>
      </c>
      <c r="B2" s="219" t="s">
        <v>65</v>
      </c>
      <c r="C2" s="219" t="s">
        <v>66</v>
      </c>
      <c r="D2" s="202" t="s">
        <v>67</v>
      </c>
      <c r="E2" s="221" t="s">
        <v>68</v>
      </c>
      <c r="F2" s="221" t="s">
        <v>4</v>
      </c>
      <c r="G2" s="17" t="s">
        <v>69</v>
      </c>
    </row>
    <row r="3" spans="1:7" ht="12.75" customHeight="1" thickTop="1">
      <c r="A3" s="87">
        <v>1</v>
      </c>
      <c r="B3" s="222">
        <v>2</v>
      </c>
      <c r="C3" s="222">
        <v>3</v>
      </c>
      <c r="D3" s="87">
        <v>4</v>
      </c>
      <c r="E3" s="225">
        <v>5</v>
      </c>
      <c r="F3" s="225">
        <v>6</v>
      </c>
      <c r="G3" s="90">
        <v>7</v>
      </c>
    </row>
    <row r="4" spans="1:7">
      <c r="A4" s="196" t="s">
        <v>6</v>
      </c>
      <c r="B4" s="215">
        <v>2765</v>
      </c>
      <c r="C4" s="215">
        <v>3250</v>
      </c>
      <c r="D4" s="205">
        <v>85.076923076923066</v>
      </c>
      <c r="E4" s="215">
        <v>640</v>
      </c>
      <c r="F4" s="215">
        <v>513</v>
      </c>
      <c r="G4" s="205">
        <v>1.2475633528265107</v>
      </c>
    </row>
    <row r="5" spans="1:7">
      <c r="A5" s="196" t="s">
        <v>7</v>
      </c>
      <c r="B5" s="215">
        <v>15945</v>
      </c>
      <c r="C5" s="215">
        <v>29264</v>
      </c>
      <c r="D5" s="205">
        <v>54.486741388737016</v>
      </c>
      <c r="E5" s="215">
        <v>7960</v>
      </c>
      <c r="F5" s="215">
        <v>11426</v>
      </c>
      <c r="G5" s="205">
        <v>0.69665674776824782</v>
      </c>
    </row>
    <row r="6" spans="1:7">
      <c r="A6" s="196" t="s">
        <v>8</v>
      </c>
      <c r="B6" s="215">
        <v>6496</v>
      </c>
      <c r="C6" s="215">
        <v>18147</v>
      </c>
      <c r="D6" s="205">
        <v>35.79655039400452</v>
      </c>
      <c r="E6" s="215">
        <v>8828</v>
      </c>
      <c r="F6" s="215">
        <v>2448</v>
      </c>
      <c r="G6" s="205">
        <v>3.6062091503267975</v>
      </c>
    </row>
    <row r="7" spans="1:7">
      <c r="A7" s="196" t="s">
        <v>9</v>
      </c>
      <c r="B7" s="215">
        <v>6514</v>
      </c>
      <c r="C7" s="215">
        <v>15077</v>
      </c>
      <c r="D7" s="205">
        <v>43.204881607746898</v>
      </c>
      <c r="E7" s="215">
        <v>1915</v>
      </c>
      <c r="F7" s="215">
        <v>6033</v>
      </c>
      <c r="G7" s="205">
        <v>0.31742085198077241</v>
      </c>
    </row>
    <row r="8" spans="1:7">
      <c r="A8" s="196" t="s">
        <v>10</v>
      </c>
      <c r="B8" s="215">
        <v>15382</v>
      </c>
      <c r="C8" s="215">
        <v>34849</v>
      </c>
      <c r="D8" s="205">
        <v>44.138999684352491</v>
      </c>
      <c r="E8" s="215">
        <v>4571</v>
      </c>
      <c r="F8" s="215">
        <v>12682</v>
      </c>
      <c r="G8" s="205">
        <v>0.36043210850023655</v>
      </c>
    </row>
    <row r="9" spans="1:7">
      <c r="A9" s="196" t="s">
        <v>11</v>
      </c>
      <c r="B9" s="215">
        <v>33048</v>
      </c>
      <c r="C9" s="215">
        <v>50517</v>
      </c>
      <c r="D9" s="205">
        <v>65.419561731694273</v>
      </c>
      <c r="E9" s="215">
        <v>5915</v>
      </c>
      <c r="F9" s="215">
        <v>11233</v>
      </c>
      <c r="G9" s="205">
        <v>0.52657348882756161</v>
      </c>
    </row>
    <row r="10" spans="1:7">
      <c r="A10" s="196" t="s">
        <v>12</v>
      </c>
      <c r="B10" s="216">
        <v>8423</v>
      </c>
      <c r="C10" s="216">
        <v>11821</v>
      </c>
      <c r="D10" s="207">
        <v>71.254546992640229</v>
      </c>
      <c r="E10" s="215">
        <v>770</v>
      </c>
      <c r="F10" s="215">
        <v>4571</v>
      </c>
      <c r="G10" s="205">
        <v>0.16845329249617153</v>
      </c>
    </row>
    <row r="11" spans="1:7">
      <c r="A11" s="211" t="s">
        <v>13</v>
      </c>
      <c r="B11" s="220"/>
      <c r="C11" s="220"/>
      <c r="D11" s="208"/>
      <c r="E11" s="215">
        <v>878</v>
      </c>
      <c r="F11" s="215">
        <v>3133</v>
      </c>
      <c r="G11" s="205">
        <v>0.28024257899776572</v>
      </c>
    </row>
    <row r="12" spans="1:7">
      <c r="A12" s="196" t="s">
        <v>14</v>
      </c>
      <c r="B12" s="215">
        <v>18660</v>
      </c>
      <c r="C12" s="215">
        <v>56237</v>
      </c>
      <c r="D12" s="205">
        <v>33.181001831534402</v>
      </c>
      <c r="E12" s="215">
        <v>7457</v>
      </c>
      <c r="F12" s="215">
        <v>25055</v>
      </c>
      <c r="G12" s="205">
        <v>0.29762522450608658</v>
      </c>
    </row>
    <row r="13" spans="1:7">
      <c r="A13" s="196" t="s">
        <v>15</v>
      </c>
      <c r="B13" s="215">
        <v>7326</v>
      </c>
      <c r="C13" s="215">
        <v>14806</v>
      </c>
      <c r="D13" s="205">
        <v>49.47994056463596</v>
      </c>
      <c r="E13" s="215">
        <v>2031</v>
      </c>
      <c r="F13" s="215">
        <v>4624</v>
      </c>
      <c r="G13" s="205">
        <v>0.4392301038062284</v>
      </c>
    </row>
    <row r="14" spans="1:7">
      <c r="A14" s="196" t="s">
        <v>16</v>
      </c>
      <c r="B14" s="215">
        <v>19622</v>
      </c>
      <c r="C14" s="215">
        <v>48622</v>
      </c>
      <c r="D14" s="205">
        <v>40.356217350170702</v>
      </c>
      <c r="E14" s="215">
        <v>5057</v>
      </c>
      <c r="F14" s="215">
        <v>7394</v>
      </c>
      <c r="G14" s="205">
        <v>0.7</v>
      </c>
    </row>
    <row r="15" spans="1:7">
      <c r="A15" s="196" t="s">
        <v>17</v>
      </c>
      <c r="B15" s="215">
        <v>15199</v>
      </c>
      <c r="C15" s="215">
        <v>31039</v>
      </c>
      <c r="D15" s="205">
        <v>48.967428074358068</v>
      </c>
      <c r="E15" s="215">
        <v>3404</v>
      </c>
      <c r="F15" s="215">
        <v>14377</v>
      </c>
      <c r="G15" s="205">
        <v>0.23676705849620922</v>
      </c>
    </row>
    <row r="16" spans="1:7">
      <c r="A16" s="196" t="s">
        <v>18</v>
      </c>
      <c r="B16" s="215">
        <v>6690</v>
      </c>
      <c r="C16" s="215">
        <v>20814</v>
      </c>
      <c r="D16" s="205">
        <v>32.141827616027676</v>
      </c>
      <c r="E16" s="215">
        <v>2722</v>
      </c>
      <c r="F16" s="215">
        <v>3090</v>
      </c>
      <c r="G16" s="205">
        <v>0.88090614886731389</v>
      </c>
    </row>
    <row r="17" spans="1:7">
      <c r="A17" s="196" t="s">
        <v>19</v>
      </c>
      <c r="B17" s="215">
        <v>2724</v>
      </c>
      <c r="C17" s="215">
        <v>4320</v>
      </c>
      <c r="D17" s="205">
        <v>63.055555555555557</v>
      </c>
      <c r="E17" s="215">
        <v>218</v>
      </c>
      <c r="F17" s="215">
        <v>792</v>
      </c>
      <c r="G17" s="205">
        <v>0.27525252525252525</v>
      </c>
    </row>
    <row r="18" spans="1:7">
      <c r="A18" s="196" t="s">
        <v>20</v>
      </c>
      <c r="B18" s="215">
        <v>11271</v>
      </c>
      <c r="C18" s="215">
        <v>19881</v>
      </c>
      <c r="D18" s="205">
        <v>56.692319299834018</v>
      </c>
      <c r="E18" s="215">
        <v>1232</v>
      </c>
      <c r="F18" s="215">
        <v>4265</v>
      </c>
      <c r="G18" s="205">
        <v>0.28886283704572097</v>
      </c>
    </row>
    <row r="19" spans="1:7">
      <c r="A19" s="196" t="s">
        <v>21</v>
      </c>
      <c r="B19" s="215">
        <v>18608</v>
      </c>
      <c r="C19" s="215">
        <v>34416</v>
      </c>
      <c r="D19" s="205">
        <v>54.067875406787536</v>
      </c>
      <c r="E19" s="215">
        <v>3831</v>
      </c>
      <c r="F19" s="215">
        <v>12320</v>
      </c>
      <c r="G19" s="205">
        <v>0.31095779220779218</v>
      </c>
    </row>
    <row r="20" spans="1:7" ht="16.5" customHeight="1" thickBot="1">
      <c r="A20" s="102" t="s">
        <v>22</v>
      </c>
      <c r="B20" s="218">
        <f>SUM(B4:B19)</f>
        <v>188673</v>
      </c>
      <c r="C20" s="218">
        <f>SUM(C4:C19)</f>
        <v>393060</v>
      </c>
      <c r="D20" s="210">
        <f>B20*100/C20</f>
        <v>48.001068539154325</v>
      </c>
      <c r="E20" s="218">
        <f>SUM(E4:E19)</f>
        <v>57429</v>
      </c>
      <c r="F20" s="218">
        <f>SUM(F4:F19)</f>
        <v>123956</v>
      </c>
      <c r="G20" s="210">
        <f>E20/F20</f>
        <v>0.46330149407854399</v>
      </c>
    </row>
    <row r="21" spans="1:7">
      <c r="A21" s="196" t="s">
        <v>23</v>
      </c>
      <c r="B21" s="215">
        <v>3486</v>
      </c>
      <c r="C21" s="215">
        <v>4592</v>
      </c>
      <c r="D21" s="205">
        <v>75.91463414634147</v>
      </c>
      <c r="E21" s="215">
        <v>1871</v>
      </c>
      <c r="F21" s="215">
        <v>2095</v>
      </c>
      <c r="G21" s="205">
        <v>0.89307875894988065</v>
      </c>
    </row>
    <row r="22" spans="1:7">
      <c r="A22" s="196" t="s">
        <v>24</v>
      </c>
      <c r="B22" s="215">
        <v>11126</v>
      </c>
      <c r="C22" s="215">
        <v>27076</v>
      </c>
      <c r="D22" s="205">
        <v>41.091741763923771</v>
      </c>
      <c r="E22" s="215">
        <v>6359</v>
      </c>
      <c r="F22" s="215">
        <v>6046</v>
      </c>
      <c r="G22" s="205">
        <v>1.0517697651339728</v>
      </c>
    </row>
    <row r="23" spans="1:7">
      <c r="A23" s="196" t="s">
        <v>25</v>
      </c>
      <c r="B23" s="215">
        <v>12419</v>
      </c>
      <c r="C23" s="215">
        <v>18786</v>
      </c>
      <c r="D23" s="205">
        <v>66.107739806238683</v>
      </c>
      <c r="E23" s="215">
        <v>1074</v>
      </c>
      <c r="F23" s="215">
        <v>7209</v>
      </c>
      <c r="G23" s="205">
        <v>0.14898044111527259</v>
      </c>
    </row>
    <row r="24" spans="1:7" ht="22.5" customHeight="1" thickBot="1">
      <c r="A24" s="102" t="s">
        <v>26</v>
      </c>
      <c r="B24" s="218">
        <f>SUM(B20:B23)</f>
        <v>215704</v>
      </c>
      <c r="C24" s="218">
        <f>SUM(C20:C23)</f>
        <v>443514</v>
      </c>
      <c r="D24" s="210">
        <f>B24*100/C24</f>
        <v>48.635217828524013</v>
      </c>
      <c r="E24" s="218">
        <f>SUM(E20:E23)</f>
        <v>66733</v>
      </c>
      <c r="F24" s="218">
        <f>SUM(F20:F23)</f>
        <v>139306</v>
      </c>
      <c r="G24" s="210">
        <f>E24/F24</f>
        <v>0.47903895022468523</v>
      </c>
    </row>
    <row r="25" spans="1:7" ht="34.5" customHeight="1"/>
    <row r="26" spans="1:7" ht="32.25" customHeight="1" thickBot="1">
      <c r="A26" s="458" t="s">
        <v>372</v>
      </c>
      <c r="B26" s="458"/>
      <c r="C26" s="458"/>
      <c r="D26" s="458"/>
      <c r="E26" s="458"/>
      <c r="F26" s="458"/>
      <c r="G26" s="458"/>
    </row>
    <row r="27" spans="1:7" ht="93" customHeight="1" thickBot="1">
      <c r="A27" s="198" t="s">
        <v>0</v>
      </c>
      <c r="B27" s="219" t="s">
        <v>27</v>
      </c>
      <c r="C27" s="219" t="s">
        <v>70</v>
      </c>
      <c r="D27" s="202" t="s">
        <v>71</v>
      </c>
      <c r="E27" s="221" t="s">
        <v>72</v>
      </c>
      <c r="F27" s="221" t="s">
        <v>70</v>
      </c>
      <c r="G27" s="17" t="s">
        <v>73</v>
      </c>
    </row>
    <row r="28" spans="1:7" ht="12.75" customHeight="1" thickTop="1">
      <c r="A28" s="87">
        <v>1</v>
      </c>
      <c r="B28" s="222">
        <v>2</v>
      </c>
      <c r="C28" s="222">
        <v>3</v>
      </c>
      <c r="D28" s="87">
        <v>4</v>
      </c>
      <c r="E28" s="225">
        <v>5</v>
      </c>
      <c r="F28" s="225">
        <v>6</v>
      </c>
      <c r="G28" s="90">
        <v>7</v>
      </c>
    </row>
    <row r="29" spans="1:7" ht="15" customHeight="1">
      <c r="A29" s="196" t="s">
        <v>6</v>
      </c>
      <c r="B29" s="215">
        <v>1264</v>
      </c>
      <c r="C29" s="215">
        <v>10849</v>
      </c>
      <c r="D29" s="205">
        <v>11.650843395704673</v>
      </c>
      <c r="E29" s="215">
        <v>5889</v>
      </c>
      <c r="F29" s="215">
        <v>10849</v>
      </c>
      <c r="G29" s="205">
        <v>54.281500599133558</v>
      </c>
    </row>
    <row r="30" spans="1:7">
      <c r="A30" s="196" t="s">
        <v>7</v>
      </c>
      <c r="B30" s="215">
        <v>12112</v>
      </c>
      <c r="C30" s="215">
        <v>76190</v>
      </c>
      <c r="D30" s="205">
        <v>15.897099356870982</v>
      </c>
      <c r="E30" s="215">
        <v>35626</v>
      </c>
      <c r="F30" s="215">
        <v>76190</v>
      </c>
      <c r="G30" s="205">
        <v>46.759417246357785</v>
      </c>
    </row>
    <row r="31" spans="1:7">
      <c r="A31" s="196" t="s">
        <v>8</v>
      </c>
      <c r="B31" s="215">
        <v>4090</v>
      </c>
      <c r="C31" s="215">
        <v>25191</v>
      </c>
      <c r="D31" s="205">
        <v>16.235957286332418</v>
      </c>
      <c r="E31" s="215">
        <v>11051</v>
      </c>
      <c r="F31" s="215">
        <v>25191</v>
      </c>
      <c r="G31" s="205">
        <v>43.868842046762737</v>
      </c>
    </row>
    <row r="32" spans="1:7">
      <c r="A32" s="196" t="s">
        <v>9</v>
      </c>
      <c r="B32" s="215">
        <v>3750</v>
      </c>
      <c r="C32" s="215">
        <v>30105</v>
      </c>
      <c r="D32" s="205">
        <v>12.45640259093174</v>
      </c>
      <c r="E32" s="215">
        <v>14669</v>
      </c>
      <c r="F32" s="215">
        <v>30105</v>
      </c>
      <c r="G32" s="205">
        <v>48.72612522836738</v>
      </c>
    </row>
    <row r="33" spans="1:7">
      <c r="A33" s="196" t="s">
        <v>10</v>
      </c>
      <c r="B33" s="215">
        <v>3512</v>
      </c>
      <c r="C33" s="215">
        <v>68344</v>
      </c>
      <c r="D33" s="205">
        <v>5.1387100550158022</v>
      </c>
      <c r="E33" s="215">
        <v>29490</v>
      </c>
      <c r="F33" s="215">
        <v>68344</v>
      </c>
      <c r="G33" s="205">
        <v>43.149362050801827</v>
      </c>
    </row>
    <row r="34" spans="1:7">
      <c r="A34" s="196" t="s">
        <v>11</v>
      </c>
      <c r="B34" s="215">
        <v>7825</v>
      </c>
      <c r="C34" s="215">
        <v>78524</v>
      </c>
      <c r="D34" s="205">
        <v>9.9651062095665015</v>
      </c>
      <c r="E34" s="215">
        <v>35647</v>
      </c>
      <c r="F34" s="215">
        <v>78524</v>
      </c>
      <c r="G34" s="205">
        <v>45.396311955580458</v>
      </c>
    </row>
    <row r="35" spans="1:7">
      <c r="A35" s="196" t="s">
        <v>12</v>
      </c>
      <c r="B35" s="215">
        <v>346</v>
      </c>
      <c r="C35" s="215">
        <v>21271</v>
      </c>
      <c r="D35" s="205">
        <v>1.6266278031122188</v>
      </c>
      <c r="E35" s="215">
        <v>12592</v>
      </c>
      <c r="F35" s="215">
        <v>21271</v>
      </c>
      <c r="G35" s="205">
        <v>59.197969065864321</v>
      </c>
    </row>
    <row r="36" spans="1:7">
      <c r="A36" s="196" t="s">
        <v>13</v>
      </c>
      <c r="B36" s="215">
        <v>6707</v>
      </c>
      <c r="C36" s="215">
        <v>24356</v>
      </c>
      <c r="D36" s="205">
        <v>27.537362456889475</v>
      </c>
      <c r="E36" s="215">
        <v>10638</v>
      </c>
      <c r="F36" s="215">
        <v>24356</v>
      </c>
      <c r="G36" s="205">
        <v>43.677122680243066</v>
      </c>
    </row>
    <row r="37" spans="1:7">
      <c r="A37" s="196" t="s">
        <v>14</v>
      </c>
      <c r="B37" s="215">
        <v>8281</v>
      </c>
      <c r="C37" s="215">
        <v>78735</v>
      </c>
      <c r="D37" s="205">
        <v>10.517558900107957</v>
      </c>
      <c r="E37" s="215">
        <v>41852</v>
      </c>
      <c r="F37" s="215">
        <v>78735</v>
      </c>
      <c r="G37" s="205">
        <v>53.155521686670482</v>
      </c>
    </row>
    <row r="38" spans="1:7">
      <c r="A38" s="196" t="s">
        <v>15</v>
      </c>
      <c r="B38" s="215">
        <v>2739</v>
      </c>
      <c r="C38" s="215">
        <v>37359</v>
      </c>
      <c r="D38" s="205">
        <v>7.3315666907572474</v>
      </c>
      <c r="E38" s="215">
        <v>13359</v>
      </c>
      <c r="F38" s="215">
        <v>37359</v>
      </c>
      <c r="G38" s="205">
        <v>35.758451778687864</v>
      </c>
    </row>
    <row r="39" spans="1:7">
      <c r="A39" s="196" t="s">
        <v>16</v>
      </c>
      <c r="B39" s="215">
        <v>1206</v>
      </c>
      <c r="C39" s="215">
        <v>62424</v>
      </c>
      <c r="D39" s="205">
        <v>1.9319492502883506</v>
      </c>
      <c r="E39" s="215">
        <v>34026</v>
      </c>
      <c r="F39" s="215">
        <v>62424</v>
      </c>
      <c r="G39" s="205">
        <v>54.507881584006157</v>
      </c>
    </row>
    <row r="40" spans="1:7">
      <c r="A40" s="196" t="s">
        <v>17</v>
      </c>
      <c r="B40" s="215">
        <v>10598</v>
      </c>
      <c r="C40" s="215">
        <v>60683</v>
      </c>
      <c r="D40" s="205">
        <v>17.464528780712886</v>
      </c>
      <c r="E40" s="215">
        <v>26560</v>
      </c>
      <c r="F40" s="215">
        <v>60683</v>
      </c>
      <c r="G40" s="205">
        <v>43.768435970535407</v>
      </c>
    </row>
    <row r="41" spans="1:7">
      <c r="A41" s="196" t="s">
        <v>18</v>
      </c>
      <c r="B41" s="215">
        <v>2039</v>
      </c>
      <c r="C41" s="215">
        <v>20326</v>
      </c>
      <c r="D41" s="205">
        <v>10.031486765718784</v>
      </c>
      <c r="E41" s="215">
        <v>12400</v>
      </c>
      <c r="F41" s="215">
        <v>20326</v>
      </c>
      <c r="G41" s="205">
        <v>61.005608580143658</v>
      </c>
    </row>
    <row r="42" spans="1:7">
      <c r="A42" s="196" t="s">
        <v>19</v>
      </c>
      <c r="B42" s="215">
        <v>948</v>
      </c>
      <c r="C42" s="215">
        <v>7942</v>
      </c>
      <c r="D42" s="205">
        <v>11.936539914379249</v>
      </c>
      <c r="E42" s="215">
        <v>3430</v>
      </c>
      <c r="F42" s="215">
        <v>7942</v>
      </c>
      <c r="G42" s="205">
        <v>43.188113825232939</v>
      </c>
    </row>
    <row r="43" spans="1:7">
      <c r="A43" s="196" t="s">
        <v>20</v>
      </c>
      <c r="B43" s="215">
        <v>4798</v>
      </c>
      <c r="C43" s="215">
        <v>38010</v>
      </c>
      <c r="D43" s="205">
        <v>12.622993948960801</v>
      </c>
      <c r="E43" s="215">
        <v>17697</v>
      </c>
      <c r="F43" s="215">
        <v>38010</v>
      </c>
      <c r="G43" s="205">
        <v>46.558800315706392</v>
      </c>
    </row>
    <row r="44" spans="1:7">
      <c r="A44" s="196" t="s">
        <v>21</v>
      </c>
      <c r="B44" s="215">
        <v>7217</v>
      </c>
      <c r="C44" s="215">
        <v>86612</v>
      </c>
      <c r="D44" s="205">
        <v>8.332563617050754</v>
      </c>
      <c r="E44" s="215">
        <v>41235</v>
      </c>
      <c r="F44" s="215">
        <v>86612</v>
      </c>
      <c r="G44" s="205">
        <v>47.608876368170691</v>
      </c>
    </row>
    <row r="45" spans="1:7" s="72" customFormat="1" ht="24" customHeight="1" thickBot="1">
      <c r="A45" s="102" t="s">
        <v>22</v>
      </c>
      <c r="B45" s="218">
        <f>SUM(B29:B44)</f>
        <v>77432</v>
      </c>
      <c r="C45" s="218">
        <f>SUM(C29:C44)</f>
        <v>726921</v>
      </c>
      <c r="D45" s="210">
        <f>B45/C45*100</f>
        <v>10.652051598454303</v>
      </c>
      <c r="E45" s="218">
        <f>SUM(E29:E44)</f>
        <v>346161</v>
      </c>
      <c r="F45" s="218">
        <f>SUM(F29:F44)</f>
        <v>726921</v>
      </c>
      <c r="G45" s="210">
        <f>AVERAGE(G29:G44)</f>
        <v>48.163021311391546</v>
      </c>
    </row>
    <row r="46" spans="1:7">
      <c r="A46" s="196" t="s">
        <v>23</v>
      </c>
      <c r="B46" s="215">
        <v>4875</v>
      </c>
      <c r="C46" s="215">
        <v>17183</v>
      </c>
      <c r="D46" s="205">
        <v>28.37106442414014</v>
      </c>
      <c r="E46" s="215">
        <v>8528</v>
      </c>
      <c r="F46" s="215">
        <v>17183</v>
      </c>
      <c r="G46" s="205">
        <v>49.630448699295812</v>
      </c>
    </row>
    <row r="47" spans="1:7">
      <c r="A47" s="196" t="s">
        <v>24</v>
      </c>
      <c r="B47" s="215">
        <v>1820</v>
      </c>
      <c r="C47" s="215">
        <v>51793</v>
      </c>
      <c r="D47" s="205">
        <v>3.5139883768076765</v>
      </c>
      <c r="E47" s="215">
        <v>16663</v>
      </c>
      <c r="F47" s="215">
        <v>51793</v>
      </c>
      <c r="G47" s="205">
        <v>32.172301276234236</v>
      </c>
    </row>
    <row r="48" spans="1:7">
      <c r="A48" s="196" t="s">
        <v>25</v>
      </c>
      <c r="B48" s="215">
        <v>661</v>
      </c>
      <c r="C48" s="215">
        <v>43273</v>
      </c>
      <c r="D48" s="205">
        <v>1.5275113812307906</v>
      </c>
      <c r="E48" s="215">
        <v>13674</v>
      </c>
      <c r="F48" s="215">
        <v>43273</v>
      </c>
      <c r="G48" s="205">
        <v>31.599380676172206</v>
      </c>
    </row>
    <row r="49" spans="1:7" s="72" customFormat="1" ht="24" customHeight="1" thickBot="1">
      <c r="A49" s="102" t="s">
        <v>26</v>
      </c>
      <c r="B49" s="218">
        <f>SUM(B45:B48)</f>
        <v>84788</v>
      </c>
      <c r="C49" s="218">
        <f>SUM(C45:C48)</f>
        <v>839170</v>
      </c>
      <c r="D49" s="210">
        <f>B49*100/C49</f>
        <v>10.103793033592716</v>
      </c>
      <c r="E49" s="218">
        <f>SUM(E45:E48)</f>
        <v>385026</v>
      </c>
      <c r="F49" s="218">
        <f>SUM(F45:F48)</f>
        <v>839170</v>
      </c>
      <c r="G49" s="210">
        <f>AVERAGE(G45:G48)</f>
        <v>40.391287990773456</v>
      </c>
    </row>
    <row r="51" spans="1:7" ht="15" customHeight="1"/>
    <row r="52" spans="1:7" ht="44.25" customHeight="1" thickBot="1">
      <c r="A52" s="458" t="s">
        <v>373</v>
      </c>
      <c r="B52" s="458"/>
      <c r="C52" s="458"/>
      <c r="D52" s="458"/>
      <c r="E52" s="458"/>
      <c r="F52" s="458"/>
      <c r="G52" s="458"/>
    </row>
    <row r="53" spans="1:7" ht="139.5" customHeight="1" thickBot="1">
      <c r="A53" s="198" t="s">
        <v>0</v>
      </c>
      <c r="B53" s="219" t="s">
        <v>74</v>
      </c>
      <c r="C53" s="219" t="s">
        <v>75</v>
      </c>
      <c r="D53" s="202" t="s">
        <v>76</v>
      </c>
      <c r="E53" s="221" t="s">
        <v>77</v>
      </c>
      <c r="F53" s="221" t="s">
        <v>75</v>
      </c>
      <c r="G53" s="17" t="s">
        <v>78</v>
      </c>
    </row>
    <row r="54" spans="1:7" ht="12.75" customHeight="1" thickTop="1">
      <c r="A54" s="87">
        <v>1</v>
      </c>
      <c r="B54" s="222">
        <v>2</v>
      </c>
      <c r="C54" s="222">
        <v>3</v>
      </c>
      <c r="D54" s="87">
        <v>4</v>
      </c>
      <c r="E54" s="225">
        <v>5</v>
      </c>
      <c r="F54" s="225">
        <v>6</v>
      </c>
      <c r="G54" s="90">
        <v>7</v>
      </c>
    </row>
    <row r="55" spans="1:7" ht="15" customHeight="1">
      <c r="A55" s="196" t="s">
        <v>6</v>
      </c>
      <c r="B55" s="215">
        <v>121</v>
      </c>
      <c r="C55" s="215">
        <v>714</v>
      </c>
      <c r="D55" s="199">
        <v>16.946778711484594</v>
      </c>
      <c r="E55" s="215">
        <v>384</v>
      </c>
      <c r="F55" s="215">
        <v>603</v>
      </c>
      <c r="G55" s="199">
        <v>63.681592039800996</v>
      </c>
    </row>
    <row r="56" spans="1:7">
      <c r="A56" s="196" t="s">
        <v>7</v>
      </c>
      <c r="B56" s="215">
        <v>1211</v>
      </c>
      <c r="C56" s="215">
        <v>50893</v>
      </c>
      <c r="D56" s="199">
        <v>2.3795020926257049</v>
      </c>
      <c r="E56" s="215">
        <v>683</v>
      </c>
      <c r="F56" s="215">
        <v>24167</v>
      </c>
      <c r="G56" s="199">
        <v>2.8261679149253114</v>
      </c>
    </row>
    <row r="57" spans="1:7" ht="15" customHeight="1">
      <c r="A57" s="196" t="s">
        <v>8</v>
      </c>
      <c r="B57" s="215">
        <v>223</v>
      </c>
      <c r="C57" s="215">
        <v>13335</v>
      </c>
      <c r="D57" s="199">
        <v>1.6722909636295462</v>
      </c>
      <c r="E57" s="215">
        <v>921</v>
      </c>
      <c r="F57" s="215">
        <v>5697</v>
      </c>
      <c r="G57" s="199">
        <v>16.166403370194839</v>
      </c>
    </row>
    <row r="58" spans="1:7">
      <c r="A58" s="196" t="s">
        <v>9</v>
      </c>
      <c r="B58" s="215">
        <v>12</v>
      </c>
      <c r="C58" s="215">
        <v>12697</v>
      </c>
      <c r="D58" s="199">
        <v>9.4510514294715284E-2</v>
      </c>
      <c r="E58" s="215">
        <v>653</v>
      </c>
      <c r="F58" s="215">
        <v>5852</v>
      </c>
      <c r="G58" s="199">
        <v>11.158578263841422</v>
      </c>
    </row>
    <row r="59" spans="1:7">
      <c r="A59" s="196" t="s">
        <v>10</v>
      </c>
      <c r="B59" s="215">
        <v>345</v>
      </c>
      <c r="C59" s="215">
        <v>28795</v>
      </c>
      <c r="D59" s="199">
        <v>1.1981246744226428</v>
      </c>
      <c r="E59" s="215">
        <v>629</v>
      </c>
      <c r="F59" s="215">
        <v>12139</v>
      </c>
      <c r="G59" s="199">
        <v>5.1816459345909882</v>
      </c>
    </row>
    <row r="60" spans="1:7">
      <c r="A60" s="196" t="s">
        <v>11</v>
      </c>
      <c r="B60" s="215">
        <v>2050</v>
      </c>
      <c r="C60" s="215">
        <v>40167</v>
      </c>
      <c r="D60" s="199">
        <v>5.1036920855428587</v>
      </c>
      <c r="E60" s="215">
        <v>1575</v>
      </c>
      <c r="F60" s="215">
        <v>11796</v>
      </c>
      <c r="G60" s="199">
        <v>13.351983723296032</v>
      </c>
    </row>
    <row r="61" spans="1:7">
      <c r="A61" s="196" t="s">
        <v>12</v>
      </c>
      <c r="B61" s="215">
        <v>2259</v>
      </c>
      <c r="C61" s="215">
        <v>10469</v>
      </c>
      <c r="D61" s="199">
        <v>21.57799216735123</v>
      </c>
      <c r="E61" s="215">
        <v>634</v>
      </c>
      <c r="F61" s="215">
        <v>10469</v>
      </c>
      <c r="G61" s="199">
        <v>6.0559747826917567</v>
      </c>
    </row>
    <row r="62" spans="1:7">
      <c r="A62" s="197" t="s">
        <v>13</v>
      </c>
      <c r="B62" s="215">
        <v>577</v>
      </c>
      <c r="C62" s="215">
        <v>14636</v>
      </c>
      <c r="D62" s="199">
        <v>3.9423339710303358</v>
      </c>
      <c r="E62" s="215">
        <v>185</v>
      </c>
      <c r="F62" s="215">
        <v>9571</v>
      </c>
      <c r="G62" s="199">
        <v>1.9329223696583429</v>
      </c>
    </row>
    <row r="63" spans="1:7">
      <c r="A63" s="196" t="s">
        <v>14</v>
      </c>
      <c r="B63" s="215">
        <v>3</v>
      </c>
      <c r="C63" s="215">
        <v>46186</v>
      </c>
      <c r="D63" s="199">
        <v>6.495474819209284E-3</v>
      </c>
      <c r="E63" s="215">
        <v>2395</v>
      </c>
      <c r="F63" s="215">
        <v>21356</v>
      </c>
      <c r="G63" s="199">
        <v>11.214646937628769</v>
      </c>
    </row>
    <row r="64" spans="1:7">
      <c r="A64" s="196" t="s">
        <v>15</v>
      </c>
      <c r="B64" s="215">
        <v>182</v>
      </c>
      <c r="C64" s="215">
        <v>22868</v>
      </c>
      <c r="D64" s="199">
        <v>0.79587196081861122</v>
      </c>
      <c r="E64" s="215">
        <v>2691</v>
      </c>
      <c r="F64" s="215">
        <v>10741</v>
      </c>
      <c r="G64" s="199">
        <v>25.053533190578158</v>
      </c>
    </row>
    <row r="65" spans="1:7">
      <c r="A65" s="196" t="s">
        <v>16</v>
      </c>
      <c r="B65" s="215">
        <v>2104</v>
      </c>
      <c r="C65" s="215">
        <v>49035</v>
      </c>
      <c r="D65" s="199">
        <v>4.2908126848169674</v>
      </c>
      <c r="E65" s="215">
        <v>330</v>
      </c>
      <c r="F65" s="215">
        <v>17760</v>
      </c>
      <c r="G65" s="199">
        <v>1.8581081081081081</v>
      </c>
    </row>
    <row r="66" spans="1:7">
      <c r="A66" s="196" t="s">
        <v>17</v>
      </c>
      <c r="B66" s="215">
        <v>1835</v>
      </c>
      <c r="C66" s="215">
        <v>32500</v>
      </c>
      <c r="D66" s="199">
        <v>5.6461538461538456</v>
      </c>
      <c r="E66" s="215">
        <v>924</v>
      </c>
      <c r="F66" s="215">
        <v>15728</v>
      </c>
      <c r="G66" s="199">
        <v>5.874872838250254</v>
      </c>
    </row>
    <row r="67" spans="1:7">
      <c r="A67" s="196" t="s">
        <v>18</v>
      </c>
      <c r="B67" s="215">
        <v>204</v>
      </c>
      <c r="C67" s="215">
        <v>16489</v>
      </c>
      <c r="D67" s="199">
        <v>1.2371884286494026</v>
      </c>
      <c r="E67" s="215">
        <v>419</v>
      </c>
      <c r="F67" s="215">
        <v>7104</v>
      </c>
      <c r="G67" s="199">
        <v>5.8980855855855854</v>
      </c>
    </row>
    <row r="68" spans="1:7">
      <c r="A68" s="196" t="s">
        <v>19</v>
      </c>
      <c r="B68" s="215">
        <v>370</v>
      </c>
      <c r="C68" s="215">
        <v>2920</v>
      </c>
      <c r="D68" s="199">
        <v>12.671232876712329</v>
      </c>
      <c r="E68" s="215">
        <v>189</v>
      </c>
      <c r="F68" s="215">
        <v>1447</v>
      </c>
      <c r="G68" s="199">
        <v>13.061506565307532</v>
      </c>
    </row>
    <row r="69" spans="1:7">
      <c r="A69" s="196" t="s">
        <v>20</v>
      </c>
      <c r="B69" s="215">
        <v>2146</v>
      </c>
      <c r="C69" s="215">
        <v>14916</v>
      </c>
      <c r="D69" s="199">
        <v>14.38723518369536</v>
      </c>
      <c r="E69" s="215">
        <v>1594</v>
      </c>
      <c r="F69" s="215">
        <v>8164</v>
      </c>
      <c r="G69" s="199">
        <v>19.524742773150415</v>
      </c>
    </row>
    <row r="70" spans="1:7">
      <c r="A70" s="196" t="s">
        <v>21</v>
      </c>
      <c r="B70" s="215">
        <v>6882</v>
      </c>
      <c r="C70" s="215">
        <v>27968</v>
      </c>
      <c r="D70" s="199">
        <v>24.606693363844393</v>
      </c>
      <c r="E70" s="215">
        <v>572</v>
      </c>
      <c r="F70" s="215">
        <v>12397</v>
      </c>
      <c r="G70" s="199">
        <v>4.6140195208518193</v>
      </c>
    </row>
    <row r="71" spans="1:7" s="72" customFormat="1" ht="24" customHeight="1" thickBot="1">
      <c r="A71" s="102" t="s">
        <v>22</v>
      </c>
      <c r="B71" s="218">
        <f>SUM(B55:B70)</f>
        <v>20524</v>
      </c>
      <c r="C71" s="218">
        <f>SUM(C55:C70)</f>
        <v>384588</v>
      </c>
      <c r="D71" s="88">
        <f>B71*100/C71</f>
        <v>5.336619967341675</v>
      </c>
      <c r="E71" s="218">
        <f>SUM(E55:E70)</f>
        <v>14778</v>
      </c>
      <c r="F71" s="218">
        <f>SUM(F55:F70)</f>
        <v>174991</v>
      </c>
      <c r="G71" s="88">
        <f>E71*100/F71</f>
        <v>8.445005743152505</v>
      </c>
    </row>
    <row r="72" spans="1:7">
      <c r="A72" s="196" t="s">
        <v>23</v>
      </c>
      <c r="B72" s="215">
        <v>2311</v>
      </c>
      <c r="C72" s="215">
        <v>3732</v>
      </c>
      <c r="D72" s="199">
        <v>61.923901393354775</v>
      </c>
      <c r="E72" s="215">
        <v>715</v>
      </c>
      <c r="F72" s="215">
        <v>1932</v>
      </c>
      <c r="G72" s="199">
        <v>37.008281573498962</v>
      </c>
    </row>
    <row r="73" spans="1:7">
      <c r="A73" s="196" t="s">
        <v>24</v>
      </c>
      <c r="B73" s="215">
        <v>506</v>
      </c>
      <c r="C73" s="215">
        <v>24381</v>
      </c>
      <c r="D73" s="199">
        <v>2.0753865715106028</v>
      </c>
      <c r="E73" s="215">
        <v>0</v>
      </c>
      <c r="F73" s="215">
        <v>10855</v>
      </c>
      <c r="G73" s="199">
        <v>0</v>
      </c>
    </row>
    <row r="74" spans="1:7" ht="15" customHeight="1">
      <c r="A74" s="211" t="s">
        <v>25</v>
      </c>
      <c r="B74" s="217"/>
      <c r="C74" s="217"/>
      <c r="D74" s="201"/>
      <c r="E74" s="214"/>
      <c r="F74" s="214"/>
      <c r="G74" s="16"/>
    </row>
    <row r="75" spans="1:7" s="72" customFormat="1" ht="17.25" customHeight="1" thickBot="1">
      <c r="A75" s="102" t="s">
        <v>26</v>
      </c>
      <c r="B75" s="218">
        <f>SUM(B71:B74)</f>
        <v>23341</v>
      </c>
      <c r="C75" s="218">
        <f>SUM(C71:C74)</f>
        <v>412701</v>
      </c>
      <c r="D75" s="88">
        <f>B75*100/C75</f>
        <v>5.6556683894635587</v>
      </c>
      <c r="E75" s="218">
        <f>SUM(E71:E74)</f>
        <v>15493</v>
      </c>
      <c r="F75" s="218">
        <f>SUM(F71:F74)</f>
        <v>187778</v>
      </c>
      <c r="G75" s="88">
        <f>E75*100/F75</f>
        <v>8.2507002950292367</v>
      </c>
    </row>
  </sheetData>
  <mergeCells count="3">
    <mergeCell ref="A1:G1"/>
    <mergeCell ref="A26:G26"/>
    <mergeCell ref="A52:G52"/>
  </mergeCells>
  <pageMargins left="0.7" right="0.7" top="0.75" bottom="0.5" header="0.3" footer="0.3"/>
  <pageSetup paperSize="9" scale="99" orientation="landscape" r:id="rId1"/>
  <rowBreaks count="1" manualBreakCount="1">
    <brk id="5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Q28"/>
  <sheetViews>
    <sheetView zoomScaleNormal="100" workbookViewId="0">
      <selection activeCell="C32" sqref="C32"/>
    </sheetView>
  </sheetViews>
  <sheetFormatPr defaultRowHeight="15"/>
  <cols>
    <col min="1" max="1" width="23.28515625" style="8" customWidth="1"/>
    <col min="2" max="2" width="14.85546875" style="8" customWidth="1"/>
    <col min="3" max="3" width="18" style="8" customWidth="1"/>
    <col min="4" max="4" width="15.5703125" style="8" customWidth="1"/>
    <col min="5" max="5" width="16.5703125" style="8" customWidth="1"/>
    <col min="6" max="6" width="18.140625" style="8" customWidth="1"/>
    <col min="7" max="7" width="16.28515625" style="8" customWidth="1"/>
    <col min="8" max="256" width="8.85546875" style="8"/>
    <col min="257" max="257" width="23.28515625" style="8" customWidth="1"/>
    <col min="258" max="258" width="14.85546875" style="8" customWidth="1"/>
    <col min="259" max="259" width="18" style="8" customWidth="1"/>
    <col min="260" max="260" width="15.5703125" style="8" customWidth="1"/>
    <col min="261" max="261" width="16.5703125" style="8" customWidth="1"/>
    <col min="262" max="262" width="18.140625" style="8" customWidth="1"/>
    <col min="263" max="263" width="16.28515625" style="8" customWidth="1"/>
    <col min="264" max="512" width="8.85546875" style="8"/>
    <col min="513" max="513" width="23.28515625" style="8" customWidth="1"/>
    <col min="514" max="514" width="14.85546875" style="8" customWidth="1"/>
    <col min="515" max="515" width="18" style="8" customWidth="1"/>
    <col min="516" max="516" width="15.5703125" style="8" customWidth="1"/>
    <col min="517" max="517" width="16.5703125" style="8" customWidth="1"/>
    <col min="518" max="518" width="18.140625" style="8" customWidth="1"/>
    <col min="519" max="519" width="16.28515625" style="8" customWidth="1"/>
    <col min="520" max="768" width="8.85546875" style="8"/>
    <col min="769" max="769" width="23.28515625" style="8" customWidth="1"/>
    <col min="770" max="770" width="14.85546875" style="8" customWidth="1"/>
    <col min="771" max="771" width="18" style="8" customWidth="1"/>
    <col min="772" max="772" width="15.5703125" style="8" customWidth="1"/>
    <col min="773" max="773" width="16.5703125" style="8" customWidth="1"/>
    <col min="774" max="774" width="18.140625" style="8" customWidth="1"/>
    <col min="775" max="775" width="16.28515625" style="8" customWidth="1"/>
    <col min="776" max="1024" width="8.85546875" style="8"/>
    <col min="1025" max="1025" width="23.28515625" style="8" customWidth="1"/>
    <col min="1026" max="1026" width="14.85546875" style="8" customWidth="1"/>
    <col min="1027" max="1027" width="18" style="8" customWidth="1"/>
    <col min="1028" max="1028" width="15.5703125" style="8" customWidth="1"/>
    <col min="1029" max="1029" width="16.5703125" style="8" customWidth="1"/>
    <col min="1030" max="1030" width="18.140625" style="8" customWidth="1"/>
    <col min="1031" max="1031" width="16.28515625" style="8" customWidth="1"/>
    <col min="1032" max="1280" width="8.85546875" style="8"/>
    <col min="1281" max="1281" width="23.28515625" style="8" customWidth="1"/>
    <col min="1282" max="1282" width="14.85546875" style="8" customWidth="1"/>
    <col min="1283" max="1283" width="18" style="8" customWidth="1"/>
    <col min="1284" max="1284" width="15.5703125" style="8" customWidth="1"/>
    <col min="1285" max="1285" width="16.5703125" style="8" customWidth="1"/>
    <col min="1286" max="1286" width="18.140625" style="8" customWidth="1"/>
    <col min="1287" max="1287" width="16.28515625" style="8" customWidth="1"/>
    <col min="1288" max="1536" width="8.85546875" style="8"/>
    <col min="1537" max="1537" width="23.28515625" style="8" customWidth="1"/>
    <col min="1538" max="1538" width="14.85546875" style="8" customWidth="1"/>
    <col min="1539" max="1539" width="18" style="8" customWidth="1"/>
    <col min="1540" max="1540" width="15.5703125" style="8" customWidth="1"/>
    <col min="1541" max="1541" width="16.5703125" style="8" customWidth="1"/>
    <col min="1542" max="1542" width="18.140625" style="8" customWidth="1"/>
    <col min="1543" max="1543" width="16.28515625" style="8" customWidth="1"/>
    <col min="1544" max="1792" width="8.85546875" style="8"/>
    <col min="1793" max="1793" width="23.28515625" style="8" customWidth="1"/>
    <col min="1794" max="1794" width="14.85546875" style="8" customWidth="1"/>
    <col min="1795" max="1795" width="18" style="8" customWidth="1"/>
    <col min="1796" max="1796" width="15.5703125" style="8" customWidth="1"/>
    <col min="1797" max="1797" width="16.5703125" style="8" customWidth="1"/>
    <col min="1798" max="1798" width="18.140625" style="8" customWidth="1"/>
    <col min="1799" max="1799" width="16.28515625" style="8" customWidth="1"/>
    <col min="1800" max="2048" width="8.85546875" style="8"/>
    <col min="2049" max="2049" width="23.28515625" style="8" customWidth="1"/>
    <col min="2050" max="2050" width="14.85546875" style="8" customWidth="1"/>
    <col min="2051" max="2051" width="18" style="8" customWidth="1"/>
    <col min="2052" max="2052" width="15.5703125" style="8" customWidth="1"/>
    <col min="2053" max="2053" width="16.5703125" style="8" customWidth="1"/>
    <col min="2054" max="2054" width="18.140625" style="8" customWidth="1"/>
    <col min="2055" max="2055" width="16.28515625" style="8" customWidth="1"/>
    <col min="2056" max="2304" width="8.85546875" style="8"/>
    <col min="2305" max="2305" width="23.28515625" style="8" customWidth="1"/>
    <col min="2306" max="2306" width="14.85546875" style="8" customWidth="1"/>
    <col min="2307" max="2307" width="18" style="8" customWidth="1"/>
    <col min="2308" max="2308" width="15.5703125" style="8" customWidth="1"/>
    <col min="2309" max="2309" width="16.5703125" style="8" customWidth="1"/>
    <col min="2310" max="2310" width="18.140625" style="8" customWidth="1"/>
    <col min="2311" max="2311" width="16.28515625" style="8" customWidth="1"/>
    <col min="2312" max="2560" width="8.85546875" style="8"/>
    <col min="2561" max="2561" width="23.28515625" style="8" customWidth="1"/>
    <col min="2562" max="2562" width="14.85546875" style="8" customWidth="1"/>
    <col min="2563" max="2563" width="18" style="8" customWidth="1"/>
    <col min="2564" max="2564" width="15.5703125" style="8" customWidth="1"/>
    <col min="2565" max="2565" width="16.5703125" style="8" customWidth="1"/>
    <col min="2566" max="2566" width="18.140625" style="8" customWidth="1"/>
    <col min="2567" max="2567" width="16.28515625" style="8" customWidth="1"/>
    <col min="2568" max="2816" width="8.85546875" style="8"/>
    <col min="2817" max="2817" width="23.28515625" style="8" customWidth="1"/>
    <col min="2818" max="2818" width="14.85546875" style="8" customWidth="1"/>
    <col min="2819" max="2819" width="18" style="8" customWidth="1"/>
    <col min="2820" max="2820" width="15.5703125" style="8" customWidth="1"/>
    <col min="2821" max="2821" width="16.5703125" style="8" customWidth="1"/>
    <col min="2822" max="2822" width="18.140625" style="8" customWidth="1"/>
    <col min="2823" max="2823" width="16.28515625" style="8" customWidth="1"/>
    <col min="2824" max="3072" width="8.85546875" style="8"/>
    <col min="3073" max="3073" width="23.28515625" style="8" customWidth="1"/>
    <col min="3074" max="3074" width="14.85546875" style="8" customWidth="1"/>
    <col min="3075" max="3075" width="18" style="8" customWidth="1"/>
    <col min="3076" max="3076" width="15.5703125" style="8" customWidth="1"/>
    <col min="3077" max="3077" width="16.5703125" style="8" customWidth="1"/>
    <col min="3078" max="3078" width="18.140625" style="8" customWidth="1"/>
    <col min="3079" max="3079" width="16.28515625" style="8" customWidth="1"/>
    <col min="3080" max="3328" width="8.85546875" style="8"/>
    <col min="3329" max="3329" width="23.28515625" style="8" customWidth="1"/>
    <col min="3330" max="3330" width="14.85546875" style="8" customWidth="1"/>
    <col min="3331" max="3331" width="18" style="8" customWidth="1"/>
    <col min="3332" max="3332" width="15.5703125" style="8" customWidth="1"/>
    <col min="3333" max="3333" width="16.5703125" style="8" customWidth="1"/>
    <col min="3334" max="3334" width="18.140625" style="8" customWidth="1"/>
    <col min="3335" max="3335" width="16.28515625" style="8" customWidth="1"/>
    <col min="3336" max="3584" width="8.85546875" style="8"/>
    <col min="3585" max="3585" width="23.28515625" style="8" customWidth="1"/>
    <col min="3586" max="3586" width="14.85546875" style="8" customWidth="1"/>
    <col min="3587" max="3587" width="18" style="8" customWidth="1"/>
    <col min="3588" max="3588" width="15.5703125" style="8" customWidth="1"/>
    <col min="3589" max="3589" width="16.5703125" style="8" customWidth="1"/>
    <col min="3590" max="3590" width="18.140625" style="8" customWidth="1"/>
    <col min="3591" max="3591" width="16.28515625" style="8" customWidth="1"/>
    <col min="3592" max="3840" width="8.85546875" style="8"/>
    <col min="3841" max="3841" width="23.28515625" style="8" customWidth="1"/>
    <col min="3842" max="3842" width="14.85546875" style="8" customWidth="1"/>
    <col min="3843" max="3843" width="18" style="8" customWidth="1"/>
    <col min="3844" max="3844" width="15.5703125" style="8" customWidth="1"/>
    <col min="3845" max="3845" width="16.5703125" style="8" customWidth="1"/>
    <col min="3846" max="3846" width="18.140625" style="8" customWidth="1"/>
    <col min="3847" max="3847" width="16.28515625" style="8" customWidth="1"/>
    <col min="3848" max="4096" width="8.85546875" style="8"/>
    <col min="4097" max="4097" width="23.28515625" style="8" customWidth="1"/>
    <col min="4098" max="4098" width="14.85546875" style="8" customWidth="1"/>
    <col min="4099" max="4099" width="18" style="8" customWidth="1"/>
    <col min="4100" max="4100" width="15.5703125" style="8" customWidth="1"/>
    <col min="4101" max="4101" width="16.5703125" style="8" customWidth="1"/>
    <col min="4102" max="4102" width="18.140625" style="8" customWidth="1"/>
    <col min="4103" max="4103" width="16.28515625" style="8" customWidth="1"/>
    <col min="4104" max="4352" width="8.85546875" style="8"/>
    <col min="4353" max="4353" width="23.28515625" style="8" customWidth="1"/>
    <col min="4354" max="4354" width="14.85546875" style="8" customWidth="1"/>
    <col min="4355" max="4355" width="18" style="8" customWidth="1"/>
    <col min="4356" max="4356" width="15.5703125" style="8" customWidth="1"/>
    <col min="4357" max="4357" width="16.5703125" style="8" customWidth="1"/>
    <col min="4358" max="4358" width="18.140625" style="8" customWidth="1"/>
    <col min="4359" max="4359" width="16.28515625" style="8" customWidth="1"/>
    <col min="4360" max="4608" width="8.85546875" style="8"/>
    <col min="4609" max="4609" width="23.28515625" style="8" customWidth="1"/>
    <col min="4610" max="4610" width="14.85546875" style="8" customWidth="1"/>
    <col min="4611" max="4611" width="18" style="8" customWidth="1"/>
    <col min="4612" max="4612" width="15.5703125" style="8" customWidth="1"/>
    <col min="4613" max="4613" width="16.5703125" style="8" customWidth="1"/>
    <col min="4614" max="4614" width="18.140625" style="8" customWidth="1"/>
    <col min="4615" max="4615" width="16.28515625" style="8" customWidth="1"/>
    <col min="4616" max="4864" width="8.85546875" style="8"/>
    <col min="4865" max="4865" width="23.28515625" style="8" customWidth="1"/>
    <col min="4866" max="4866" width="14.85546875" style="8" customWidth="1"/>
    <col min="4867" max="4867" width="18" style="8" customWidth="1"/>
    <col min="4868" max="4868" width="15.5703125" style="8" customWidth="1"/>
    <col min="4869" max="4869" width="16.5703125" style="8" customWidth="1"/>
    <col min="4870" max="4870" width="18.140625" style="8" customWidth="1"/>
    <col min="4871" max="4871" width="16.28515625" style="8" customWidth="1"/>
    <col min="4872" max="5120" width="8.85546875" style="8"/>
    <col min="5121" max="5121" width="23.28515625" style="8" customWidth="1"/>
    <col min="5122" max="5122" width="14.85546875" style="8" customWidth="1"/>
    <col min="5123" max="5123" width="18" style="8" customWidth="1"/>
    <col min="5124" max="5124" width="15.5703125" style="8" customWidth="1"/>
    <col min="5125" max="5125" width="16.5703125" style="8" customWidth="1"/>
    <col min="5126" max="5126" width="18.140625" style="8" customWidth="1"/>
    <col min="5127" max="5127" width="16.28515625" style="8" customWidth="1"/>
    <col min="5128" max="5376" width="8.85546875" style="8"/>
    <col min="5377" max="5377" width="23.28515625" style="8" customWidth="1"/>
    <col min="5378" max="5378" width="14.85546875" style="8" customWidth="1"/>
    <col min="5379" max="5379" width="18" style="8" customWidth="1"/>
    <col min="5380" max="5380" width="15.5703125" style="8" customWidth="1"/>
    <col min="5381" max="5381" width="16.5703125" style="8" customWidth="1"/>
    <col min="5382" max="5382" width="18.140625" style="8" customWidth="1"/>
    <col min="5383" max="5383" width="16.28515625" style="8" customWidth="1"/>
    <col min="5384" max="5632" width="8.85546875" style="8"/>
    <col min="5633" max="5633" width="23.28515625" style="8" customWidth="1"/>
    <col min="5634" max="5634" width="14.85546875" style="8" customWidth="1"/>
    <col min="5635" max="5635" width="18" style="8" customWidth="1"/>
    <col min="5636" max="5636" width="15.5703125" style="8" customWidth="1"/>
    <col min="5637" max="5637" width="16.5703125" style="8" customWidth="1"/>
    <col min="5638" max="5638" width="18.140625" style="8" customWidth="1"/>
    <col min="5639" max="5639" width="16.28515625" style="8" customWidth="1"/>
    <col min="5640" max="5888" width="8.85546875" style="8"/>
    <col min="5889" max="5889" width="23.28515625" style="8" customWidth="1"/>
    <col min="5890" max="5890" width="14.85546875" style="8" customWidth="1"/>
    <col min="5891" max="5891" width="18" style="8" customWidth="1"/>
    <col min="5892" max="5892" width="15.5703125" style="8" customWidth="1"/>
    <col min="5893" max="5893" width="16.5703125" style="8" customWidth="1"/>
    <col min="5894" max="5894" width="18.140625" style="8" customWidth="1"/>
    <col min="5895" max="5895" width="16.28515625" style="8" customWidth="1"/>
    <col min="5896" max="6144" width="8.85546875" style="8"/>
    <col min="6145" max="6145" width="23.28515625" style="8" customWidth="1"/>
    <col min="6146" max="6146" width="14.85546875" style="8" customWidth="1"/>
    <col min="6147" max="6147" width="18" style="8" customWidth="1"/>
    <col min="6148" max="6148" width="15.5703125" style="8" customWidth="1"/>
    <col min="6149" max="6149" width="16.5703125" style="8" customWidth="1"/>
    <col min="6150" max="6150" width="18.140625" style="8" customWidth="1"/>
    <col min="6151" max="6151" width="16.28515625" style="8" customWidth="1"/>
    <col min="6152" max="6400" width="8.85546875" style="8"/>
    <col min="6401" max="6401" width="23.28515625" style="8" customWidth="1"/>
    <col min="6402" max="6402" width="14.85546875" style="8" customWidth="1"/>
    <col min="6403" max="6403" width="18" style="8" customWidth="1"/>
    <col min="6404" max="6404" width="15.5703125" style="8" customWidth="1"/>
    <col min="6405" max="6405" width="16.5703125" style="8" customWidth="1"/>
    <col min="6406" max="6406" width="18.140625" style="8" customWidth="1"/>
    <col min="6407" max="6407" width="16.28515625" style="8" customWidth="1"/>
    <col min="6408" max="6656" width="8.85546875" style="8"/>
    <col min="6657" max="6657" width="23.28515625" style="8" customWidth="1"/>
    <col min="6658" max="6658" width="14.85546875" style="8" customWidth="1"/>
    <col min="6659" max="6659" width="18" style="8" customWidth="1"/>
    <col min="6660" max="6660" width="15.5703125" style="8" customWidth="1"/>
    <col min="6661" max="6661" width="16.5703125" style="8" customWidth="1"/>
    <col min="6662" max="6662" width="18.140625" style="8" customWidth="1"/>
    <col min="6663" max="6663" width="16.28515625" style="8" customWidth="1"/>
    <col min="6664" max="6912" width="8.85546875" style="8"/>
    <col min="6913" max="6913" width="23.28515625" style="8" customWidth="1"/>
    <col min="6914" max="6914" width="14.85546875" style="8" customWidth="1"/>
    <col min="6915" max="6915" width="18" style="8" customWidth="1"/>
    <col min="6916" max="6916" width="15.5703125" style="8" customWidth="1"/>
    <col min="6917" max="6917" width="16.5703125" style="8" customWidth="1"/>
    <col min="6918" max="6918" width="18.140625" style="8" customWidth="1"/>
    <col min="6919" max="6919" width="16.28515625" style="8" customWidth="1"/>
    <col min="6920" max="7168" width="8.85546875" style="8"/>
    <col min="7169" max="7169" width="23.28515625" style="8" customWidth="1"/>
    <col min="7170" max="7170" width="14.85546875" style="8" customWidth="1"/>
    <col min="7171" max="7171" width="18" style="8" customWidth="1"/>
    <col min="7172" max="7172" width="15.5703125" style="8" customWidth="1"/>
    <col min="7173" max="7173" width="16.5703125" style="8" customWidth="1"/>
    <col min="7174" max="7174" width="18.140625" style="8" customWidth="1"/>
    <col min="7175" max="7175" width="16.28515625" style="8" customWidth="1"/>
    <col min="7176" max="7424" width="8.85546875" style="8"/>
    <col min="7425" max="7425" width="23.28515625" style="8" customWidth="1"/>
    <col min="7426" max="7426" width="14.85546875" style="8" customWidth="1"/>
    <col min="7427" max="7427" width="18" style="8" customWidth="1"/>
    <col min="7428" max="7428" width="15.5703125" style="8" customWidth="1"/>
    <col min="7429" max="7429" width="16.5703125" style="8" customWidth="1"/>
    <col min="7430" max="7430" width="18.140625" style="8" customWidth="1"/>
    <col min="7431" max="7431" width="16.28515625" style="8" customWidth="1"/>
    <col min="7432" max="7680" width="8.85546875" style="8"/>
    <col min="7681" max="7681" width="23.28515625" style="8" customWidth="1"/>
    <col min="7682" max="7682" width="14.85546875" style="8" customWidth="1"/>
    <col min="7683" max="7683" width="18" style="8" customWidth="1"/>
    <col min="7684" max="7684" width="15.5703125" style="8" customWidth="1"/>
    <col min="7685" max="7685" width="16.5703125" style="8" customWidth="1"/>
    <col min="7686" max="7686" width="18.140625" style="8" customWidth="1"/>
    <col min="7687" max="7687" width="16.28515625" style="8" customWidth="1"/>
    <col min="7688" max="7936" width="8.85546875" style="8"/>
    <col min="7937" max="7937" width="23.28515625" style="8" customWidth="1"/>
    <col min="7938" max="7938" width="14.85546875" style="8" customWidth="1"/>
    <col min="7939" max="7939" width="18" style="8" customWidth="1"/>
    <col min="7940" max="7940" width="15.5703125" style="8" customWidth="1"/>
    <col min="7941" max="7941" width="16.5703125" style="8" customWidth="1"/>
    <col min="7942" max="7942" width="18.140625" style="8" customWidth="1"/>
    <col min="7943" max="7943" width="16.28515625" style="8" customWidth="1"/>
    <col min="7944" max="8192" width="8.85546875" style="8"/>
    <col min="8193" max="8193" width="23.28515625" style="8" customWidth="1"/>
    <col min="8194" max="8194" width="14.85546875" style="8" customWidth="1"/>
    <col min="8195" max="8195" width="18" style="8" customWidth="1"/>
    <col min="8196" max="8196" width="15.5703125" style="8" customWidth="1"/>
    <col min="8197" max="8197" width="16.5703125" style="8" customWidth="1"/>
    <col min="8198" max="8198" width="18.140625" style="8" customWidth="1"/>
    <col min="8199" max="8199" width="16.28515625" style="8" customWidth="1"/>
    <col min="8200" max="8448" width="8.85546875" style="8"/>
    <col min="8449" max="8449" width="23.28515625" style="8" customWidth="1"/>
    <col min="8450" max="8450" width="14.85546875" style="8" customWidth="1"/>
    <col min="8451" max="8451" width="18" style="8" customWidth="1"/>
    <col min="8452" max="8452" width="15.5703125" style="8" customWidth="1"/>
    <col min="8453" max="8453" width="16.5703125" style="8" customWidth="1"/>
    <col min="8454" max="8454" width="18.140625" style="8" customWidth="1"/>
    <col min="8455" max="8455" width="16.28515625" style="8" customWidth="1"/>
    <col min="8456" max="8704" width="8.85546875" style="8"/>
    <col min="8705" max="8705" width="23.28515625" style="8" customWidth="1"/>
    <col min="8706" max="8706" width="14.85546875" style="8" customWidth="1"/>
    <col min="8707" max="8707" width="18" style="8" customWidth="1"/>
    <col min="8708" max="8708" width="15.5703125" style="8" customWidth="1"/>
    <col min="8709" max="8709" width="16.5703125" style="8" customWidth="1"/>
    <col min="8710" max="8710" width="18.140625" style="8" customWidth="1"/>
    <col min="8711" max="8711" width="16.28515625" style="8" customWidth="1"/>
    <col min="8712" max="8960" width="8.85546875" style="8"/>
    <col min="8961" max="8961" width="23.28515625" style="8" customWidth="1"/>
    <col min="8962" max="8962" width="14.85546875" style="8" customWidth="1"/>
    <col min="8963" max="8963" width="18" style="8" customWidth="1"/>
    <col min="8964" max="8964" width="15.5703125" style="8" customWidth="1"/>
    <col min="8965" max="8965" width="16.5703125" style="8" customWidth="1"/>
    <col min="8966" max="8966" width="18.140625" style="8" customWidth="1"/>
    <col min="8967" max="8967" width="16.28515625" style="8" customWidth="1"/>
    <col min="8968" max="9216" width="8.85546875" style="8"/>
    <col min="9217" max="9217" width="23.28515625" style="8" customWidth="1"/>
    <col min="9218" max="9218" width="14.85546875" style="8" customWidth="1"/>
    <col min="9219" max="9219" width="18" style="8" customWidth="1"/>
    <col min="9220" max="9220" width="15.5703125" style="8" customWidth="1"/>
    <col min="9221" max="9221" width="16.5703125" style="8" customWidth="1"/>
    <col min="9222" max="9222" width="18.140625" style="8" customWidth="1"/>
    <col min="9223" max="9223" width="16.28515625" style="8" customWidth="1"/>
    <col min="9224" max="9472" width="8.85546875" style="8"/>
    <col min="9473" max="9473" width="23.28515625" style="8" customWidth="1"/>
    <col min="9474" max="9474" width="14.85546875" style="8" customWidth="1"/>
    <col min="9475" max="9475" width="18" style="8" customWidth="1"/>
    <col min="9476" max="9476" width="15.5703125" style="8" customWidth="1"/>
    <col min="9477" max="9477" width="16.5703125" style="8" customWidth="1"/>
    <col min="9478" max="9478" width="18.140625" style="8" customWidth="1"/>
    <col min="9479" max="9479" width="16.28515625" style="8" customWidth="1"/>
    <col min="9480" max="9728" width="8.85546875" style="8"/>
    <col min="9729" max="9729" width="23.28515625" style="8" customWidth="1"/>
    <col min="9730" max="9730" width="14.85546875" style="8" customWidth="1"/>
    <col min="9731" max="9731" width="18" style="8" customWidth="1"/>
    <col min="9732" max="9732" width="15.5703125" style="8" customWidth="1"/>
    <col min="9733" max="9733" width="16.5703125" style="8" customWidth="1"/>
    <col min="9734" max="9734" width="18.140625" style="8" customWidth="1"/>
    <col min="9735" max="9735" width="16.28515625" style="8" customWidth="1"/>
    <col min="9736" max="9984" width="8.85546875" style="8"/>
    <col min="9985" max="9985" width="23.28515625" style="8" customWidth="1"/>
    <col min="9986" max="9986" width="14.85546875" style="8" customWidth="1"/>
    <col min="9987" max="9987" width="18" style="8" customWidth="1"/>
    <col min="9988" max="9988" width="15.5703125" style="8" customWidth="1"/>
    <col min="9989" max="9989" width="16.5703125" style="8" customWidth="1"/>
    <col min="9990" max="9990" width="18.140625" style="8" customWidth="1"/>
    <col min="9991" max="9991" width="16.28515625" style="8" customWidth="1"/>
    <col min="9992" max="10240" width="8.85546875" style="8"/>
    <col min="10241" max="10241" width="23.28515625" style="8" customWidth="1"/>
    <col min="10242" max="10242" width="14.85546875" style="8" customWidth="1"/>
    <col min="10243" max="10243" width="18" style="8" customWidth="1"/>
    <col min="10244" max="10244" width="15.5703125" style="8" customWidth="1"/>
    <col min="10245" max="10245" width="16.5703125" style="8" customWidth="1"/>
    <col min="10246" max="10246" width="18.140625" style="8" customWidth="1"/>
    <col min="10247" max="10247" width="16.28515625" style="8" customWidth="1"/>
    <col min="10248" max="10496" width="8.85546875" style="8"/>
    <col min="10497" max="10497" width="23.28515625" style="8" customWidth="1"/>
    <col min="10498" max="10498" width="14.85546875" style="8" customWidth="1"/>
    <col min="10499" max="10499" width="18" style="8" customWidth="1"/>
    <col min="10500" max="10500" width="15.5703125" style="8" customWidth="1"/>
    <col min="10501" max="10501" width="16.5703125" style="8" customWidth="1"/>
    <col min="10502" max="10502" width="18.140625" style="8" customWidth="1"/>
    <col min="10503" max="10503" width="16.28515625" style="8" customWidth="1"/>
    <col min="10504" max="10752" width="8.85546875" style="8"/>
    <col min="10753" max="10753" width="23.28515625" style="8" customWidth="1"/>
    <col min="10754" max="10754" width="14.85546875" style="8" customWidth="1"/>
    <col min="10755" max="10755" width="18" style="8" customWidth="1"/>
    <col min="10756" max="10756" width="15.5703125" style="8" customWidth="1"/>
    <col min="10757" max="10757" width="16.5703125" style="8" customWidth="1"/>
    <col min="10758" max="10758" width="18.140625" style="8" customWidth="1"/>
    <col min="10759" max="10759" width="16.28515625" style="8" customWidth="1"/>
    <col min="10760" max="11008" width="8.85546875" style="8"/>
    <col min="11009" max="11009" width="23.28515625" style="8" customWidth="1"/>
    <col min="11010" max="11010" width="14.85546875" style="8" customWidth="1"/>
    <col min="11011" max="11011" width="18" style="8" customWidth="1"/>
    <col min="11012" max="11012" width="15.5703125" style="8" customWidth="1"/>
    <col min="11013" max="11013" width="16.5703125" style="8" customWidth="1"/>
    <col min="11014" max="11014" width="18.140625" style="8" customWidth="1"/>
    <col min="11015" max="11015" width="16.28515625" style="8" customWidth="1"/>
    <col min="11016" max="11264" width="8.85546875" style="8"/>
    <col min="11265" max="11265" width="23.28515625" style="8" customWidth="1"/>
    <col min="11266" max="11266" width="14.85546875" style="8" customWidth="1"/>
    <col min="11267" max="11267" width="18" style="8" customWidth="1"/>
    <col min="11268" max="11268" width="15.5703125" style="8" customWidth="1"/>
    <col min="11269" max="11269" width="16.5703125" style="8" customWidth="1"/>
    <col min="11270" max="11270" width="18.140625" style="8" customWidth="1"/>
    <col min="11271" max="11271" width="16.28515625" style="8" customWidth="1"/>
    <col min="11272" max="11520" width="8.85546875" style="8"/>
    <col min="11521" max="11521" width="23.28515625" style="8" customWidth="1"/>
    <col min="11522" max="11522" width="14.85546875" style="8" customWidth="1"/>
    <col min="11523" max="11523" width="18" style="8" customWidth="1"/>
    <col min="11524" max="11524" width="15.5703125" style="8" customWidth="1"/>
    <col min="11525" max="11525" width="16.5703125" style="8" customWidth="1"/>
    <col min="11526" max="11526" width="18.140625" style="8" customWidth="1"/>
    <col min="11527" max="11527" width="16.28515625" style="8" customWidth="1"/>
    <col min="11528" max="11776" width="8.85546875" style="8"/>
    <col min="11777" max="11777" width="23.28515625" style="8" customWidth="1"/>
    <col min="11778" max="11778" width="14.85546875" style="8" customWidth="1"/>
    <col min="11779" max="11779" width="18" style="8" customWidth="1"/>
    <col min="11780" max="11780" width="15.5703125" style="8" customWidth="1"/>
    <col min="11781" max="11781" width="16.5703125" style="8" customWidth="1"/>
    <col min="11782" max="11782" width="18.140625" style="8" customWidth="1"/>
    <col min="11783" max="11783" width="16.28515625" style="8" customWidth="1"/>
    <col min="11784" max="12032" width="8.85546875" style="8"/>
    <col min="12033" max="12033" width="23.28515625" style="8" customWidth="1"/>
    <col min="12034" max="12034" width="14.85546875" style="8" customWidth="1"/>
    <col min="12035" max="12035" width="18" style="8" customWidth="1"/>
    <col min="12036" max="12036" width="15.5703125" style="8" customWidth="1"/>
    <col min="12037" max="12037" width="16.5703125" style="8" customWidth="1"/>
    <col min="12038" max="12038" width="18.140625" style="8" customWidth="1"/>
    <col min="12039" max="12039" width="16.28515625" style="8" customWidth="1"/>
    <col min="12040" max="12288" width="8.85546875" style="8"/>
    <col min="12289" max="12289" width="23.28515625" style="8" customWidth="1"/>
    <col min="12290" max="12290" width="14.85546875" style="8" customWidth="1"/>
    <col min="12291" max="12291" width="18" style="8" customWidth="1"/>
    <col min="12292" max="12292" width="15.5703125" style="8" customWidth="1"/>
    <col min="12293" max="12293" width="16.5703125" style="8" customWidth="1"/>
    <col min="12294" max="12294" width="18.140625" style="8" customWidth="1"/>
    <col min="12295" max="12295" width="16.28515625" style="8" customWidth="1"/>
    <col min="12296" max="12544" width="8.85546875" style="8"/>
    <col min="12545" max="12545" width="23.28515625" style="8" customWidth="1"/>
    <col min="12546" max="12546" width="14.85546875" style="8" customWidth="1"/>
    <col min="12547" max="12547" width="18" style="8" customWidth="1"/>
    <col min="12548" max="12548" width="15.5703125" style="8" customWidth="1"/>
    <col min="12549" max="12549" width="16.5703125" style="8" customWidth="1"/>
    <col min="12550" max="12550" width="18.140625" style="8" customWidth="1"/>
    <col min="12551" max="12551" width="16.28515625" style="8" customWidth="1"/>
    <col min="12552" max="12800" width="8.85546875" style="8"/>
    <col min="12801" max="12801" width="23.28515625" style="8" customWidth="1"/>
    <col min="12802" max="12802" width="14.85546875" style="8" customWidth="1"/>
    <col min="12803" max="12803" width="18" style="8" customWidth="1"/>
    <col min="12804" max="12804" width="15.5703125" style="8" customWidth="1"/>
    <col min="12805" max="12805" width="16.5703125" style="8" customWidth="1"/>
    <col min="12806" max="12806" width="18.140625" style="8" customWidth="1"/>
    <col min="12807" max="12807" width="16.28515625" style="8" customWidth="1"/>
    <col min="12808" max="13056" width="8.85546875" style="8"/>
    <col min="13057" max="13057" width="23.28515625" style="8" customWidth="1"/>
    <col min="13058" max="13058" width="14.85546875" style="8" customWidth="1"/>
    <col min="13059" max="13059" width="18" style="8" customWidth="1"/>
    <col min="13060" max="13060" width="15.5703125" style="8" customWidth="1"/>
    <col min="13061" max="13061" width="16.5703125" style="8" customWidth="1"/>
    <col min="13062" max="13062" width="18.140625" style="8" customWidth="1"/>
    <col min="13063" max="13063" width="16.28515625" style="8" customWidth="1"/>
    <col min="13064" max="13312" width="8.85546875" style="8"/>
    <col min="13313" max="13313" width="23.28515625" style="8" customWidth="1"/>
    <col min="13314" max="13314" width="14.85546875" style="8" customWidth="1"/>
    <col min="13315" max="13315" width="18" style="8" customWidth="1"/>
    <col min="13316" max="13316" width="15.5703125" style="8" customWidth="1"/>
    <col min="13317" max="13317" width="16.5703125" style="8" customWidth="1"/>
    <col min="13318" max="13318" width="18.140625" style="8" customWidth="1"/>
    <col min="13319" max="13319" width="16.28515625" style="8" customWidth="1"/>
    <col min="13320" max="13568" width="8.85546875" style="8"/>
    <col min="13569" max="13569" width="23.28515625" style="8" customWidth="1"/>
    <col min="13570" max="13570" width="14.85546875" style="8" customWidth="1"/>
    <col min="13571" max="13571" width="18" style="8" customWidth="1"/>
    <col min="13572" max="13572" width="15.5703125" style="8" customWidth="1"/>
    <col min="13573" max="13573" width="16.5703125" style="8" customWidth="1"/>
    <col min="13574" max="13574" width="18.140625" style="8" customWidth="1"/>
    <col min="13575" max="13575" width="16.28515625" style="8" customWidth="1"/>
    <col min="13576" max="13824" width="8.85546875" style="8"/>
    <col min="13825" max="13825" width="23.28515625" style="8" customWidth="1"/>
    <col min="13826" max="13826" width="14.85546875" style="8" customWidth="1"/>
    <col min="13827" max="13827" width="18" style="8" customWidth="1"/>
    <col min="13828" max="13828" width="15.5703125" style="8" customWidth="1"/>
    <col min="13829" max="13829" width="16.5703125" style="8" customWidth="1"/>
    <col min="13830" max="13830" width="18.140625" style="8" customWidth="1"/>
    <col min="13831" max="13831" width="16.28515625" style="8" customWidth="1"/>
    <col min="13832" max="14080" width="8.85546875" style="8"/>
    <col min="14081" max="14081" width="23.28515625" style="8" customWidth="1"/>
    <col min="14082" max="14082" width="14.85546875" style="8" customWidth="1"/>
    <col min="14083" max="14083" width="18" style="8" customWidth="1"/>
    <col min="14084" max="14084" width="15.5703125" style="8" customWidth="1"/>
    <col min="14085" max="14085" width="16.5703125" style="8" customWidth="1"/>
    <col min="14086" max="14086" width="18.140625" style="8" customWidth="1"/>
    <col min="14087" max="14087" width="16.28515625" style="8" customWidth="1"/>
    <col min="14088" max="14336" width="8.85546875" style="8"/>
    <col min="14337" max="14337" width="23.28515625" style="8" customWidth="1"/>
    <col min="14338" max="14338" width="14.85546875" style="8" customWidth="1"/>
    <col min="14339" max="14339" width="18" style="8" customWidth="1"/>
    <col min="14340" max="14340" width="15.5703125" style="8" customWidth="1"/>
    <col min="14341" max="14341" width="16.5703125" style="8" customWidth="1"/>
    <col min="14342" max="14342" width="18.140625" style="8" customWidth="1"/>
    <col min="14343" max="14343" width="16.28515625" style="8" customWidth="1"/>
    <col min="14344" max="14592" width="8.85546875" style="8"/>
    <col min="14593" max="14593" width="23.28515625" style="8" customWidth="1"/>
    <col min="14594" max="14594" width="14.85546875" style="8" customWidth="1"/>
    <col min="14595" max="14595" width="18" style="8" customWidth="1"/>
    <col min="14596" max="14596" width="15.5703125" style="8" customWidth="1"/>
    <col min="14597" max="14597" width="16.5703125" style="8" customWidth="1"/>
    <col min="14598" max="14598" width="18.140625" style="8" customWidth="1"/>
    <col min="14599" max="14599" width="16.28515625" style="8" customWidth="1"/>
    <col min="14600" max="14848" width="8.85546875" style="8"/>
    <col min="14849" max="14849" width="23.28515625" style="8" customWidth="1"/>
    <col min="14850" max="14850" width="14.85546875" style="8" customWidth="1"/>
    <col min="14851" max="14851" width="18" style="8" customWidth="1"/>
    <col min="14852" max="14852" width="15.5703125" style="8" customWidth="1"/>
    <col min="14853" max="14853" width="16.5703125" style="8" customWidth="1"/>
    <col min="14854" max="14854" width="18.140625" style="8" customWidth="1"/>
    <col min="14855" max="14855" width="16.28515625" style="8" customWidth="1"/>
    <col min="14856" max="15104" width="8.85546875" style="8"/>
    <col min="15105" max="15105" width="23.28515625" style="8" customWidth="1"/>
    <col min="15106" max="15106" width="14.85546875" style="8" customWidth="1"/>
    <col min="15107" max="15107" width="18" style="8" customWidth="1"/>
    <col min="15108" max="15108" width="15.5703125" style="8" customWidth="1"/>
    <col min="15109" max="15109" width="16.5703125" style="8" customWidth="1"/>
    <col min="15110" max="15110" width="18.140625" style="8" customWidth="1"/>
    <col min="15111" max="15111" width="16.28515625" style="8" customWidth="1"/>
    <col min="15112" max="15360" width="8.85546875" style="8"/>
    <col min="15361" max="15361" width="23.28515625" style="8" customWidth="1"/>
    <col min="15362" max="15362" width="14.85546875" style="8" customWidth="1"/>
    <col min="15363" max="15363" width="18" style="8" customWidth="1"/>
    <col min="15364" max="15364" width="15.5703125" style="8" customWidth="1"/>
    <col min="15365" max="15365" width="16.5703125" style="8" customWidth="1"/>
    <col min="15366" max="15366" width="18.140625" style="8" customWidth="1"/>
    <col min="15367" max="15367" width="16.28515625" style="8" customWidth="1"/>
    <col min="15368" max="15616" width="8.85546875" style="8"/>
    <col min="15617" max="15617" width="23.28515625" style="8" customWidth="1"/>
    <col min="15618" max="15618" width="14.85546875" style="8" customWidth="1"/>
    <col min="15619" max="15619" width="18" style="8" customWidth="1"/>
    <col min="15620" max="15620" width="15.5703125" style="8" customWidth="1"/>
    <col min="15621" max="15621" width="16.5703125" style="8" customWidth="1"/>
    <col min="15622" max="15622" width="18.140625" style="8" customWidth="1"/>
    <col min="15623" max="15623" width="16.28515625" style="8" customWidth="1"/>
    <col min="15624" max="15872" width="8.85546875" style="8"/>
    <col min="15873" max="15873" width="23.28515625" style="8" customWidth="1"/>
    <col min="15874" max="15874" width="14.85546875" style="8" customWidth="1"/>
    <col min="15875" max="15875" width="18" style="8" customWidth="1"/>
    <col min="15876" max="15876" width="15.5703125" style="8" customWidth="1"/>
    <col min="15877" max="15877" width="16.5703125" style="8" customWidth="1"/>
    <col min="15878" max="15878" width="18.140625" style="8" customWidth="1"/>
    <col min="15879" max="15879" width="16.28515625" style="8" customWidth="1"/>
    <col min="15880" max="16128" width="8.85546875" style="8"/>
    <col min="16129" max="16129" width="23.28515625" style="8" customWidth="1"/>
    <col min="16130" max="16130" width="14.85546875" style="8" customWidth="1"/>
    <col min="16131" max="16131" width="18" style="8" customWidth="1"/>
    <col min="16132" max="16132" width="15.5703125" style="8" customWidth="1"/>
    <col min="16133" max="16133" width="16.5703125" style="8" customWidth="1"/>
    <col min="16134" max="16134" width="18.140625" style="8" customWidth="1"/>
    <col min="16135" max="16135" width="16.28515625" style="8" customWidth="1"/>
    <col min="16136" max="16384" width="8.85546875" style="8"/>
  </cols>
  <sheetData>
    <row r="1" spans="1:17" ht="33" customHeight="1" thickBot="1">
      <c r="A1" s="456" t="s">
        <v>374</v>
      </c>
      <c r="B1" s="459"/>
      <c r="C1" s="459"/>
      <c r="D1" s="459"/>
      <c r="E1" s="459"/>
      <c r="F1" s="459"/>
      <c r="G1" s="459"/>
    </row>
    <row r="2" spans="1:17" ht="95.25" customHeight="1" thickBot="1">
      <c r="A2" s="35" t="s">
        <v>84</v>
      </c>
      <c r="B2" s="35" t="s">
        <v>85</v>
      </c>
      <c r="C2" s="35" t="s">
        <v>86</v>
      </c>
      <c r="D2" s="35" t="s">
        <v>87</v>
      </c>
      <c r="E2" s="36" t="s">
        <v>88</v>
      </c>
      <c r="F2" s="35" t="s">
        <v>89</v>
      </c>
      <c r="G2" s="36" t="s">
        <v>90</v>
      </c>
    </row>
    <row r="3" spans="1:17" ht="15.75" customHeight="1" thickTop="1">
      <c r="A3" s="91">
        <v>1</v>
      </c>
      <c r="B3" s="91">
        <v>2</v>
      </c>
      <c r="C3" s="91">
        <v>3</v>
      </c>
      <c r="D3" s="91">
        <v>4</v>
      </c>
      <c r="E3" s="91">
        <v>5</v>
      </c>
      <c r="F3" s="91">
        <v>6</v>
      </c>
      <c r="G3" s="91">
        <v>7</v>
      </c>
      <c r="K3" s="123"/>
      <c r="L3" s="125"/>
      <c r="M3" s="125"/>
      <c r="N3" s="125"/>
      <c r="O3" s="132"/>
      <c r="P3" s="125"/>
      <c r="Q3" s="132"/>
    </row>
    <row r="4" spans="1:17">
      <c r="A4" s="37" t="s">
        <v>91</v>
      </c>
      <c r="B4" s="215">
        <v>250</v>
      </c>
      <c r="C4" s="215">
        <v>229</v>
      </c>
      <c r="D4" s="215">
        <v>60</v>
      </c>
      <c r="E4" s="205">
        <v>26.200873362445414</v>
      </c>
      <c r="F4" s="215">
        <v>229</v>
      </c>
      <c r="G4" s="205">
        <v>100</v>
      </c>
      <c r="K4" s="121"/>
      <c r="L4" s="120"/>
      <c r="M4" s="120"/>
      <c r="N4" s="120"/>
      <c r="O4" s="131"/>
      <c r="P4" s="120"/>
      <c r="Q4" s="131"/>
    </row>
    <row r="5" spans="1:17">
      <c r="A5" s="37" t="s">
        <v>92</v>
      </c>
      <c r="B5" s="215">
        <v>1451</v>
      </c>
      <c r="C5" s="215">
        <v>1301</v>
      </c>
      <c r="D5" s="215">
        <v>342</v>
      </c>
      <c r="E5" s="205">
        <v>26.287471176018446</v>
      </c>
      <c r="F5" s="215">
        <v>1292</v>
      </c>
      <c r="G5" s="205">
        <v>99.308224442736361</v>
      </c>
      <c r="K5" s="121"/>
      <c r="L5" s="120"/>
      <c r="M5" s="120"/>
      <c r="N5" s="120"/>
      <c r="O5" s="131"/>
      <c r="P5" s="120"/>
      <c r="Q5" s="131"/>
    </row>
    <row r="6" spans="1:17">
      <c r="A6" s="37" t="s">
        <v>93</v>
      </c>
      <c r="B6" s="215">
        <v>452</v>
      </c>
      <c r="C6" s="215">
        <v>465</v>
      </c>
      <c r="D6" s="215">
        <v>299</v>
      </c>
      <c r="E6" s="205">
        <v>64.301075268817215</v>
      </c>
      <c r="F6" s="215">
        <v>447</v>
      </c>
      <c r="G6" s="205">
        <v>96.129032258064512</v>
      </c>
      <c r="K6" s="121"/>
      <c r="L6" s="120"/>
      <c r="M6" s="120"/>
      <c r="N6" s="120"/>
      <c r="O6" s="131"/>
      <c r="P6" s="120"/>
      <c r="Q6" s="131"/>
    </row>
    <row r="7" spans="1:17">
      <c r="A7" s="37" t="s">
        <v>94</v>
      </c>
      <c r="B7" s="215">
        <v>729</v>
      </c>
      <c r="C7" s="215">
        <v>729</v>
      </c>
      <c r="D7" s="215">
        <v>104</v>
      </c>
      <c r="E7" s="205">
        <v>14.266117969821673</v>
      </c>
      <c r="F7" s="215">
        <v>728</v>
      </c>
      <c r="G7" s="205">
        <v>99.862825788751721</v>
      </c>
      <c r="I7" s="8" t="s">
        <v>294</v>
      </c>
      <c r="K7" s="121"/>
      <c r="L7" s="120"/>
      <c r="M7" s="120"/>
      <c r="N7" s="120"/>
      <c r="O7" s="131"/>
      <c r="P7" s="120"/>
      <c r="Q7" s="131"/>
    </row>
    <row r="8" spans="1:17">
      <c r="A8" s="37" t="s">
        <v>95</v>
      </c>
      <c r="B8" s="215">
        <v>1107</v>
      </c>
      <c r="C8" s="215">
        <v>974</v>
      </c>
      <c r="D8" s="215">
        <v>609</v>
      </c>
      <c r="E8" s="205">
        <v>62.525667351129364</v>
      </c>
      <c r="F8" s="215">
        <v>880</v>
      </c>
      <c r="G8" s="205">
        <v>90.349075975359341</v>
      </c>
      <c r="K8" s="121"/>
      <c r="L8" s="120"/>
      <c r="M8" s="120"/>
      <c r="N8" s="120"/>
      <c r="O8" s="131"/>
      <c r="P8" s="120"/>
      <c r="Q8" s="131"/>
    </row>
    <row r="9" spans="1:17">
      <c r="A9" s="37" t="s">
        <v>96</v>
      </c>
      <c r="B9" s="215">
        <v>2227</v>
      </c>
      <c r="C9" s="215">
        <v>1618</v>
      </c>
      <c r="D9" s="215">
        <v>658</v>
      </c>
      <c r="E9" s="205">
        <v>40.667490729295423</v>
      </c>
      <c r="F9" s="215">
        <v>1335</v>
      </c>
      <c r="G9" s="205">
        <v>82.509270704573538</v>
      </c>
      <c r="K9" s="121"/>
      <c r="L9" s="120"/>
      <c r="M9" s="120"/>
      <c r="N9" s="120"/>
      <c r="O9" s="131"/>
      <c r="P9" s="120"/>
      <c r="Q9" s="131"/>
    </row>
    <row r="10" spans="1:17">
      <c r="A10" s="37" t="s">
        <v>97</v>
      </c>
      <c r="B10" s="215">
        <v>608</v>
      </c>
      <c r="C10" s="215">
        <v>608</v>
      </c>
      <c r="D10" s="215">
        <v>307</v>
      </c>
      <c r="E10" s="205">
        <v>50.493421052631582</v>
      </c>
      <c r="F10" s="215">
        <v>608</v>
      </c>
      <c r="G10" s="205">
        <v>100</v>
      </c>
      <c r="K10" s="121"/>
      <c r="L10" s="120"/>
      <c r="M10" s="120"/>
      <c r="N10" s="120"/>
      <c r="O10" s="131"/>
      <c r="P10" s="120"/>
      <c r="Q10" s="131"/>
    </row>
    <row r="11" spans="1:17">
      <c r="A11" s="37" t="s">
        <v>98</v>
      </c>
      <c r="B11" s="215">
        <v>515</v>
      </c>
      <c r="C11" s="215">
        <v>345</v>
      </c>
      <c r="D11" s="215">
        <v>278</v>
      </c>
      <c r="E11" s="205">
        <v>80.579710144927546</v>
      </c>
      <c r="F11" s="215">
        <v>288</v>
      </c>
      <c r="G11" s="205">
        <v>83.478260869565219</v>
      </c>
      <c r="K11" s="121"/>
      <c r="L11" s="120"/>
      <c r="M11" s="120"/>
      <c r="N11" s="120"/>
      <c r="O11" s="131"/>
      <c r="P11" s="120"/>
      <c r="Q11" s="131"/>
    </row>
    <row r="12" spans="1:17">
      <c r="A12" s="37" t="s">
        <v>99</v>
      </c>
      <c r="B12" s="215">
        <v>2148</v>
      </c>
      <c r="C12" s="215">
        <v>1802</v>
      </c>
      <c r="D12" s="215">
        <v>837</v>
      </c>
      <c r="E12" s="205">
        <v>46.448390677025522</v>
      </c>
      <c r="F12" s="215">
        <v>1289</v>
      </c>
      <c r="G12" s="205">
        <v>71.531631520532741</v>
      </c>
      <c r="K12" s="121"/>
      <c r="L12" s="120"/>
      <c r="M12" s="120"/>
      <c r="N12" s="120"/>
      <c r="O12" s="131"/>
      <c r="P12" s="120"/>
      <c r="Q12" s="131"/>
    </row>
    <row r="13" spans="1:17">
      <c r="A13" s="37" t="s">
        <v>100</v>
      </c>
      <c r="B13" s="215">
        <v>970</v>
      </c>
      <c r="C13" s="215">
        <v>970</v>
      </c>
      <c r="D13" s="215">
        <v>233</v>
      </c>
      <c r="E13" s="205">
        <v>24.020618556701031</v>
      </c>
      <c r="F13" s="215">
        <v>970</v>
      </c>
      <c r="G13" s="205">
        <v>100</v>
      </c>
      <c r="K13" s="121"/>
      <c r="L13" s="120"/>
      <c r="M13" s="120"/>
      <c r="N13" s="120"/>
      <c r="O13" s="131"/>
      <c r="P13" s="120"/>
      <c r="Q13" s="131"/>
    </row>
    <row r="14" spans="1:17">
      <c r="A14" s="37" t="s">
        <v>101</v>
      </c>
      <c r="B14" s="215">
        <v>1678</v>
      </c>
      <c r="C14" s="215">
        <v>1598</v>
      </c>
      <c r="D14" s="215">
        <v>1326</v>
      </c>
      <c r="E14" s="205">
        <v>82.978723404255319</v>
      </c>
      <c r="F14" s="215">
        <v>1598</v>
      </c>
      <c r="G14" s="205">
        <v>100</v>
      </c>
      <c r="K14" s="121"/>
      <c r="L14" s="120"/>
      <c r="M14" s="120"/>
      <c r="N14" s="120"/>
      <c r="O14" s="131"/>
      <c r="P14" s="120"/>
      <c r="Q14" s="131"/>
    </row>
    <row r="15" spans="1:17">
      <c r="A15" s="37" t="s">
        <v>102</v>
      </c>
      <c r="B15" s="215">
        <v>1101</v>
      </c>
      <c r="C15" s="215">
        <v>731</v>
      </c>
      <c r="D15" s="215">
        <v>282</v>
      </c>
      <c r="E15" s="205">
        <v>38.57729138166895</v>
      </c>
      <c r="F15" s="215">
        <v>731</v>
      </c>
      <c r="G15" s="205">
        <v>100</v>
      </c>
      <c r="K15" s="121"/>
      <c r="L15" s="120"/>
      <c r="M15" s="120"/>
      <c r="N15" s="120"/>
      <c r="O15" s="131"/>
      <c r="P15" s="120"/>
      <c r="Q15" s="131"/>
    </row>
    <row r="16" spans="1:17">
      <c r="A16" s="37" t="s">
        <v>103</v>
      </c>
      <c r="B16" s="215">
        <v>233</v>
      </c>
      <c r="C16" s="215">
        <v>216</v>
      </c>
      <c r="D16" s="215">
        <v>150</v>
      </c>
      <c r="E16" s="205">
        <v>69.444444444444443</v>
      </c>
      <c r="F16" s="215">
        <v>201</v>
      </c>
      <c r="G16" s="205">
        <v>93.055555555555557</v>
      </c>
      <c r="K16" s="121"/>
      <c r="L16" s="120"/>
      <c r="M16" s="120"/>
      <c r="N16" s="120"/>
      <c r="O16" s="131"/>
      <c r="P16" s="120"/>
      <c r="Q16" s="131"/>
    </row>
    <row r="17" spans="1:17">
      <c r="A17" s="37" t="s">
        <v>104</v>
      </c>
      <c r="B17" s="216">
        <v>149</v>
      </c>
      <c r="C17" s="216">
        <v>147</v>
      </c>
      <c r="D17" s="216">
        <v>68</v>
      </c>
      <c r="E17" s="207">
        <v>46.258503401360542</v>
      </c>
      <c r="F17" s="216">
        <v>147</v>
      </c>
      <c r="G17" s="207">
        <v>100</v>
      </c>
      <c r="K17" s="121"/>
      <c r="L17" s="120"/>
      <c r="M17" s="120"/>
      <c r="N17" s="120"/>
      <c r="O17" s="131"/>
      <c r="P17" s="120"/>
      <c r="Q17" s="131"/>
    </row>
    <row r="18" spans="1:17">
      <c r="A18" s="37" t="s">
        <v>105</v>
      </c>
      <c r="B18" s="215">
        <v>562</v>
      </c>
      <c r="C18" s="215">
        <v>476</v>
      </c>
      <c r="D18" s="215">
        <v>328</v>
      </c>
      <c r="E18" s="205">
        <v>68.91</v>
      </c>
      <c r="F18" s="215">
        <v>476</v>
      </c>
      <c r="G18" s="205">
        <v>100</v>
      </c>
      <c r="K18" s="121"/>
      <c r="L18" s="120"/>
      <c r="M18" s="120"/>
      <c r="N18" s="120"/>
      <c r="O18" s="131"/>
      <c r="P18" s="120"/>
      <c r="Q18" s="131"/>
    </row>
    <row r="19" spans="1:17">
      <c r="A19" s="37" t="s">
        <v>106</v>
      </c>
      <c r="B19" s="215">
        <v>1707</v>
      </c>
      <c r="C19" s="215">
        <v>1827</v>
      </c>
      <c r="D19" s="215">
        <v>193</v>
      </c>
      <c r="E19" s="205">
        <v>10.56376573617953</v>
      </c>
      <c r="F19" s="215">
        <v>1795</v>
      </c>
      <c r="G19" s="205">
        <v>98.248494800218936</v>
      </c>
      <c r="K19" s="130"/>
      <c r="L19" s="130"/>
      <c r="M19" s="130"/>
      <c r="N19" s="130"/>
      <c r="O19" s="130"/>
      <c r="P19" s="130"/>
      <c r="Q19" s="130"/>
    </row>
    <row r="20" spans="1:17" ht="24" customHeight="1" thickBot="1">
      <c r="A20" s="92" t="s">
        <v>107</v>
      </c>
      <c r="B20" s="232">
        <f>SUM(B4:B19)</f>
        <v>15887</v>
      </c>
      <c r="C20" s="232">
        <f>SUM(C4:C19)</f>
        <v>14036</v>
      </c>
      <c r="D20" s="232">
        <f>SUM(D4:D19)</f>
        <v>6074</v>
      </c>
      <c r="E20" s="234">
        <f>D20/C20*100</f>
        <v>43.274437161584494</v>
      </c>
      <c r="F20" s="232">
        <f>SUM(F4:F19)</f>
        <v>13014</v>
      </c>
      <c r="G20" s="234">
        <f>F20/C20*100</f>
        <v>92.718723282986602</v>
      </c>
    </row>
    <row r="21" spans="1:17" ht="25.5" customHeight="1">
      <c r="A21" s="37" t="s">
        <v>293</v>
      </c>
      <c r="B21" s="215">
        <v>228</v>
      </c>
      <c r="C21" s="215">
        <v>180</v>
      </c>
      <c r="D21" s="215">
        <v>57</v>
      </c>
      <c r="E21" s="205">
        <v>31.666666666666664</v>
      </c>
      <c r="F21" s="215">
        <v>103</v>
      </c>
      <c r="G21" s="205">
        <v>57.222222222222221</v>
      </c>
    </row>
    <row r="22" spans="1:17">
      <c r="A22" s="37" t="s">
        <v>24</v>
      </c>
      <c r="B22" s="215">
        <v>62</v>
      </c>
      <c r="C22" s="215">
        <v>19</v>
      </c>
      <c r="D22" s="215">
        <v>4</v>
      </c>
      <c r="E22" s="205">
        <v>21.052631578947366</v>
      </c>
      <c r="F22" s="215">
        <v>0</v>
      </c>
      <c r="G22" s="205">
        <v>0</v>
      </c>
    </row>
    <row r="23" spans="1:17" ht="24" customHeight="1" thickBot="1">
      <c r="A23" s="92" t="s">
        <v>26</v>
      </c>
      <c r="B23" s="232">
        <f>SUM(B20:B22)</f>
        <v>16177</v>
      </c>
      <c r="C23" s="232">
        <f>SUM(C20:C22)</f>
        <v>14235</v>
      </c>
      <c r="D23" s="232">
        <f>SUM(D20:D22)</f>
        <v>6135</v>
      </c>
      <c r="E23" s="234">
        <f>D23/C23*100</f>
        <v>43.097997892518443</v>
      </c>
      <c r="F23" s="232">
        <f>SUM(F20:F22)</f>
        <v>13117</v>
      </c>
      <c r="G23" s="234">
        <f>F23/C23*100</f>
        <v>92.146118721461193</v>
      </c>
    </row>
    <row r="27" spans="1:17">
      <c r="B27" s="121"/>
      <c r="C27" s="120"/>
      <c r="D27" s="120"/>
      <c r="E27" s="120"/>
      <c r="F27" s="131"/>
      <c r="G27" s="120"/>
      <c r="H27" s="131"/>
    </row>
    <row r="28" spans="1:17">
      <c r="B28" s="121"/>
      <c r="C28" s="120"/>
      <c r="D28" s="120"/>
      <c r="E28" s="120"/>
      <c r="F28" s="131"/>
      <c r="G28" s="120"/>
      <c r="H28" s="131"/>
    </row>
  </sheetData>
  <sortState ref="J3:Q18">
    <sortCondition ref="J3:J18"/>
  </sortState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N43"/>
  <sheetViews>
    <sheetView zoomScaleNormal="100" workbookViewId="0">
      <selection activeCell="A23" sqref="A23:XFD23"/>
    </sheetView>
  </sheetViews>
  <sheetFormatPr defaultColWidth="9.140625" defaultRowHeight="15"/>
  <cols>
    <col min="1" max="1" width="20.7109375" style="44" customWidth="1"/>
    <col min="2" max="2" width="12.42578125" style="44" customWidth="1"/>
    <col min="3" max="3" width="11.28515625" style="44" customWidth="1"/>
    <col min="4" max="4" width="11.42578125" style="44" customWidth="1"/>
    <col min="5" max="5" width="16.28515625" style="44" customWidth="1"/>
    <col min="6" max="6" width="6.42578125" style="44" customWidth="1"/>
    <col min="7" max="7" width="7" style="44" customWidth="1"/>
    <col min="8" max="8" width="6.7109375" style="44" customWidth="1"/>
    <col min="9" max="9" width="9.140625" style="44"/>
    <col min="10" max="10" width="11.7109375" style="44" customWidth="1"/>
    <col min="11" max="11" width="13.140625" style="44" customWidth="1"/>
    <col min="12" max="16384" width="9.140625" style="44"/>
  </cols>
  <sheetData>
    <row r="1" spans="1:13" ht="36" customHeight="1" thickBot="1">
      <c r="A1" s="456" t="s">
        <v>375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3" ht="109.5" customHeight="1" thickBot="1">
      <c r="A2" s="35" t="s">
        <v>118</v>
      </c>
      <c r="B2" s="35" t="s">
        <v>117</v>
      </c>
      <c r="C2" s="35" t="s">
        <v>116</v>
      </c>
      <c r="D2" s="35" t="s">
        <v>115</v>
      </c>
      <c r="E2" s="36" t="s">
        <v>114</v>
      </c>
      <c r="F2" s="38" t="s">
        <v>113</v>
      </c>
      <c r="G2" s="38" t="s">
        <v>112</v>
      </c>
      <c r="H2" s="38" t="s">
        <v>111</v>
      </c>
      <c r="I2" s="39" t="s">
        <v>110</v>
      </c>
      <c r="J2" s="35" t="s">
        <v>109</v>
      </c>
      <c r="K2" s="36" t="s">
        <v>108</v>
      </c>
    </row>
    <row r="3" spans="1:13" ht="15.75" customHeight="1" thickTop="1">
      <c r="A3" s="91">
        <v>1</v>
      </c>
      <c r="B3" s="91">
        <v>2</v>
      </c>
      <c r="C3" s="91">
        <v>3</v>
      </c>
      <c r="D3" s="91">
        <v>4</v>
      </c>
      <c r="E3" s="91">
        <v>5</v>
      </c>
      <c r="F3" s="94">
        <v>6</v>
      </c>
      <c r="G3" s="94">
        <v>7</v>
      </c>
      <c r="H3" s="94">
        <v>8</v>
      </c>
      <c r="I3" s="94">
        <v>9</v>
      </c>
      <c r="J3" s="91">
        <v>10</v>
      </c>
      <c r="K3" s="91">
        <v>11</v>
      </c>
    </row>
    <row r="4" spans="1:13">
      <c r="A4" s="10" t="s">
        <v>91</v>
      </c>
      <c r="B4" s="215">
        <v>283</v>
      </c>
      <c r="C4" s="215">
        <v>184</v>
      </c>
      <c r="D4" s="215">
        <v>123</v>
      </c>
      <c r="E4" s="205">
        <v>66.847826086956516</v>
      </c>
      <c r="F4" s="122">
        <v>115</v>
      </c>
      <c r="G4" s="122">
        <v>9</v>
      </c>
      <c r="H4" s="122">
        <v>73</v>
      </c>
      <c r="I4" s="134">
        <v>1.0706521739130435</v>
      </c>
      <c r="J4" s="215">
        <v>184</v>
      </c>
      <c r="K4" s="205">
        <v>100</v>
      </c>
    </row>
    <row r="5" spans="1:13">
      <c r="A5" s="10" t="s">
        <v>92</v>
      </c>
      <c r="B5" s="215">
        <v>1394</v>
      </c>
      <c r="C5" s="215">
        <v>1121</v>
      </c>
      <c r="D5" s="215">
        <v>332</v>
      </c>
      <c r="E5" s="205">
        <v>29.6164139161463</v>
      </c>
      <c r="F5" s="122">
        <v>1352</v>
      </c>
      <c r="G5" s="122">
        <v>134</v>
      </c>
      <c r="H5" s="122">
        <v>1258</v>
      </c>
      <c r="I5" s="134">
        <v>2.447814451382694</v>
      </c>
      <c r="J5" s="215">
        <v>1110</v>
      </c>
      <c r="K5" s="205">
        <v>99.018733273862622</v>
      </c>
    </row>
    <row r="6" spans="1:13">
      <c r="A6" s="10" t="s">
        <v>93</v>
      </c>
      <c r="B6" s="215">
        <v>368</v>
      </c>
      <c r="C6" s="215">
        <v>289</v>
      </c>
      <c r="D6" s="215">
        <v>232</v>
      </c>
      <c r="E6" s="205">
        <v>80.27681660899654</v>
      </c>
      <c r="F6" s="122">
        <v>92</v>
      </c>
      <c r="G6" s="122">
        <v>130</v>
      </c>
      <c r="H6" s="122">
        <v>91</v>
      </c>
      <c r="I6" s="134">
        <v>1.0830449826989619</v>
      </c>
      <c r="J6" s="215">
        <v>252</v>
      </c>
      <c r="K6" s="205">
        <v>87.197231833910038</v>
      </c>
    </row>
    <row r="7" spans="1:13">
      <c r="A7" s="10" t="s">
        <v>94</v>
      </c>
      <c r="B7" s="215">
        <v>758</v>
      </c>
      <c r="C7" s="215">
        <v>454</v>
      </c>
      <c r="D7" s="215">
        <v>171</v>
      </c>
      <c r="E7" s="205">
        <v>37.665198237885463</v>
      </c>
      <c r="F7" s="122">
        <v>489</v>
      </c>
      <c r="G7" s="122">
        <v>36</v>
      </c>
      <c r="H7" s="122">
        <v>202</v>
      </c>
      <c r="I7" s="134">
        <v>1.6013215859030836</v>
      </c>
      <c r="J7" s="215">
        <v>326</v>
      </c>
      <c r="K7" s="205">
        <v>71.806167400881066</v>
      </c>
    </row>
    <row r="8" spans="1:13">
      <c r="A8" s="10" t="s">
        <v>95</v>
      </c>
      <c r="B8" s="215">
        <v>939</v>
      </c>
      <c r="C8" s="215">
        <v>887</v>
      </c>
      <c r="D8" s="215">
        <v>530</v>
      </c>
      <c r="E8" s="205">
        <v>59.751972942502817</v>
      </c>
      <c r="F8" s="122">
        <v>483</v>
      </c>
      <c r="G8" s="122">
        <v>54</v>
      </c>
      <c r="H8" s="122">
        <v>648</v>
      </c>
      <c r="I8" s="134">
        <v>1.3359639233370912</v>
      </c>
      <c r="J8" s="215">
        <v>860</v>
      </c>
      <c r="K8" s="205">
        <v>96.956031567080046</v>
      </c>
    </row>
    <row r="9" spans="1:13">
      <c r="A9" s="10" t="s">
        <v>96</v>
      </c>
      <c r="B9" s="215">
        <v>2235</v>
      </c>
      <c r="C9" s="215">
        <v>921</v>
      </c>
      <c r="D9" s="215">
        <v>548</v>
      </c>
      <c r="E9" s="205">
        <v>59.500542888165043</v>
      </c>
      <c r="F9" s="122">
        <v>346</v>
      </c>
      <c r="G9" s="122">
        <v>36</v>
      </c>
      <c r="H9" s="122">
        <v>330</v>
      </c>
      <c r="I9" s="134">
        <v>0.7730727470141151</v>
      </c>
      <c r="J9" s="215">
        <v>921</v>
      </c>
      <c r="K9" s="205">
        <v>100</v>
      </c>
      <c r="L9" s="40"/>
      <c r="M9" s="41"/>
    </row>
    <row r="10" spans="1:13">
      <c r="A10" s="10" t="s">
        <v>97</v>
      </c>
      <c r="B10" s="215">
        <v>617</v>
      </c>
      <c r="C10" s="215">
        <v>617</v>
      </c>
      <c r="D10" s="215">
        <v>151</v>
      </c>
      <c r="E10" s="205">
        <v>24.473257698541328</v>
      </c>
      <c r="F10" s="122">
        <v>308</v>
      </c>
      <c r="G10" s="122">
        <v>15</v>
      </c>
      <c r="H10" s="122">
        <v>185</v>
      </c>
      <c r="I10" s="134">
        <v>0.8233387358184765</v>
      </c>
      <c r="J10" s="215">
        <v>286</v>
      </c>
      <c r="K10" s="205">
        <v>46.353322528363044</v>
      </c>
      <c r="M10" s="44" t="s">
        <v>294</v>
      </c>
    </row>
    <row r="11" spans="1:13">
      <c r="A11" s="10" t="s">
        <v>98</v>
      </c>
      <c r="B11" s="215">
        <v>517</v>
      </c>
      <c r="C11" s="215">
        <v>298</v>
      </c>
      <c r="D11" s="215">
        <v>165</v>
      </c>
      <c r="E11" s="205">
        <v>55.369127516778526</v>
      </c>
      <c r="F11" s="122">
        <v>133</v>
      </c>
      <c r="G11" s="122">
        <v>0</v>
      </c>
      <c r="H11" s="122">
        <v>79</v>
      </c>
      <c r="I11" s="134">
        <v>0.71140939597315433</v>
      </c>
      <c r="J11" s="215">
        <v>265</v>
      </c>
      <c r="K11" s="205">
        <v>88.926174496644293</v>
      </c>
    </row>
    <row r="12" spans="1:13">
      <c r="A12" s="10" t="s">
        <v>99</v>
      </c>
      <c r="B12" s="215">
        <v>1932</v>
      </c>
      <c r="C12" s="215">
        <v>1773</v>
      </c>
      <c r="D12" s="215">
        <v>1258</v>
      </c>
      <c r="E12" s="205">
        <v>70.953186689227294</v>
      </c>
      <c r="F12" s="122">
        <v>379</v>
      </c>
      <c r="G12" s="122">
        <v>21</v>
      </c>
      <c r="H12" s="122">
        <v>688</v>
      </c>
      <c r="I12" s="134">
        <v>0.61364918217710096</v>
      </c>
      <c r="J12" s="215">
        <v>1282</v>
      </c>
      <c r="K12" s="205">
        <v>72.306824591088542</v>
      </c>
    </row>
    <row r="13" spans="1:13">
      <c r="A13" s="10" t="s">
        <v>100</v>
      </c>
      <c r="B13" s="215">
        <v>184</v>
      </c>
      <c r="C13" s="215">
        <v>184</v>
      </c>
      <c r="D13" s="215">
        <v>58</v>
      </c>
      <c r="E13" s="205">
        <v>31.521739130434785</v>
      </c>
      <c r="F13" s="122">
        <v>243</v>
      </c>
      <c r="G13" s="122">
        <v>7</v>
      </c>
      <c r="H13" s="122">
        <v>124</v>
      </c>
      <c r="I13" s="134">
        <v>2.0326086956521738</v>
      </c>
      <c r="J13" s="215">
        <v>184</v>
      </c>
      <c r="K13" s="205">
        <v>100</v>
      </c>
    </row>
    <row r="14" spans="1:13">
      <c r="A14" s="10" t="s">
        <v>101</v>
      </c>
      <c r="B14" s="215">
        <v>1651</v>
      </c>
      <c r="C14" s="215">
        <v>1152</v>
      </c>
      <c r="D14" s="215">
        <v>898</v>
      </c>
      <c r="E14" s="205">
        <v>77.951388888888886</v>
      </c>
      <c r="F14" s="122">
        <v>375</v>
      </c>
      <c r="G14" s="122">
        <v>66</v>
      </c>
      <c r="H14" s="122">
        <v>558</v>
      </c>
      <c r="I14" s="134">
        <v>0.8671875</v>
      </c>
      <c r="J14" s="215">
        <v>1152</v>
      </c>
      <c r="K14" s="205">
        <v>100</v>
      </c>
    </row>
    <row r="15" spans="1:13">
      <c r="A15" s="10" t="s">
        <v>102</v>
      </c>
      <c r="B15" s="215">
        <v>1051</v>
      </c>
      <c r="C15" s="215">
        <v>791</v>
      </c>
      <c r="D15" s="215">
        <v>366</v>
      </c>
      <c r="E15" s="205">
        <v>46.27054361567636</v>
      </c>
      <c r="F15" s="122">
        <v>376</v>
      </c>
      <c r="G15" s="122">
        <v>40</v>
      </c>
      <c r="H15" s="122">
        <v>442</v>
      </c>
      <c r="I15" s="134">
        <v>1.0847029077117574</v>
      </c>
      <c r="J15" s="215">
        <v>653</v>
      </c>
      <c r="K15" s="205">
        <v>82.553729456384332</v>
      </c>
    </row>
    <row r="16" spans="1:13">
      <c r="A16" s="10" t="s">
        <v>103</v>
      </c>
      <c r="B16" s="215">
        <v>267</v>
      </c>
      <c r="C16" s="215">
        <v>199</v>
      </c>
      <c r="D16" s="215">
        <v>122</v>
      </c>
      <c r="E16" s="205">
        <v>61.306532663316581</v>
      </c>
      <c r="F16" s="122">
        <v>95</v>
      </c>
      <c r="G16" s="122">
        <v>67</v>
      </c>
      <c r="H16" s="122">
        <v>150</v>
      </c>
      <c r="I16" s="134">
        <v>1.5678391959798994</v>
      </c>
      <c r="J16" s="215">
        <v>190</v>
      </c>
      <c r="K16" s="205">
        <v>95.477386934673376</v>
      </c>
    </row>
    <row r="17" spans="1:14">
      <c r="A17" s="10" t="s">
        <v>104</v>
      </c>
      <c r="B17" s="215">
        <v>163</v>
      </c>
      <c r="C17" s="215">
        <v>122</v>
      </c>
      <c r="D17" s="215">
        <v>75</v>
      </c>
      <c r="E17" s="205">
        <v>61.475409836065573</v>
      </c>
      <c r="F17" s="122">
        <v>93</v>
      </c>
      <c r="G17" s="122">
        <v>18</v>
      </c>
      <c r="H17" s="122">
        <v>68</v>
      </c>
      <c r="I17" s="134">
        <v>1.4672131147540983</v>
      </c>
      <c r="J17" s="215">
        <v>122</v>
      </c>
      <c r="K17" s="205">
        <v>100</v>
      </c>
    </row>
    <row r="18" spans="1:14">
      <c r="A18" s="10" t="s">
        <v>105</v>
      </c>
      <c r="B18" s="215">
        <v>543</v>
      </c>
      <c r="C18" s="215">
        <v>221</v>
      </c>
      <c r="D18" s="215">
        <v>163</v>
      </c>
      <c r="E18" s="205">
        <v>73.755656108597293</v>
      </c>
      <c r="F18" s="122">
        <v>14</v>
      </c>
      <c r="G18" s="122">
        <v>11</v>
      </c>
      <c r="H18" s="122">
        <v>18</v>
      </c>
      <c r="I18" s="134">
        <v>0.19457013574660634</v>
      </c>
      <c r="J18" s="215">
        <v>221</v>
      </c>
      <c r="K18" s="205">
        <v>100</v>
      </c>
    </row>
    <row r="19" spans="1:14">
      <c r="A19" s="10" t="s">
        <v>106</v>
      </c>
      <c r="B19" s="215">
        <v>1734</v>
      </c>
      <c r="C19" s="215">
        <v>1287</v>
      </c>
      <c r="D19" s="215">
        <v>231</v>
      </c>
      <c r="E19" s="205">
        <v>17.948717948717949</v>
      </c>
      <c r="F19" s="122">
        <v>423</v>
      </c>
      <c r="G19" s="122">
        <v>429</v>
      </c>
      <c r="H19" s="122">
        <v>347</v>
      </c>
      <c r="I19" s="134">
        <v>0.93162393162393164</v>
      </c>
      <c r="J19" s="215">
        <v>1250</v>
      </c>
      <c r="K19" s="205">
        <v>97.125097125097128</v>
      </c>
    </row>
    <row r="20" spans="1:14" ht="18" customHeight="1" thickBot="1">
      <c r="A20" s="95" t="s">
        <v>107</v>
      </c>
      <c r="B20" s="232">
        <f>SUM(B4:B19)</f>
        <v>14636</v>
      </c>
      <c r="C20" s="232">
        <f>SUM(C4:C19)</f>
        <v>10500</v>
      </c>
      <c r="D20" s="232">
        <f>SUM(D4:D19)</f>
        <v>5423</v>
      </c>
      <c r="E20" s="234">
        <f>D20/C20*100</f>
        <v>51.647619047619045</v>
      </c>
      <c r="F20" s="232">
        <f>SUM(F4:F19)</f>
        <v>5316</v>
      </c>
      <c r="G20" s="232">
        <f>SUM(G4:G19)</f>
        <v>1073</v>
      </c>
      <c r="H20" s="232">
        <f>SUM(H4:H19)</f>
        <v>5261</v>
      </c>
      <c r="I20" s="93">
        <f>SUM(I4:I19)/16</f>
        <v>1.1628757912303869</v>
      </c>
      <c r="J20" s="232">
        <f>SUM(J4:J19)</f>
        <v>9258</v>
      </c>
      <c r="K20" s="234">
        <f>J20/C20*100</f>
        <v>88.171428571428564</v>
      </c>
      <c r="N20" s="44" t="s">
        <v>294</v>
      </c>
    </row>
    <row r="21" spans="1:14" ht="24" customHeight="1">
      <c r="A21" s="10" t="s">
        <v>295</v>
      </c>
      <c r="B21" s="215">
        <v>94</v>
      </c>
      <c r="C21" s="215">
        <v>87</v>
      </c>
      <c r="D21" s="215">
        <v>26</v>
      </c>
      <c r="E21" s="205">
        <v>29.885057471264371</v>
      </c>
      <c r="F21" s="122">
        <v>80</v>
      </c>
      <c r="G21" s="122">
        <v>28</v>
      </c>
      <c r="H21" s="122">
        <v>49</v>
      </c>
      <c r="I21" s="134">
        <v>1.8045977011494252</v>
      </c>
      <c r="J21" s="215">
        <v>37</v>
      </c>
      <c r="K21" s="205">
        <v>42.528735632183903</v>
      </c>
    </row>
    <row r="22" spans="1:14">
      <c r="A22" s="10" t="s">
        <v>24</v>
      </c>
      <c r="B22" s="215">
        <v>211</v>
      </c>
      <c r="C22" s="215">
        <v>33</v>
      </c>
      <c r="D22" s="215">
        <v>27</v>
      </c>
      <c r="E22" s="205">
        <v>81.818181818181827</v>
      </c>
      <c r="F22" s="122">
        <v>55</v>
      </c>
      <c r="G22" s="122">
        <v>12</v>
      </c>
      <c r="H22" s="122">
        <v>50</v>
      </c>
      <c r="I22" s="134">
        <v>3.5454545454545454</v>
      </c>
      <c r="J22" s="215">
        <v>0</v>
      </c>
      <c r="K22" s="205">
        <v>0</v>
      </c>
    </row>
    <row r="23" spans="1:14" ht="19.5" customHeight="1" thickBot="1">
      <c r="A23" s="95" t="s">
        <v>26</v>
      </c>
      <c r="B23" s="232">
        <f>SUM(B20:B22)</f>
        <v>14941</v>
      </c>
      <c r="C23" s="232">
        <f>SUM(C20:C22)</f>
        <v>10620</v>
      </c>
      <c r="D23" s="232">
        <f>SUM(D20:D22)</f>
        <v>5476</v>
      </c>
      <c r="E23" s="234">
        <f>D23/C23*100</f>
        <v>51.563088512241052</v>
      </c>
      <c r="F23" s="232">
        <f>SUM(F20:F22)</f>
        <v>5451</v>
      </c>
      <c r="G23" s="232">
        <f>SUM(G20:G22)</f>
        <v>1113</v>
      </c>
      <c r="H23" s="232">
        <f>SUM(H20:H22)</f>
        <v>5360</v>
      </c>
      <c r="I23" s="93" t="e">
        <f>((SUM(I4:I19)+I21+I22+#REF!)/19)</f>
        <v>#REF!</v>
      </c>
      <c r="J23" s="232">
        <f>SUM(J20:J22)</f>
        <v>9295</v>
      </c>
      <c r="K23" s="234">
        <f>J23/C23*100</f>
        <v>87.523540489642187</v>
      </c>
    </row>
    <row r="25" spans="1:14">
      <c r="B25" s="123"/>
      <c r="C25" s="125"/>
      <c r="D25" s="125"/>
      <c r="E25" s="125"/>
      <c r="F25" s="132"/>
      <c r="G25" s="125"/>
      <c r="H25" s="125"/>
      <c r="I25" s="125"/>
      <c r="J25" s="132"/>
      <c r="K25" s="125"/>
      <c r="L25" s="132"/>
    </row>
    <row r="26" spans="1:14">
      <c r="B26" s="121"/>
      <c r="C26" s="120"/>
      <c r="D26" s="120"/>
      <c r="E26" s="120"/>
      <c r="F26" s="131"/>
      <c r="G26" s="120"/>
      <c r="H26" s="120"/>
      <c r="I26" s="120"/>
      <c r="J26" s="131"/>
      <c r="K26" s="120"/>
      <c r="L26" s="131"/>
    </row>
    <row r="27" spans="1:14">
      <c r="B27" s="121"/>
      <c r="C27" s="120"/>
      <c r="D27" s="120"/>
      <c r="E27" s="120"/>
      <c r="F27" s="131"/>
      <c r="G27" s="120"/>
      <c r="H27" s="120"/>
      <c r="I27" s="120"/>
      <c r="J27" s="131"/>
      <c r="K27" s="120"/>
      <c r="L27" s="131"/>
    </row>
    <row r="28" spans="1:14">
      <c r="B28" s="121"/>
      <c r="C28" s="120"/>
      <c r="D28" s="120"/>
      <c r="E28" s="120"/>
      <c r="F28" s="131"/>
      <c r="G28" s="120"/>
      <c r="H28" s="120"/>
      <c r="I28" s="120"/>
      <c r="J28" s="131"/>
      <c r="K28" s="120"/>
      <c r="L28" s="131"/>
    </row>
    <row r="29" spans="1:14">
      <c r="B29" s="121"/>
      <c r="C29" s="120"/>
      <c r="D29" s="120"/>
      <c r="E29" s="120"/>
      <c r="F29" s="131"/>
      <c r="G29" s="120"/>
      <c r="H29" s="120"/>
      <c r="I29" s="120"/>
      <c r="J29" s="131"/>
      <c r="K29" s="120"/>
      <c r="L29" s="131"/>
    </row>
    <row r="30" spans="1:14">
      <c r="B30" s="121"/>
      <c r="C30" s="120"/>
      <c r="D30" s="120"/>
      <c r="E30" s="120"/>
      <c r="F30" s="131"/>
      <c r="G30" s="120"/>
      <c r="H30" s="120"/>
      <c r="I30" s="120"/>
      <c r="J30" s="131"/>
      <c r="K30" s="120"/>
      <c r="L30" s="131"/>
    </row>
    <row r="31" spans="1:14">
      <c r="B31" s="121"/>
      <c r="C31" s="120"/>
      <c r="D31" s="120"/>
      <c r="E31" s="120"/>
      <c r="F31" s="131"/>
      <c r="G31" s="120"/>
      <c r="H31" s="120"/>
      <c r="I31" s="120"/>
      <c r="J31" s="131"/>
      <c r="K31" s="120"/>
      <c r="L31" s="131"/>
    </row>
    <row r="32" spans="1:14">
      <c r="B32" s="121"/>
      <c r="C32" s="120"/>
      <c r="D32" s="120"/>
      <c r="E32" s="120"/>
      <c r="F32" s="131"/>
      <c r="G32" s="120"/>
      <c r="H32" s="120"/>
      <c r="I32" s="120"/>
      <c r="J32" s="131"/>
      <c r="K32" s="120"/>
      <c r="L32" s="131"/>
    </row>
    <row r="33" spans="2:12">
      <c r="B33" s="121"/>
      <c r="C33" s="120"/>
      <c r="D33" s="120"/>
      <c r="E33" s="120"/>
      <c r="F33" s="131"/>
      <c r="G33" s="120"/>
      <c r="H33" s="120"/>
      <c r="I33" s="120"/>
      <c r="J33" s="131"/>
      <c r="K33" s="120"/>
      <c r="L33" s="131"/>
    </row>
    <row r="34" spans="2:12">
      <c r="B34" s="121"/>
      <c r="C34" s="120"/>
      <c r="D34" s="120"/>
      <c r="E34" s="120"/>
      <c r="F34" s="131"/>
      <c r="G34" s="120"/>
      <c r="H34" s="120"/>
      <c r="I34" s="120"/>
      <c r="J34" s="131"/>
      <c r="K34" s="120"/>
      <c r="L34" s="131"/>
    </row>
    <row r="35" spans="2:12">
      <c r="B35" s="121"/>
      <c r="C35" s="120"/>
      <c r="D35" s="120"/>
      <c r="E35" s="120"/>
      <c r="F35" s="131"/>
      <c r="G35" s="120"/>
      <c r="H35" s="120"/>
      <c r="I35" s="120"/>
      <c r="J35" s="131"/>
      <c r="K35" s="120"/>
      <c r="L35" s="131"/>
    </row>
    <row r="36" spans="2:12">
      <c r="B36" s="121"/>
      <c r="C36" s="120"/>
      <c r="D36" s="120"/>
      <c r="E36" s="120"/>
      <c r="F36" s="131"/>
      <c r="G36" s="120"/>
      <c r="H36" s="120"/>
      <c r="I36" s="120"/>
      <c r="J36" s="131"/>
      <c r="K36" s="120"/>
      <c r="L36" s="131"/>
    </row>
    <row r="37" spans="2:12">
      <c r="B37" s="121"/>
      <c r="C37" s="120"/>
      <c r="D37" s="120"/>
      <c r="E37" s="120"/>
      <c r="F37" s="131"/>
      <c r="G37" s="120"/>
      <c r="H37" s="120"/>
      <c r="I37" s="120"/>
      <c r="J37" s="131"/>
      <c r="K37" s="120"/>
      <c r="L37" s="131"/>
    </row>
    <row r="38" spans="2:12">
      <c r="B38" s="121"/>
      <c r="C38" s="120"/>
      <c r="D38" s="120"/>
      <c r="E38" s="120"/>
      <c r="F38" s="131"/>
      <c r="G38" s="120"/>
      <c r="H38" s="120"/>
      <c r="I38" s="120"/>
      <c r="J38" s="131"/>
      <c r="K38" s="120"/>
      <c r="L38" s="131"/>
    </row>
    <row r="39" spans="2:12">
      <c r="B39" s="121"/>
      <c r="C39" s="120"/>
      <c r="D39" s="120"/>
      <c r="E39" s="120"/>
      <c r="F39" s="131"/>
      <c r="G39" s="120"/>
      <c r="H39" s="120"/>
      <c r="I39" s="120"/>
      <c r="J39" s="131"/>
      <c r="K39" s="120"/>
      <c r="L39" s="131"/>
    </row>
    <row r="40" spans="2:12">
      <c r="B40" s="121"/>
      <c r="C40" s="120"/>
      <c r="D40" s="120"/>
      <c r="E40" s="120"/>
      <c r="F40" s="131"/>
      <c r="G40" s="120"/>
      <c r="H40" s="120"/>
      <c r="I40" s="120"/>
      <c r="J40" s="131"/>
      <c r="K40" s="120"/>
      <c r="L40" s="131"/>
    </row>
    <row r="41" spans="2:12">
      <c r="B41" s="121"/>
      <c r="C41" s="120"/>
      <c r="D41" s="120"/>
      <c r="E41" s="120"/>
      <c r="F41" s="131"/>
      <c r="G41" s="120"/>
      <c r="H41" s="120"/>
      <c r="I41" s="120"/>
      <c r="J41" s="131"/>
      <c r="K41" s="120"/>
      <c r="L41" s="131"/>
    </row>
    <row r="42" spans="2:12">
      <c r="B42" s="121"/>
      <c r="C42" s="120"/>
      <c r="D42" s="120"/>
      <c r="E42" s="120"/>
      <c r="F42" s="131"/>
      <c r="G42" s="120"/>
      <c r="H42" s="120"/>
      <c r="I42" s="120"/>
      <c r="J42" s="131"/>
      <c r="K42" s="120"/>
      <c r="L42" s="131"/>
    </row>
    <row r="43" spans="2:12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</row>
  </sheetData>
  <sortState ref="A26:L44">
    <sortCondition ref="A26:A44"/>
  </sortState>
  <mergeCells count="1">
    <mergeCell ref="A1:K1"/>
  </mergeCells>
  <pageMargins left="0.7" right="0.7" top="0.75" bottom="0.75" header="0.3" footer="0.3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K44"/>
  <sheetViews>
    <sheetView zoomScaleNormal="100" workbookViewId="0">
      <selection activeCell="F32" sqref="F32"/>
    </sheetView>
  </sheetViews>
  <sheetFormatPr defaultColWidth="9.140625" defaultRowHeight="15"/>
  <cols>
    <col min="1" max="1" width="25.85546875" style="44" customWidth="1"/>
    <col min="2" max="2" width="15.28515625" style="44" customWidth="1"/>
    <col min="3" max="4" width="18.28515625" style="44" customWidth="1"/>
    <col min="5" max="5" width="17.42578125" style="44" customWidth="1"/>
    <col min="6" max="6" width="29.85546875" style="44" customWidth="1"/>
    <col min="7" max="16384" width="9.140625" style="44"/>
  </cols>
  <sheetData>
    <row r="1" spans="1:11" ht="30.75" customHeight="1" thickBot="1">
      <c r="A1" s="456" t="s">
        <v>376</v>
      </c>
      <c r="B1" s="459"/>
      <c r="C1" s="459"/>
      <c r="D1" s="459"/>
      <c r="E1" s="459"/>
      <c r="F1" s="459"/>
    </row>
    <row r="2" spans="1:11" ht="111.75" customHeight="1" thickBot="1">
      <c r="A2" s="35" t="s">
        <v>124</v>
      </c>
      <c r="B2" s="35" t="s">
        <v>123</v>
      </c>
      <c r="C2" s="35" t="s">
        <v>122</v>
      </c>
      <c r="D2" s="35" t="s">
        <v>121</v>
      </c>
      <c r="E2" s="35" t="s">
        <v>120</v>
      </c>
      <c r="F2" s="36" t="s">
        <v>119</v>
      </c>
    </row>
    <row r="3" spans="1:11" ht="15.75" customHeight="1" thickTop="1">
      <c r="A3" s="91">
        <v>1</v>
      </c>
      <c r="B3" s="91">
        <v>2</v>
      </c>
      <c r="C3" s="91">
        <v>3</v>
      </c>
      <c r="D3" s="91">
        <v>4</v>
      </c>
      <c r="E3" s="91">
        <v>5</v>
      </c>
      <c r="F3" s="91">
        <v>6</v>
      </c>
    </row>
    <row r="4" spans="1:11">
      <c r="A4" s="37" t="s">
        <v>91</v>
      </c>
      <c r="B4" s="120">
        <v>245</v>
      </c>
      <c r="C4" s="120">
        <v>144</v>
      </c>
      <c r="D4" s="120">
        <v>63</v>
      </c>
      <c r="E4" s="120">
        <v>42</v>
      </c>
      <c r="F4" s="205">
        <v>66.666666666666657</v>
      </c>
    </row>
    <row r="5" spans="1:11">
      <c r="A5" s="37" t="s">
        <v>92</v>
      </c>
      <c r="B5" s="120">
        <v>1341</v>
      </c>
      <c r="C5" s="120">
        <v>1213</v>
      </c>
      <c r="D5" s="120">
        <v>797</v>
      </c>
      <c r="E5" s="120">
        <v>375</v>
      </c>
      <c r="F5" s="205">
        <v>47.051442910915938</v>
      </c>
    </row>
    <row r="6" spans="1:11">
      <c r="A6" s="37" t="s">
        <v>93</v>
      </c>
      <c r="B6" s="120">
        <v>405</v>
      </c>
      <c r="C6" s="120">
        <v>394</v>
      </c>
      <c r="D6" s="120">
        <v>226</v>
      </c>
      <c r="E6" s="120">
        <v>171</v>
      </c>
      <c r="F6" s="205">
        <v>75.663716814159287</v>
      </c>
      <c r="G6" s="40"/>
      <c r="H6" s="40"/>
      <c r="I6" s="40"/>
      <c r="J6" s="40"/>
      <c r="K6" s="40"/>
    </row>
    <row r="7" spans="1:11">
      <c r="A7" s="37" t="s">
        <v>94</v>
      </c>
      <c r="B7" s="120">
        <v>857</v>
      </c>
      <c r="C7" s="120">
        <v>276</v>
      </c>
      <c r="D7" s="120">
        <v>123</v>
      </c>
      <c r="E7" s="120">
        <v>99</v>
      </c>
      <c r="F7" s="205">
        <v>80.487804878048792</v>
      </c>
    </row>
    <row r="8" spans="1:11">
      <c r="A8" s="37" t="s">
        <v>95</v>
      </c>
      <c r="B8" s="120">
        <v>940</v>
      </c>
      <c r="C8" s="120">
        <v>907</v>
      </c>
      <c r="D8" s="120">
        <v>363</v>
      </c>
      <c r="E8" s="120">
        <v>297</v>
      </c>
      <c r="F8" s="205">
        <v>81.818181818181827</v>
      </c>
    </row>
    <row r="9" spans="1:11">
      <c r="A9" s="37" t="s">
        <v>96</v>
      </c>
      <c r="B9" s="120">
        <v>2055</v>
      </c>
      <c r="C9" s="120">
        <v>1109</v>
      </c>
      <c r="D9" s="120">
        <v>825</v>
      </c>
      <c r="E9" s="120">
        <v>589</v>
      </c>
      <c r="F9" s="205">
        <v>71.393939393939405</v>
      </c>
    </row>
    <row r="10" spans="1:11">
      <c r="A10" s="37" t="s">
        <v>97</v>
      </c>
      <c r="B10" s="206">
        <v>605</v>
      </c>
      <c r="C10" s="206">
        <v>597</v>
      </c>
      <c r="D10" s="206">
        <v>187</v>
      </c>
      <c r="E10" s="206">
        <v>187</v>
      </c>
      <c r="F10" s="207">
        <v>100</v>
      </c>
    </row>
    <row r="11" spans="1:11">
      <c r="A11" s="108" t="s">
        <v>98</v>
      </c>
      <c r="B11" s="235"/>
      <c r="C11" s="235"/>
      <c r="D11" s="235"/>
      <c r="E11" s="235"/>
      <c r="F11" s="233"/>
    </row>
    <row r="12" spans="1:11">
      <c r="A12" s="37" t="s">
        <v>99</v>
      </c>
      <c r="B12" s="120">
        <v>1857</v>
      </c>
      <c r="C12" s="120">
        <v>1742</v>
      </c>
      <c r="D12" s="120">
        <v>847</v>
      </c>
      <c r="E12" s="120">
        <v>531</v>
      </c>
      <c r="F12" s="205">
        <v>62.691853600944512</v>
      </c>
    </row>
    <row r="13" spans="1:11">
      <c r="A13" s="37" t="s">
        <v>100</v>
      </c>
      <c r="B13" s="120">
        <v>367</v>
      </c>
      <c r="C13" s="120">
        <v>367</v>
      </c>
      <c r="D13" s="120">
        <v>127</v>
      </c>
      <c r="E13" s="120">
        <v>71</v>
      </c>
      <c r="F13" s="205">
        <v>55.905511811023622</v>
      </c>
    </row>
    <row r="14" spans="1:11">
      <c r="A14" s="37" t="s">
        <v>101</v>
      </c>
      <c r="B14" s="120">
        <v>1576</v>
      </c>
      <c r="C14" s="120">
        <v>1180</v>
      </c>
      <c r="D14" s="120">
        <v>590</v>
      </c>
      <c r="E14" s="120">
        <v>342</v>
      </c>
      <c r="F14" s="205">
        <v>57.966101694915253</v>
      </c>
    </row>
    <row r="15" spans="1:11">
      <c r="A15" s="37" t="s">
        <v>102</v>
      </c>
      <c r="B15" s="120">
        <v>1028</v>
      </c>
      <c r="C15" s="120">
        <v>655</v>
      </c>
      <c r="D15" s="120">
        <v>360</v>
      </c>
      <c r="E15" s="120">
        <v>175</v>
      </c>
      <c r="F15" s="205">
        <v>48.611111111111107</v>
      </c>
    </row>
    <row r="16" spans="1:11">
      <c r="A16" s="37" t="s">
        <v>103</v>
      </c>
      <c r="B16" s="120">
        <v>233</v>
      </c>
      <c r="C16" s="120">
        <v>216</v>
      </c>
      <c r="D16" s="120">
        <v>102</v>
      </c>
      <c r="E16" s="120">
        <v>63</v>
      </c>
      <c r="F16" s="205">
        <v>61.764705882352942</v>
      </c>
    </row>
    <row r="17" spans="1:7">
      <c r="A17" s="37" t="s">
        <v>104</v>
      </c>
      <c r="B17" s="120">
        <v>188</v>
      </c>
      <c r="C17" s="120">
        <v>67</v>
      </c>
      <c r="D17" s="120">
        <v>31</v>
      </c>
      <c r="E17" s="120">
        <v>23</v>
      </c>
      <c r="F17" s="205">
        <v>74.193548387096769</v>
      </c>
    </row>
    <row r="18" spans="1:7">
      <c r="A18" s="108" t="s">
        <v>105</v>
      </c>
      <c r="B18" s="120">
        <v>543</v>
      </c>
      <c r="C18" s="120">
        <v>221</v>
      </c>
      <c r="D18" s="120">
        <v>82</v>
      </c>
      <c r="E18" s="120">
        <v>39</v>
      </c>
      <c r="F18" s="205">
        <v>47.560975609756099</v>
      </c>
    </row>
    <row r="19" spans="1:7">
      <c r="A19" s="37" t="s">
        <v>106</v>
      </c>
      <c r="B19" s="120">
        <v>1641</v>
      </c>
      <c r="C19" s="120">
        <v>1111</v>
      </c>
      <c r="D19" s="120">
        <v>286</v>
      </c>
      <c r="E19" s="120">
        <v>146</v>
      </c>
      <c r="F19" s="205">
        <v>51.048951048951054</v>
      </c>
    </row>
    <row r="20" spans="1:7" ht="18" customHeight="1" thickBot="1">
      <c r="A20" s="92" t="s">
        <v>107</v>
      </c>
      <c r="B20" s="236">
        <f>SUM(B4:B19)</f>
        <v>13881</v>
      </c>
      <c r="C20" s="236">
        <f>SUM(C4:C19)</f>
        <v>10199</v>
      </c>
      <c r="D20" s="236">
        <f>SUM(D4:D19)</f>
        <v>5009</v>
      </c>
      <c r="E20" s="236">
        <f>SUM(E4:E19)</f>
        <v>3150</v>
      </c>
      <c r="F20" s="237">
        <f>E20/D20*100</f>
        <v>62.886803753244159</v>
      </c>
    </row>
    <row r="21" spans="1:7">
      <c r="A21" s="37" t="s">
        <v>24</v>
      </c>
      <c r="B21" s="120">
        <v>233</v>
      </c>
      <c r="C21" s="120">
        <v>0</v>
      </c>
      <c r="D21" s="120">
        <v>62</v>
      </c>
      <c r="E21" s="120">
        <v>30</v>
      </c>
      <c r="F21" s="205">
        <v>48.387096774193552</v>
      </c>
    </row>
    <row r="22" spans="1:7" ht="15.75" customHeight="1">
      <c r="A22" s="37" t="s">
        <v>295</v>
      </c>
      <c r="B22" s="120">
        <v>60</v>
      </c>
      <c r="C22" s="120">
        <v>42</v>
      </c>
      <c r="D22" s="120">
        <v>16</v>
      </c>
      <c r="E22" s="120">
        <v>8</v>
      </c>
      <c r="F22" s="205">
        <v>50</v>
      </c>
    </row>
    <row r="23" spans="1:7" ht="20.25" customHeight="1" thickBot="1">
      <c r="A23" s="92" t="s">
        <v>26</v>
      </c>
      <c r="B23" s="236">
        <f>SUM(B20:B22)</f>
        <v>14174</v>
      </c>
      <c r="C23" s="236">
        <f>SUM(C20:C22)</f>
        <v>10241</v>
      </c>
      <c r="D23" s="236">
        <f>SUM(D20:D22)</f>
        <v>5087</v>
      </c>
      <c r="E23" s="236">
        <f>SUM(E20:E22)</f>
        <v>3188</v>
      </c>
      <c r="F23" s="237">
        <f>E23/D23*100</f>
        <v>62.669549832907414</v>
      </c>
    </row>
    <row r="26" spans="1:7">
      <c r="B26" s="123"/>
      <c r="C26" s="125"/>
      <c r="D26" s="125"/>
      <c r="E26" s="125"/>
      <c r="F26" s="125"/>
      <c r="G26" s="132"/>
    </row>
    <row r="27" spans="1:7">
      <c r="B27" s="121"/>
      <c r="C27" s="120"/>
      <c r="D27" s="120"/>
      <c r="E27" s="120"/>
      <c r="F27" s="120"/>
      <c r="G27" s="131"/>
    </row>
    <row r="28" spans="1:7">
      <c r="B28" s="121"/>
      <c r="C28" s="120"/>
      <c r="D28" s="120"/>
      <c r="E28" s="120"/>
      <c r="F28" s="120"/>
      <c r="G28" s="131"/>
    </row>
    <row r="29" spans="1:7">
      <c r="B29" s="121"/>
      <c r="C29" s="120"/>
      <c r="D29" s="120"/>
      <c r="E29" s="120"/>
      <c r="F29" s="120"/>
      <c r="G29" s="131"/>
    </row>
    <row r="30" spans="1:7">
      <c r="B30" s="121"/>
      <c r="C30" s="120"/>
      <c r="D30" s="120"/>
      <c r="E30" s="120"/>
      <c r="F30" s="120"/>
      <c r="G30" s="131"/>
    </row>
    <row r="31" spans="1:7">
      <c r="B31" s="121"/>
      <c r="C31" s="120"/>
      <c r="D31" s="120"/>
      <c r="E31" s="120"/>
      <c r="F31" s="120"/>
      <c r="G31" s="131"/>
    </row>
    <row r="32" spans="1:7">
      <c r="B32" s="121"/>
      <c r="C32" s="120"/>
      <c r="D32" s="120"/>
      <c r="E32" s="120"/>
      <c r="F32" s="120"/>
      <c r="G32" s="131"/>
    </row>
    <row r="33" spans="2:7">
      <c r="B33" s="121"/>
      <c r="C33" s="120"/>
      <c r="D33" s="120"/>
      <c r="E33" s="120"/>
      <c r="F33" s="120"/>
      <c r="G33" s="131"/>
    </row>
    <row r="34" spans="2:7">
      <c r="B34" s="121"/>
      <c r="C34" s="120"/>
      <c r="D34" s="120"/>
      <c r="E34" s="120"/>
      <c r="F34" s="120"/>
      <c r="G34" s="131"/>
    </row>
    <row r="35" spans="2:7">
      <c r="B35" s="121"/>
      <c r="C35" s="120"/>
      <c r="D35" s="120"/>
      <c r="E35" s="120"/>
      <c r="F35" s="120"/>
      <c r="G35" s="131"/>
    </row>
    <row r="36" spans="2:7">
      <c r="B36" s="121"/>
      <c r="C36" s="120"/>
      <c r="D36" s="120"/>
      <c r="E36" s="120"/>
      <c r="F36" s="120"/>
      <c r="G36" s="131"/>
    </row>
    <row r="37" spans="2:7">
      <c r="B37" s="121"/>
      <c r="C37" s="120"/>
      <c r="D37" s="120"/>
      <c r="E37" s="120"/>
      <c r="F37" s="120"/>
      <c r="G37" s="131"/>
    </row>
    <row r="38" spans="2:7">
      <c r="B38" s="121"/>
      <c r="C38" s="120"/>
      <c r="D38" s="120"/>
      <c r="E38" s="120"/>
      <c r="F38" s="120"/>
      <c r="G38" s="131"/>
    </row>
    <row r="39" spans="2:7">
      <c r="B39" s="121"/>
      <c r="C39" s="120"/>
      <c r="D39" s="120"/>
      <c r="E39" s="120"/>
      <c r="F39" s="120"/>
      <c r="G39" s="131"/>
    </row>
    <row r="40" spans="2:7">
      <c r="B40" s="121"/>
      <c r="C40" s="120"/>
      <c r="D40" s="120"/>
      <c r="E40" s="120"/>
      <c r="F40" s="120"/>
      <c r="G40" s="131"/>
    </row>
    <row r="41" spans="2:7">
      <c r="B41" s="121"/>
      <c r="C41" s="120"/>
      <c r="D41" s="120"/>
      <c r="E41" s="120"/>
      <c r="F41" s="120"/>
      <c r="G41" s="131"/>
    </row>
    <row r="42" spans="2:7">
      <c r="B42" s="121"/>
      <c r="C42" s="120"/>
      <c r="D42" s="120"/>
      <c r="E42" s="120"/>
      <c r="F42" s="120"/>
      <c r="G42" s="131"/>
    </row>
    <row r="43" spans="2:7">
      <c r="B43" s="121"/>
      <c r="C43" s="120"/>
      <c r="D43" s="120"/>
      <c r="E43" s="120"/>
      <c r="F43" s="120"/>
      <c r="G43" s="131"/>
    </row>
    <row r="44" spans="2:7">
      <c r="B44" s="138"/>
      <c r="C44" s="138"/>
      <c r="D44" s="138"/>
      <c r="E44" s="138"/>
      <c r="F44" s="138"/>
      <c r="G44" s="138"/>
    </row>
  </sheetData>
  <sortState ref="A27:G45">
    <sortCondition ref="A27:A45"/>
  </sortState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N23"/>
  <sheetViews>
    <sheetView zoomScaleNormal="100" workbookViewId="0">
      <selection activeCell="B6" sqref="B6:F18"/>
    </sheetView>
  </sheetViews>
  <sheetFormatPr defaultColWidth="9.140625" defaultRowHeight="15"/>
  <cols>
    <col min="1" max="1" width="26.85546875" style="44" customWidth="1"/>
    <col min="2" max="2" width="18.5703125" style="44" customWidth="1"/>
    <col min="3" max="3" width="21.85546875" style="44" customWidth="1"/>
    <col min="4" max="4" width="19.85546875" style="44" customWidth="1"/>
    <col min="5" max="5" width="18.28515625" style="44" customWidth="1"/>
    <col min="6" max="6" width="31" style="44" customWidth="1"/>
    <col min="7" max="16384" width="9.140625" style="44"/>
  </cols>
  <sheetData>
    <row r="1" spans="1:14" ht="35.25" customHeight="1" thickBot="1">
      <c r="A1" s="456" t="s">
        <v>377</v>
      </c>
      <c r="B1" s="459"/>
      <c r="C1" s="459"/>
      <c r="D1" s="459"/>
      <c r="E1" s="459"/>
      <c r="F1" s="459"/>
    </row>
    <row r="2" spans="1:14" ht="92.25" customHeight="1" thickBot="1">
      <c r="A2" s="35" t="s">
        <v>118</v>
      </c>
      <c r="B2" s="35" t="s">
        <v>129</v>
      </c>
      <c r="C2" s="35" t="s">
        <v>128</v>
      </c>
      <c r="D2" s="35" t="s">
        <v>127</v>
      </c>
      <c r="E2" s="35" t="s">
        <v>126</v>
      </c>
      <c r="F2" s="36" t="s">
        <v>125</v>
      </c>
    </row>
    <row r="3" spans="1:14" ht="12.75" customHeight="1" thickTop="1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I3" s="117"/>
      <c r="J3" s="118"/>
      <c r="K3" s="118"/>
      <c r="L3" s="118"/>
      <c r="M3" s="118"/>
      <c r="N3" s="119"/>
    </row>
    <row r="4" spans="1:14">
      <c r="A4" s="37" t="s">
        <v>91</v>
      </c>
      <c r="B4" s="227">
        <v>179</v>
      </c>
      <c r="C4" s="227">
        <v>50</v>
      </c>
      <c r="D4" s="227">
        <v>41</v>
      </c>
      <c r="E4" s="227">
        <v>25</v>
      </c>
      <c r="F4" s="245">
        <v>60.975609756097562</v>
      </c>
      <c r="I4" s="115"/>
      <c r="J4" s="113"/>
      <c r="K4" s="113"/>
      <c r="L4" s="113"/>
      <c r="M4" s="113"/>
      <c r="N4" s="114"/>
    </row>
    <row r="5" spans="1:14">
      <c r="A5" s="37" t="s">
        <v>92</v>
      </c>
      <c r="B5" s="227">
        <v>1523</v>
      </c>
      <c r="C5" s="227">
        <v>962</v>
      </c>
      <c r="D5" s="227">
        <v>398</v>
      </c>
      <c r="E5" s="227">
        <v>158</v>
      </c>
      <c r="F5" s="245">
        <v>39.698492462311556</v>
      </c>
      <c r="I5" s="115"/>
      <c r="J5" s="113"/>
      <c r="K5" s="113"/>
      <c r="L5" s="113"/>
      <c r="M5" s="113"/>
      <c r="N5" s="114"/>
    </row>
    <row r="6" spans="1:14">
      <c r="A6" s="37" t="s">
        <v>93</v>
      </c>
      <c r="B6" s="228">
        <v>384</v>
      </c>
      <c r="C6" s="228">
        <v>335</v>
      </c>
      <c r="D6" s="228">
        <v>197</v>
      </c>
      <c r="E6" s="228">
        <v>160</v>
      </c>
      <c r="F6" s="427">
        <v>81.218274111675129</v>
      </c>
      <c r="I6" s="115"/>
      <c r="J6" s="113"/>
      <c r="K6" s="113"/>
      <c r="L6" s="113"/>
      <c r="M6" s="113"/>
      <c r="N6" s="114"/>
    </row>
    <row r="7" spans="1:14">
      <c r="A7" s="37" t="s">
        <v>94</v>
      </c>
      <c r="B7" s="428"/>
      <c r="C7" s="428"/>
      <c r="D7" s="428"/>
      <c r="E7" s="428"/>
      <c r="F7" s="429"/>
      <c r="I7" s="115"/>
      <c r="J7" s="113"/>
      <c r="K7" s="113"/>
      <c r="L7" s="113"/>
      <c r="M7" s="113"/>
      <c r="N7" s="114"/>
    </row>
    <row r="8" spans="1:14">
      <c r="A8" s="37" t="s">
        <v>95</v>
      </c>
      <c r="B8" s="228">
        <v>1325</v>
      </c>
      <c r="C8" s="228">
        <v>490</v>
      </c>
      <c r="D8" s="228">
        <v>160</v>
      </c>
      <c r="E8" s="228">
        <v>148</v>
      </c>
      <c r="F8" s="427">
        <v>92.5</v>
      </c>
      <c r="I8" s="115"/>
      <c r="J8" s="113"/>
      <c r="K8" s="113"/>
      <c r="L8" s="113"/>
      <c r="M8" s="113"/>
      <c r="N8" s="114"/>
    </row>
    <row r="9" spans="1:14">
      <c r="A9" s="37" t="s">
        <v>96</v>
      </c>
      <c r="B9" s="228">
        <v>1365</v>
      </c>
      <c r="C9" s="228">
        <v>214</v>
      </c>
      <c r="D9" s="228">
        <v>96</v>
      </c>
      <c r="E9" s="228">
        <v>76</v>
      </c>
      <c r="F9" s="427">
        <v>79.166666666666657</v>
      </c>
      <c r="I9" s="115"/>
      <c r="J9" s="113"/>
      <c r="K9" s="113"/>
      <c r="L9" s="113"/>
      <c r="M9" s="113"/>
      <c r="N9" s="114"/>
    </row>
    <row r="10" spans="1:14">
      <c r="A10" s="37" t="s">
        <v>97</v>
      </c>
      <c r="B10" s="228">
        <v>2477</v>
      </c>
      <c r="C10" s="228">
        <v>1982</v>
      </c>
      <c r="D10" s="228">
        <v>714</v>
      </c>
      <c r="E10" s="228">
        <v>357</v>
      </c>
      <c r="F10" s="427">
        <v>50</v>
      </c>
      <c r="I10" s="115"/>
      <c r="J10" s="113"/>
      <c r="K10" s="113"/>
      <c r="L10" s="113"/>
      <c r="M10" s="113"/>
      <c r="N10" s="114"/>
    </row>
    <row r="11" spans="1:14">
      <c r="A11" s="37" t="s">
        <v>98</v>
      </c>
      <c r="B11" s="428"/>
      <c r="C11" s="428"/>
      <c r="D11" s="428"/>
      <c r="E11" s="428"/>
      <c r="F11" s="429"/>
      <c r="I11" s="115"/>
      <c r="J11" s="113"/>
      <c r="K11" s="113"/>
      <c r="L11" s="113"/>
      <c r="M11" s="113"/>
      <c r="N11" s="114"/>
    </row>
    <row r="12" spans="1:14">
      <c r="A12" s="37" t="s">
        <v>99</v>
      </c>
      <c r="B12" s="228">
        <v>868</v>
      </c>
      <c r="C12" s="228">
        <v>750</v>
      </c>
      <c r="D12" s="228">
        <v>325</v>
      </c>
      <c r="E12" s="228">
        <v>209</v>
      </c>
      <c r="F12" s="427">
        <v>64.307692307692307</v>
      </c>
      <c r="I12" s="115"/>
      <c r="J12" s="113"/>
      <c r="K12" s="113"/>
      <c r="L12" s="113"/>
      <c r="M12" s="113"/>
      <c r="N12" s="114"/>
    </row>
    <row r="13" spans="1:14">
      <c r="A13" s="37" t="s">
        <v>100</v>
      </c>
      <c r="B13" s="228">
        <v>41</v>
      </c>
      <c r="C13" s="228">
        <v>41</v>
      </c>
      <c r="D13" s="228">
        <v>20</v>
      </c>
      <c r="E13" s="228">
        <v>17</v>
      </c>
      <c r="F13" s="427">
        <v>85</v>
      </c>
      <c r="I13" s="115"/>
      <c r="J13" s="113"/>
      <c r="K13" s="113"/>
      <c r="L13" s="113"/>
      <c r="M13" s="113"/>
      <c r="N13" s="114"/>
    </row>
    <row r="14" spans="1:14">
      <c r="A14" s="37" t="s">
        <v>101</v>
      </c>
      <c r="B14" s="228">
        <v>916</v>
      </c>
      <c r="C14" s="228">
        <v>760</v>
      </c>
      <c r="D14" s="228">
        <v>342</v>
      </c>
      <c r="E14" s="228">
        <v>119</v>
      </c>
      <c r="F14" s="427">
        <v>34.795321637426902</v>
      </c>
      <c r="I14" s="115"/>
      <c r="J14" s="113"/>
      <c r="K14" s="113"/>
      <c r="L14" s="113"/>
      <c r="M14" s="113"/>
      <c r="N14" s="114"/>
    </row>
    <row r="15" spans="1:14">
      <c r="A15" s="37" t="s">
        <v>102</v>
      </c>
      <c r="B15" s="228">
        <v>958</v>
      </c>
      <c r="C15" s="228">
        <v>352</v>
      </c>
      <c r="D15" s="228">
        <v>223</v>
      </c>
      <c r="E15" s="228">
        <v>118</v>
      </c>
      <c r="F15" s="427">
        <v>52.914798206278022</v>
      </c>
      <c r="I15" s="115"/>
      <c r="J15" s="113"/>
      <c r="K15" s="113"/>
      <c r="L15" s="113"/>
      <c r="M15" s="113"/>
      <c r="N15" s="114"/>
    </row>
    <row r="16" spans="1:14">
      <c r="A16" s="37" t="s">
        <v>103</v>
      </c>
      <c r="B16" s="228">
        <v>1638</v>
      </c>
      <c r="C16" s="228">
        <v>1113</v>
      </c>
      <c r="D16" s="228">
        <v>261</v>
      </c>
      <c r="E16" s="228">
        <v>130</v>
      </c>
      <c r="F16" s="427">
        <v>49.808429118773944</v>
      </c>
      <c r="I16" s="115"/>
      <c r="J16" s="113"/>
      <c r="K16" s="113"/>
      <c r="L16" s="113"/>
      <c r="M16" s="113"/>
      <c r="N16" s="114"/>
    </row>
    <row r="17" spans="1:14">
      <c r="A17" s="37" t="s">
        <v>104</v>
      </c>
      <c r="B17" s="228">
        <v>169</v>
      </c>
      <c r="C17" s="228">
        <v>43</v>
      </c>
      <c r="D17" s="228">
        <v>9</v>
      </c>
      <c r="E17" s="228">
        <v>6</v>
      </c>
      <c r="F17" s="427">
        <v>66.666666666666657</v>
      </c>
      <c r="I17" s="115"/>
      <c r="J17" s="113"/>
      <c r="K17" s="113"/>
      <c r="L17" s="113"/>
      <c r="M17" s="113"/>
      <c r="N17" s="114"/>
    </row>
    <row r="18" spans="1:14">
      <c r="A18" s="37" t="s">
        <v>105</v>
      </c>
      <c r="B18" s="228">
        <v>1355</v>
      </c>
      <c r="C18" s="228">
        <v>451</v>
      </c>
      <c r="D18" s="228">
        <v>311</v>
      </c>
      <c r="E18" s="228">
        <v>140</v>
      </c>
      <c r="F18" s="427">
        <v>45.016077170418008</v>
      </c>
      <c r="I18" s="115"/>
      <c r="J18" s="113"/>
      <c r="K18" s="113"/>
      <c r="L18" s="113"/>
      <c r="M18" s="113"/>
      <c r="N18" s="114"/>
    </row>
    <row r="19" spans="1:14">
      <c r="A19" s="37" t="s">
        <v>106</v>
      </c>
      <c r="B19" s="227">
        <v>566</v>
      </c>
      <c r="C19" s="227">
        <v>537</v>
      </c>
      <c r="D19" s="227">
        <v>46</v>
      </c>
      <c r="E19" s="227">
        <v>1</v>
      </c>
      <c r="F19" s="245">
        <v>2.1739130434782608</v>
      </c>
      <c r="I19" s="115"/>
      <c r="J19" s="113"/>
      <c r="K19" s="113"/>
      <c r="L19" s="113"/>
      <c r="M19" s="113"/>
      <c r="N19" s="114"/>
    </row>
    <row r="20" spans="1:14" ht="15.75" customHeight="1" thickBot="1">
      <c r="A20" s="92" t="s">
        <v>107</v>
      </c>
      <c r="B20" s="241">
        <f>SUM(B4:B19)</f>
        <v>13764</v>
      </c>
      <c r="C20" s="241">
        <f>SUM(C4:C19)</f>
        <v>8080</v>
      </c>
      <c r="D20" s="241">
        <f>SUM(D4:D19)</f>
        <v>3143</v>
      </c>
      <c r="E20" s="241">
        <f>SUM(E4:E19)</f>
        <v>1664</v>
      </c>
      <c r="F20" s="237">
        <f>E20/D20*100</f>
        <v>52.943048043270757</v>
      </c>
      <c r="I20" s="115"/>
      <c r="J20" s="113"/>
      <c r="K20" s="113"/>
      <c r="L20" s="113"/>
      <c r="M20" s="113"/>
      <c r="N20" s="114"/>
    </row>
    <row r="21" spans="1:14" ht="18" customHeight="1">
      <c r="A21" s="37" t="s">
        <v>295</v>
      </c>
      <c r="B21" s="227">
        <v>37</v>
      </c>
      <c r="C21" s="227">
        <v>31</v>
      </c>
      <c r="D21" s="227">
        <v>8</v>
      </c>
      <c r="E21" s="227">
        <v>5</v>
      </c>
      <c r="F21" s="245">
        <v>62.5</v>
      </c>
      <c r="I21" s="138"/>
      <c r="J21" s="138"/>
      <c r="K21" s="138"/>
      <c r="L21" s="138"/>
      <c r="M21" s="138"/>
      <c r="N21" s="138"/>
    </row>
    <row r="22" spans="1:14">
      <c r="A22" s="37" t="s">
        <v>24</v>
      </c>
      <c r="B22" s="227">
        <v>884</v>
      </c>
      <c r="C22" s="227">
        <v>0</v>
      </c>
      <c r="D22" s="227">
        <v>82</v>
      </c>
      <c r="E22" s="227">
        <v>29</v>
      </c>
      <c r="F22" s="245">
        <v>35.365853658536587</v>
      </c>
    </row>
    <row r="23" spans="1:14" ht="18.75" customHeight="1" thickBot="1">
      <c r="A23" s="92" t="s">
        <v>26</v>
      </c>
      <c r="B23" s="241">
        <f>SUM(B20:B22)</f>
        <v>14685</v>
      </c>
      <c r="C23" s="241">
        <f>SUM(C20:C22)</f>
        <v>8111</v>
      </c>
      <c r="D23" s="241">
        <f>SUM(D20:D22)</f>
        <v>3233</v>
      </c>
      <c r="E23" s="241">
        <f>SUM(E20:E22)</f>
        <v>1698</v>
      </c>
      <c r="F23" s="237">
        <f>E23/D23*100</f>
        <v>52.520878441076405</v>
      </c>
    </row>
  </sheetData>
  <sortState ref="H3:N21">
    <sortCondition ref="H3:H21"/>
  </sortState>
  <mergeCells count="1">
    <mergeCell ref="A1:F1"/>
  </mergeCells>
  <pageMargins left="0.45" right="0.45" top="0.75" bottom="0.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zoomScaleNormal="100" workbookViewId="0">
      <selection activeCell="A23" sqref="A23:XFD23"/>
    </sheetView>
  </sheetViews>
  <sheetFormatPr defaultColWidth="9.140625" defaultRowHeight="15"/>
  <cols>
    <col min="1" max="1" width="30.140625" style="44" customWidth="1"/>
    <col min="2" max="2" width="30.7109375" style="44" customWidth="1"/>
    <col min="3" max="3" width="28.5703125" style="44" customWidth="1"/>
    <col min="4" max="4" width="31" style="44" customWidth="1"/>
    <col min="5" max="16384" width="9.140625" style="44"/>
  </cols>
  <sheetData>
    <row r="1" spans="1:10" ht="24.75" customHeight="1" thickBot="1">
      <c r="A1" s="456" t="s">
        <v>378</v>
      </c>
      <c r="B1" s="459"/>
      <c r="C1" s="459"/>
      <c r="D1" s="459"/>
    </row>
    <row r="2" spans="1:10" ht="76.5" customHeight="1" thickBot="1">
      <c r="A2" s="35" t="s">
        <v>118</v>
      </c>
      <c r="B2" s="35" t="s">
        <v>132</v>
      </c>
      <c r="C2" s="35" t="s">
        <v>131</v>
      </c>
      <c r="D2" s="36" t="s">
        <v>130</v>
      </c>
    </row>
    <row r="3" spans="1:10" ht="12.75" customHeight="1" thickTop="1">
      <c r="A3" s="96">
        <v>1</v>
      </c>
      <c r="B3" s="96">
        <v>2</v>
      </c>
      <c r="C3" s="96">
        <v>3</v>
      </c>
      <c r="D3" s="96">
        <v>4</v>
      </c>
      <c r="G3" s="117"/>
      <c r="H3" s="118"/>
      <c r="I3" s="118"/>
      <c r="J3" s="119"/>
    </row>
    <row r="4" spans="1:10">
      <c r="A4" s="37" t="s">
        <v>91</v>
      </c>
      <c r="B4" s="248">
        <v>221</v>
      </c>
      <c r="C4" s="248">
        <v>23</v>
      </c>
      <c r="D4" s="245">
        <v>10.407239819004525</v>
      </c>
      <c r="G4" s="115"/>
      <c r="H4" s="113"/>
      <c r="I4" s="113"/>
      <c r="J4" s="114"/>
    </row>
    <row r="5" spans="1:10">
      <c r="A5" s="37" t="s">
        <v>92</v>
      </c>
      <c r="B5" s="248">
        <v>1500</v>
      </c>
      <c r="C5" s="248">
        <v>367</v>
      </c>
      <c r="D5" s="245">
        <v>24.466666666666669</v>
      </c>
      <c r="G5" s="115"/>
      <c r="H5" s="113"/>
      <c r="I5" s="113"/>
      <c r="J5" s="114"/>
    </row>
    <row r="6" spans="1:10">
      <c r="A6" s="37" t="s">
        <v>93</v>
      </c>
      <c r="B6" s="248">
        <v>695</v>
      </c>
      <c r="C6" s="248">
        <v>22</v>
      </c>
      <c r="D6" s="245">
        <v>3.1654676258992804</v>
      </c>
      <c r="G6" s="115"/>
      <c r="H6" s="113"/>
      <c r="I6" s="113"/>
      <c r="J6" s="114"/>
    </row>
    <row r="7" spans="1:10">
      <c r="A7" s="37" t="s">
        <v>94</v>
      </c>
      <c r="B7" s="248">
        <v>807</v>
      </c>
      <c r="C7" s="248">
        <v>126</v>
      </c>
      <c r="D7" s="245">
        <v>15.613382899628252</v>
      </c>
      <c r="G7" s="115"/>
      <c r="H7" s="113"/>
      <c r="I7" s="113"/>
      <c r="J7" s="114"/>
    </row>
    <row r="8" spans="1:10">
      <c r="A8" s="37" t="s">
        <v>95</v>
      </c>
      <c r="B8" s="248">
        <v>1512</v>
      </c>
      <c r="C8" s="248">
        <v>278</v>
      </c>
      <c r="D8" s="245">
        <v>18.386243386243386</v>
      </c>
      <c r="G8" s="115"/>
      <c r="H8" s="113"/>
      <c r="I8" s="113"/>
      <c r="J8" s="114"/>
    </row>
    <row r="9" spans="1:10">
      <c r="A9" s="37" t="s">
        <v>96</v>
      </c>
      <c r="B9" s="248">
        <v>1051</v>
      </c>
      <c r="C9" s="248">
        <v>131</v>
      </c>
      <c r="D9" s="245">
        <v>12.464319695528069</v>
      </c>
      <c r="G9" s="115"/>
      <c r="H9" s="113"/>
      <c r="I9" s="113"/>
      <c r="J9" s="114"/>
    </row>
    <row r="10" spans="1:10">
      <c r="A10" s="37" t="s">
        <v>97</v>
      </c>
      <c r="B10" s="248">
        <v>519</v>
      </c>
      <c r="C10" s="248">
        <v>295</v>
      </c>
      <c r="D10" s="245">
        <v>56.840077071290942</v>
      </c>
      <c r="G10" s="115"/>
      <c r="H10" s="113"/>
      <c r="I10" s="113"/>
      <c r="J10" s="114"/>
    </row>
    <row r="11" spans="1:10">
      <c r="A11" s="37" t="s">
        <v>98</v>
      </c>
      <c r="B11" s="248">
        <v>448</v>
      </c>
      <c r="C11" s="248">
        <v>66</v>
      </c>
      <c r="D11" s="245">
        <v>14.732142857142858</v>
      </c>
      <c r="G11" s="115"/>
      <c r="H11" s="113"/>
      <c r="I11" s="113"/>
      <c r="J11" s="114"/>
    </row>
    <row r="12" spans="1:10">
      <c r="A12" s="37" t="s">
        <v>99</v>
      </c>
      <c r="B12" s="248">
        <v>1934</v>
      </c>
      <c r="C12" s="248">
        <v>257</v>
      </c>
      <c r="D12" s="245">
        <v>13.28852119958635</v>
      </c>
      <c r="G12" s="115"/>
      <c r="H12" s="113"/>
      <c r="I12" s="113"/>
      <c r="J12" s="114"/>
    </row>
    <row r="13" spans="1:10">
      <c r="A13" s="37" t="s">
        <v>100</v>
      </c>
      <c r="B13" s="248">
        <v>673</v>
      </c>
      <c r="C13" s="248">
        <v>201</v>
      </c>
      <c r="D13" s="245">
        <v>29.86627043090639</v>
      </c>
      <c r="G13" s="115"/>
      <c r="H13" s="113"/>
      <c r="I13" s="113"/>
      <c r="J13" s="114"/>
    </row>
    <row r="14" spans="1:10">
      <c r="A14" s="37" t="s">
        <v>101</v>
      </c>
      <c r="B14" s="248">
        <v>1903</v>
      </c>
      <c r="C14" s="248">
        <v>594</v>
      </c>
      <c r="D14" s="245">
        <v>31.213872832369944</v>
      </c>
      <c r="G14" s="115"/>
      <c r="H14" s="113"/>
      <c r="I14" s="113"/>
      <c r="J14" s="114"/>
    </row>
    <row r="15" spans="1:10">
      <c r="A15" s="37" t="s">
        <v>102</v>
      </c>
      <c r="B15" s="248">
        <v>1045</v>
      </c>
      <c r="C15" s="248">
        <v>170</v>
      </c>
      <c r="D15" s="245">
        <v>16.267942583732058</v>
      </c>
      <c r="G15" s="115"/>
      <c r="H15" s="113"/>
      <c r="I15" s="113"/>
      <c r="J15" s="114"/>
    </row>
    <row r="16" spans="1:10">
      <c r="A16" s="37" t="s">
        <v>103</v>
      </c>
      <c r="B16" s="248">
        <v>422</v>
      </c>
      <c r="C16" s="248">
        <v>166</v>
      </c>
      <c r="D16" s="245">
        <v>39.33649289099526</v>
      </c>
      <c r="G16" s="115"/>
      <c r="H16" s="113"/>
      <c r="I16" s="113"/>
      <c r="J16" s="114"/>
    </row>
    <row r="17" spans="1:10">
      <c r="A17" s="37" t="s">
        <v>104</v>
      </c>
      <c r="B17" s="248">
        <v>157</v>
      </c>
      <c r="C17" s="248">
        <v>36</v>
      </c>
      <c r="D17" s="245">
        <v>22.929936305732486</v>
      </c>
      <c r="G17" s="115"/>
      <c r="H17" s="113"/>
      <c r="I17" s="113"/>
      <c r="J17" s="114"/>
    </row>
    <row r="18" spans="1:10">
      <c r="A18" s="37" t="s">
        <v>105</v>
      </c>
      <c r="B18" s="249">
        <v>598</v>
      </c>
      <c r="C18" s="249">
        <v>91</v>
      </c>
      <c r="D18" s="246">
        <v>15.217391304347828</v>
      </c>
      <c r="G18" s="115"/>
      <c r="H18" s="113"/>
      <c r="I18" s="113"/>
      <c r="J18" s="114"/>
    </row>
    <row r="19" spans="1:10">
      <c r="A19" s="37" t="s">
        <v>106</v>
      </c>
      <c r="B19" s="248">
        <v>2286</v>
      </c>
      <c r="C19" s="248">
        <v>240</v>
      </c>
      <c r="D19" s="245">
        <v>10.498687664041995</v>
      </c>
      <c r="G19" s="115"/>
      <c r="H19" s="113"/>
      <c r="I19" s="113"/>
      <c r="J19" s="114"/>
    </row>
    <row r="20" spans="1:10" ht="18" customHeight="1" thickBot="1">
      <c r="A20" s="92" t="s">
        <v>107</v>
      </c>
      <c r="B20" s="236">
        <f>SUM(B4:B19)</f>
        <v>15771</v>
      </c>
      <c r="C20" s="236">
        <f>SUM(C4:C19)</f>
        <v>3063</v>
      </c>
      <c r="D20" s="234">
        <f>C20/B20*100</f>
        <v>19.421723416397185</v>
      </c>
      <c r="G20" s="115"/>
      <c r="H20" s="113"/>
      <c r="I20" s="113"/>
      <c r="J20" s="114"/>
    </row>
    <row r="21" spans="1:10">
      <c r="A21" s="37" t="s">
        <v>24</v>
      </c>
      <c r="B21" s="248">
        <v>580</v>
      </c>
      <c r="C21" s="248">
        <v>379</v>
      </c>
      <c r="D21" s="245">
        <v>65.344827586206904</v>
      </c>
      <c r="G21" s="138"/>
      <c r="H21" s="138"/>
      <c r="I21" s="138"/>
      <c r="J21" s="138"/>
    </row>
    <row r="22" spans="1:10">
      <c r="A22" s="37" t="s">
        <v>296</v>
      </c>
      <c r="B22" s="248">
        <v>243</v>
      </c>
      <c r="C22" s="248">
        <v>79</v>
      </c>
      <c r="D22" s="245">
        <v>32.510288065843625</v>
      </c>
    </row>
    <row r="23" spans="1:10" ht="19.5" customHeight="1" thickBot="1">
      <c r="A23" s="92" t="s">
        <v>26</v>
      </c>
      <c r="B23" s="236">
        <f>SUM(B20:B22)</f>
        <v>16594</v>
      </c>
      <c r="C23" s="236">
        <f>SUM(C20:C22)</f>
        <v>3521</v>
      </c>
      <c r="D23" s="234">
        <f>C23/B23*100</f>
        <v>21.218512715439317</v>
      </c>
    </row>
  </sheetData>
  <sortState ref="F3:J21">
    <sortCondition ref="F3:F21"/>
  </sortState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H47"/>
  <sheetViews>
    <sheetView zoomScaleNormal="100" workbookViewId="0">
      <selection activeCell="A24" sqref="A24:XFD24"/>
    </sheetView>
  </sheetViews>
  <sheetFormatPr defaultColWidth="9.140625" defaultRowHeight="15"/>
  <cols>
    <col min="1" max="1" width="28.85546875" style="44" customWidth="1"/>
    <col min="2" max="2" width="16.28515625" style="44" customWidth="1"/>
    <col min="3" max="3" width="16" style="44" customWidth="1"/>
    <col min="4" max="4" width="17.5703125" style="44" customWidth="1"/>
    <col min="5" max="5" width="15" style="44" customWidth="1"/>
    <col min="6" max="6" width="14.140625" style="44" customWidth="1"/>
    <col min="7" max="7" width="16.42578125" style="44" customWidth="1"/>
    <col min="8" max="16384" width="9.140625" style="44"/>
  </cols>
  <sheetData>
    <row r="1" spans="1:7" ht="33" customHeight="1" thickBot="1">
      <c r="A1" s="456" t="s">
        <v>379</v>
      </c>
      <c r="B1" s="456"/>
      <c r="C1" s="456"/>
      <c r="D1" s="456"/>
      <c r="E1" s="456"/>
      <c r="F1" s="456"/>
      <c r="G1" s="456"/>
    </row>
    <row r="2" spans="1:7" ht="108" customHeight="1" thickBot="1">
      <c r="A2" s="35" t="s">
        <v>118</v>
      </c>
      <c r="B2" s="35" t="s">
        <v>138</v>
      </c>
      <c r="C2" s="35" t="s">
        <v>137</v>
      </c>
      <c r="D2" s="36" t="s">
        <v>136</v>
      </c>
      <c r="E2" s="35" t="s">
        <v>135</v>
      </c>
      <c r="F2" s="35" t="s">
        <v>134</v>
      </c>
      <c r="G2" s="36" t="s">
        <v>133</v>
      </c>
    </row>
    <row r="3" spans="1:7" ht="12.75" customHeight="1" thickTop="1">
      <c r="A3" s="97">
        <v>1</v>
      </c>
      <c r="B3" s="97">
        <v>2</v>
      </c>
      <c r="C3" s="97">
        <v>3</v>
      </c>
      <c r="D3" s="98">
        <v>4</v>
      </c>
      <c r="E3" s="97">
        <v>5</v>
      </c>
      <c r="F3" s="97">
        <v>6</v>
      </c>
      <c r="G3" s="98">
        <v>7</v>
      </c>
    </row>
    <row r="4" spans="1:7">
      <c r="A4" s="99" t="s">
        <v>91</v>
      </c>
      <c r="B4" s="215">
        <v>177</v>
      </c>
      <c r="C4" s="215">
        <v>148</v>
      </c>
      <c r="D4" s="205">
        <v>83.615819209039543</v>
      </c>
      <c r="E4" s="215">
        <v>1169</v>
      </c>
      <c r="F4" s="227">
        <v>21</v>
      </c>
      <c r="G4" s="205">
        <v>1.7964071856287425</v>
      </c>
    </row>
    <row r="5" spans="1:7">
      <c r="A5" s="99" t="s">
        <v>92</v>
      </c>
      <c r="B5" s="215">
        <v>2259</v>
      </c>
      <c r="C5" s="215">
        <v>998</v>
      </c>
      <c r="D5" s="205">
        <v>44.178840194776448</v>
      </c>
      <c r="E5" s="215">
        <v>8330</v>
      </c>
      <c r="F5" s="227">
        <v>320</v>
      </c>
      <c r="G5" s="205">
        <v>3.8415366146458583</v>
      </c>
    </row>
    <row r="6" spans="1:7">
      <c r="A6" s="99" t="s">
        <v>93</v>
      </c>
      <c r="B6" s="215">
        <v>1307</v>
      </c>
      <c r="C6" s="215">
        <v>203</v>
      </c>
      <c r="D6" s="205">
        <v>15.531752104055089</v>
      </c>
      <c r="E6" s="215">
        <v>897</v>
      </c>
      <c r="F6" s="227">
        <v>2</v>
      </c>
      <c r="G6" s="205">
        <v>0.2229654403567447</v>
      </c>
    </row>
    <row r="7" spans="1:7">
      <c r="A7" s="99" t="s">
        <v>94</v>
      </c>
      <c r="B7" s="215">
        <v>6671</v>
      </c>
      <c r="C7" s="215">
        <v>1556</v>
      </c>
      <c r="D7" s="205">
        <v>23.324838854744417</v>
      </c>
      <c r="E7" s="215">
        <v>16951</v>
      </c>
      <c r="F7" s="227">
        <v>749</v>
      </c>
      <c r="G7" s="205">
        <v>4.4186183705976045</v>
      </c>
    </row>
    <row r="8" spans="1:7">
      <c r="A8" s="99" t="s">
        <v>95</v>
      </c>
      <c r="B8" s="215">
        <v>4624</v>
      </c>
      <c r="C8" s="215">
        <v>3653</v>
      </c>
      <c r="D8" s="205">
        <v>79.000865051903119</v>
      </c>
      <c r="E8" s="215">
        <v>12755</v>
      </c>
      <c r="F8" s="227">
        <v>13</v>
      </c>
      <c r="G8" s="205">
        <v>0.10192081536652293</v>
      </c>
    </row>
    <row r="9" spans="1:7">
      <c r="A9" s="99" t="s">
        <v>96</v>
      </c>
      <c r="B9" s="215">
        <v>1563</v>
      </c>
      <c r="C9" s="215">
        <v>673</v>
      </c>
      <c r="D9" s="205">
        <v>43.05822136916187</v>
      </c>
      <c r="E9" s="215">
        <v>17724</v>
      </c>
      <c r="F9" s="227">
        <v>226</v>
      </c>
      <c r="G9" s="205">
        <v>1.2751071992778154</v>
      </c>
    </row>
    <row r="10" spans="1:7">
      <c r="A10" s="99" t="s">
        <v>97</v>
      </c>
      <c r="B10" s="215">
        <v>12569</v>
      </c>
      <c r="C10" s="215">
        <v>462</v>
      </c>
      <c r="D10" s="205">
        <v>3.6757100803564327</v>
      </c>
      <c r="E10" s="215">
        <v>5800</v>
      </c>
      <c r="F10" s="227">
        <v>482</v>
      </c>
      <c r="G10" s="205">
        <v>8.3103448275862064</v>
      </c>
    </row>
    <row r="11" spans="1:7">
      <c r="A11" s="99" t="s">
        <v>98</v>
      </c>
      <c r="B11" s="215">
        <v>2404</v>
      </c>
      <c r="C11" s="215">
        <v>576</v>
      </c>
      <c r="D11" s="205">
        <v>23.960066555740433</v>
      </c>
      <c r="E11" s="215">
        <v>2731</v>
      </c>
      <c r="F11" s="227">
        <v>62</v>
      </c>
      <c r="G11" s="205">
        <v>2.2702306847308678</v>
      </c>
    </row>
    <row r="12" spans="1:7">
      <c r="A12" s="99" t="s">
        <v>99</v>
      </c>
      <c r="B12" s="215">
        <v>11314</v>
      </c>
      <c r="C12" s="215">
        <v>3268</v>
      </c>
      <c r="D12" s="205">
        <v>28.884567792115963</v>
      </c>
      <c r="E12" s="215">
        <v>12162</v>
      </c>
      <c r="F12" s="227">
        <v>21</v>
      </c>
      <c r="G12" s="205">
        <v>0.17266896891958561</v>
      </c>
    </row>
    <row r="13" spans="1:7">
      <c r="A13" s="99" t="s">
        <v>100</v>
      </c>
      <c r="B13" s="215">
        <v>8290</v>
      </c>
      <c r="C13" s="215">
        <v>817</v>
      </c>
      <c r="D13" s="205">
        <v>9.8552472858866107</v>
      </c>
      <c r="E13" s="215">
        <v>60363</v>
      </c>
      <c r="F13" s="227">
        <v>367</v>
      </c>
      <c r="G13" s="205">
        <v>0.60798833722644674</v>
      </c>
    </row>
    <row r="14" spans="1:7">
      <c r="A14" s="99" t="s">
        <v>101</v>
      </c>
      <c r="B14" s="215">
        <v>16084</v>
      </c>
      <c r="C14" s="215">
        <v>3441</v>
      </c>
      <c r="D14" s="205">
        <v>21.393931857746828</v>
      </c>
      <c r="E14" s="215">
        <v>89846</v>
      </c>
      <c r="F14" s="227">
        <v>915</v>
      </c>
      <c r="G14" s="205">
        <v>1.0184092780980789</v>
      </c>
    </row>
    <row r="15" spans="1:7">
      <c r="A15" s="99" t="s">
        <v>102</v>
      </c>
      <c r="B15" s="215">
        <v>5588</v>
      </c>
      <c r="C15" s="215">
        <v>473</v>
      </c>
      <c r="D15" s="205">
        <v>8.4645669291338592</v>
      </c>
      <c r="E15" s="215">
        <v>33765</v>
      </c>
      <c r="F15" s="227">
        <v>0</v>
      </c>
      <c r="G15" s="205">
        <v>0</v>
      </c>
    </row>
    <row r="16" spans="1:7">
      <c r="A16" s="99" t="s">
        <v>103</v>
      </c>
      <c r="B16" s="215">
        <v>1524</v>
      </c>
      <c r="C16" s="215">
        <v>656</v>
      </c>
      <c r="D16" s="205">
        <v>43.044619422572175</v>
      </c>
      <c r="E16" s="215">
        <v>1221</v>
      </c>
      <c r="F16" s="227">
        <v>24</v>
      </c>
      <c r="G16" s="205">
        <v>1.9656019656019657</v>
      </c>
    </row>
    <row r="17" spans="1:8">
      <c r="A17" s="99" t="s">
        <v>104</v>
      </c>
      <c r="B17" s="215">
        <v>386</v>
      </c>
      <c r="C17" s="215">
        <v>180</v>
      </c>
      <c r="D17" s="205">
        <v>46.632124352331608</v>
      </c>
      <c r="E17" s="215">
        <v>2014</v>
      </c>
      <c r="F17" s="227">
        <v>4</v>
      </c>
      <c r="G17" s="205">
        <v>0.19860973187686196</v>
      </c>
    </row>
    <row r="18" spans="1:8">
      <c r="A18" s="99" t="s">
        <v>105</v>
      </c>
      <c r="B18" s="247">
        <v>1476</v>
      </c>
      <c r="C18" s="247">
        <v>544</v>
      </c>
      <c r="D18" s="244">
        <v>36.856368563685635</v>
      </c>
      <c r="E18" s="247">
        <v>12162</v>
      </c>
      <c r="F18" s="240">
        <v>3216</v>
      </c>
      <c r="G18" s="244">
        <v>26.44301924025654</v>
      </c>
    </row>
    <row r="19" spans="1:8">
      <c r="A19" s="99" t="s">
        <v>106</v>
      </c>
      <c r="B19" s="215">
        <v>1640</v>
      </c>
      <c r="C19" s="215">
        <v>1187</v>
      </c>
      <c r="D19" s="205">
        <v>72.378048780487802</v>
      </c>
      <c r="E19" s="215">
        <v>3591</v>
      </c>
      <c r="F19" s="227">
        <v>220</v>
      </c>
      <c r="G19" s="205">
        <v>6.1264271790587577</v>
      </c>
    </row>
    <row r="20" spans="1:8" ht="15.75" customHeight="1" thickBot="1">
      <c r="A20" s="92" t="s">
        <v>22</v>
      </c>
      <c r="B20" s="232">
        <f>SUM(B4:B19)</f>
        <v>77876</v>
      </c>
      <c r="C20" s="232">
        <f>SUM(C4:C19)</f>
        <v>18835</v>
      </c>
      <c r="D20" s="234">
        <f>C20/B20*100</f>
        <v>24.185885253479892</v>
      </c>
      <c r="E20" s="232">
        <f>SUM(E4:E19)</f>
        <v>281481</v>
      </c>
      <c r="F20" s="236">
        <f>SUM(F4:F19)</f>
        <v>6642</v>
      </c>
      <c r="G20" s="234">
        <f>F20/E20*100</f>
        <v>2.3596619310006712</v>
      </c>
    </row>
    <row r="21" spans="1:8" ht="23.25" customHeight="1">
      <c r="A21" s="37" t="s">
        <v>297</v>
      </c>
      <c r="B21" s="215">
        <v>25466</v>
      </c>
      <c r="C21" s="215">
        <v>8936</v>
      </c>
      <c r="D21" s="205">
        <v>35.089923819995292</v>
      </c>
      <c r="E21" s="252"/>
      <c r="F21" s="253"/>
      <c r="G21" s="254"/>
    </row>
    <row r="22" spans="1:8" ht="15.75" customHeight="1">
      <c r="A22" s="37" t="s">
        <v>295</v>
      </c>
      <c r="B22" s="250"/>
      <c r="C22" s="250"/>
      <c r="D22" s="243"/>
      <c r="E22" s="215">
        <v>160</v>
      </c>
      <c r="F22" s="227">
        <v>21</v>
      </c>
      <c r="G22" s="205">
        <v>13.125</v>
      </c>
    </row>
    <row r="23" spans="1:8">
      <c r="A23" s="37" t="s">
        <v>24</v>
      </c>
      <c r="B23" s="215">
        <v>7321</v>
      </c>
      <c r="C23" s="215">
        <v>697</v>
      </c>
      <c r="D23" s="205">
        <v>9.5205573009151756</v>
      </c>
      <c r="E23" s="215">
        <v>9156</v>
      </c>
      <c r="F23" s="227">
        <v>664</v>
      </c>
      <c r="G23" s="205">
        <v>7.2520751419833998</v>
      </c>
    </row>
    <row r="24" spans="1:8" ht="15.75" customHeight="1" thickBot="1">
      <c r="A24" s="92" t="s">
        <v>26</v>
      </c>
      <c r="B24" s="232">
        <f>SUM(B20:B23)</f>
        <v>110663</v>
      </c>
      <c r="C24" s="232">
        <f>SUM(C20:C23)</f>
        <v>28468</v>
      </c>
      <c r="D24" s="234">
        <f>C24/B24*100</f>
        <v>25.724948718180425</v>
      </c>
      <c r="E24" s="232">
        <f>SUM(E20:E23)</f>
        <v>290797</v>
      </c>
      <c r="F24" s="236">
        <f>SUM(F20:F23)</f>
        <v>7327</v>
      </c>
      <c r="G24" s="234">
        <f>F24/E24*100</f>
        <v>2.5196270938145857</v>
      </c>
    </row>
    <row r="28" spans="1:8">
      <c r="B28" s="117"/>
      <c r="C28" s="118"/>
      <c r="D28" s="118"/>
      <c r="E28" s="117"/>
      <c r="F28" s="118"/>
      <c r="G28" s="118"/>
      <c r="H28" s="119"/>
    </row>
    <row r="29" spans="1:8">
      <c r="B29" s="115"/>
      <c r="C29" s="113"/>
      <c r="D29" s="113"/>
      <c r="E29" s="115"/>
      <c r="F29" s="113"/>
      <c r="G29" s="113"/>
      <c r="H29" s="114"/>
    </row>
    <row r="30" spans="1:8">
      <c r="B30" s="115"/>
      <c r="C30" s="113"/>
      <c r="D30" s="113"/>
      <c r="E30" s="115"/>
      <c r="F30" s="113"/>
      <c r="G30" s="113"/>
      <c r="H30" s="114"/>
    </row>
    <row r="31" spans="1:8">
      <c r="B31" s="115"/>
      <c r="C31" s="113"/>
      <c r="D31" s="113"/>
      <c r="E31" s="115"/>
      <c r="F31" s="113"/>
      <c r="G31" s="113"/>
      <c r="H31" s="114"/>
    </row>
    <row r="32" spans="1:8">
      <c r="B32" s="115"/>
      <c r="C32" s="113"/>
      <c r="D32" s="113"/>
      <c r="E32" s="115"/>
      <c r="F32" s="113"/>
      <c r="G32" s="113"/>
      <c r="H32" s="114"/>
    </row>
    <row r="33" spans="2:8">
      <c r="B33" s="115"/>
      <c r="C33" s="113"/>
      <c r="D33" s="113"/>
      <c r="E33" s="115"/>
      <c r="F33" s="113"/>
      <c r="G33" s="113"/>
      <c r="H33" s="114"/>
    </row>
    <row r="34" spans="2:8">
      <c r="B34" s="115"/>
      <c r="C34" s="113"/>
      <c r="D34" s="113"/>
      <c r="E34" s="115"/>
      <c r="F34" s="113"/>
      <c r="G34" s="113"/>
      <c r="H34" s="114"/>
    </row>
    <row r="35" spans="2:8">
      <c r="B35" s="115"/>
      <c r="C35" s="113"/>
      <c r="D35" s="113"/>
      <c r="E35" s="115"/>
      <c r="F35" s="113"/>
      <c r="G35" s="113"/>
      <c r="H35" s="114"/>
    </row>
    <row r="36" spans="2:8">
      <c r="B36" s="115"/>
      <c r="C36" s="113"/>
      <c r="D36" s="113"/>
      <c r="E36" s="115"/>
      <c r="F36" s="113"/>
      <c r="G36" s="113"/>
      <c r="H36" s="114"/>
    </row>
    <row r="37" spans="2:8">
      <c r="B37" s="115"/>
      <c r="C37" s="113"/>
      <c r="D37" s="113"/>
      <c r="E37" s="115"/>
      <c r="F37" s="113"/>
      <c r="G37" s="113"/>
      <c r="H37" s="114"/>
    </row>
    <row r="38" spans="2:8">
      <c r="B38" s="115"/>
      <c r="C38" s="113"/>
      <c r="D38" s="113"/>
      <c r="E38" s="115"/>
      <c r="F38" s="113"/>
      <c r="G38" s="113"/>
      <c r="H38" s="114"/>
    </row>
    <row r="39" spans="2:8">
      <c r="B39" s="115"/>
      <c r="C39" s="113"/>
      <c r="D39" s="113"/>
      <c r="E39" s="115"/>
      <c r="F39" s="113"/>
      <c r="G39" s="113"/>
      <c r="H39" s="114"/>
    </row>
    <row r="40" spans="2:8">
      <c r="B40" s="115"/>
      <c r="C40" s="113"/>
      <c r="D40" s="113"/>
      <c r="E40" s="115"/>
      <c r="F40" s="113"/>
      <c r="G40" s="113"/>
      <c r="H40" s="114"/>
    </row>
    <row r="41" spans="2:8">
      <c r="B41" s="115"/>
      <c r="C41" s="113"/>
      <c r="D41" s="113"/>
      <c r="E41" s="115"/>
      <c r="F41" s="113"/>
      <c r="G41" s="113"/>
      <c r="H41" s="114"/>
    </row>
    <row r="42" spans="2:8">
      <c r="B42" s="115"/>
      <c r="C42" s="113"/>
      <c r="D42" s="113"/>
      <c r="E42" s="115"/>
      <c r="F42" s="113"/>
      <c r="G42" s="113"/>
      <c r="H42" s="114"/>
    </row>
    <row r="43" spans="2:8">
      <c r="B43" s="115"/>
      <c r="C43" s="113"/>
      <c r="D43" s="113"/>
      <c r="E43" s="115"/>
      <c r="F43" s="113"/>
      <c r="G43" s="113"/>
      <c r="H43" s="114"/>
    </row>
    <row r="44" spans="2:8">
      <c r="B44" s="115"/>
      <c r="C44" s="113"/>
      <c r="D44" s="113"/>
      <c r="E44" s="115"/>
      <c r="F44" s="113"/>
      <c r="G44" s="113"/>
      <c r="H44" s="114"/>
    </row>
    <row r="45" spans="2:8">
      <c r="B45" s="115"/>
      <c r="C45" s="113"/>
      <c r="D45" s="113"/>
      <c r="E45" s="115"/>
      <c r="F45" s="113"/>
      <c r="G45" s="113"/>
      <c r="H45" s="114"/>
    </row>
    <row r="46" spans="2:8">
      <c r="B46" s="115"/>
      <c r="C46" s="113"/>
      <c r="D46" s="113"/>
      <c r="E46" s="114"/>
      <c r="F46" s="138"/>
      <c r="G46" s="138"/>
      <c r="H46" s="138"/>
    </row>
    <row r="47" spans="2:8">
      <c r="B47" s="138"/>
      <c r="C47" s="138"/>
      <c r="D47" s="138"/>
      <c r="E47" s="138"/>
    </row>
  </sheetData>
  <sortState ref="D29:H47">
    <sortCondition ref="D29:D47"/>
  </sortState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19</vt:i4>
      </vt:variant>
    </vt:vector>
  </HeadingPairs>
  <TitlesOfParts>
    <vt:vector size="46" baseType="lpstr">
      <vt:lpstr>Одрасли</vt:lpstr>
      <vt:lpstr>Деца</vt:lpstr>
      <vt:lpstr>Жена</vt:lpstr>
      <vt:lpstr>Стом 1</vt:lpstr>
      <vt:lpstr>Стом 2</vt:lpstr>
      <vt:lpstr>Стом3</vt:lpstr>
      <vt:lpstr>Стом4</vt:lpstr>
      <vt:lpstr>Стом5</vt:lpstr>
      <vt:lpstr>Стом 6 i 7</vt:lpstr>
      <vt:lpstr>Патронажа</vt:lpstr>
      <vt:lpstr>М рада</vt:lpstr>
      <vt:lpstr>Стари</vt:lpstr>
      <vt:lpstr>АТД1</vt:lpstr>
      <vt:lpstr>АТД2</vt:lpstr>
      <vt:lpstr>АТД3</vt:lpstr>
      <vt:lpstr>Кожно</vt:lpstr>
      <vt:lpstr>Хитна 1</vt:lpstr>
      <vt:lpstr>Хитна 2</vt:lpstr>
      <vt:lpstr>Хитна 3</vt:lpstr>
      <vt:lpstr>Хитна 4</vt:lpstr>
      <vt:lpstr>Апотека</vt:lpstr>
      <vt:lpstr>Конс спец</vt:lpstr>
      <vt:lpstr>Безбедност</vt:lpstr>
      <vt:lpstr>Приговори</vt:lpstr>
      <vt:lpstr>Комисија за к</vt:lpstr>
      <vt:lpstr>Еду</vt:lpstr>
      <vt:lpstr>Sheet2</vt:lpstr>
      <vt:lpstr>Апотека!Print_Area</vt:lpstr>
      <vt:lpstr>Безбедност!Print_Area</vt:lpstr>
      <vt:lpstr>Еду!Print_Area</vt:lpstr>
      <vt:lpstr>Жена!Print_Area</vt:lpstr>
      <vt:lpstr>Кожно!Print_Area</vt:lpstr>
      <vt:lpstr>'Комисија за к'!Print_Area</vt:lpstr>
      <vt:lpstr>'Конс спец'!Print_Area</vt:lpstr>
      <vt:lpstr>'М рада'!Print_Area</vt:lpstr>
      <vt:lpstr>Патронажа!Print_Area</vt:lpstr>
      <vt:lpstr>'Стом 1'!Print_Area</vt:lpstr>
      <vt:lpstr>'Стом 2'!Print_Area</vt:lpstr>
      <vt:lpstr>'Стом 6 i 7'!Print_Area</vt:lpstr>
      <vt:lpstr>Стом3!Print_Area</vt:lpstr>
      <vt:lpstr>Стом4!Print_Area</vt:lpstr>
      <vt:lpstr>Стом5!Print_Area</vt:lpstr>
      <vt:lpstr>'Хитна 1'!Print_Area</vt:lpstr>
      <vt:lpstr>'Хитна 2'!Print_Area</vt:lpstr>
      <vt:lpstr>'Хитна 3'!Print_Area</vt:lpstr>
      <vt:lpstr>'Хитна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2018-12-11T14:30:04Z</dcterms:modified>
</cp:coreProperties>
</file>