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2" windowWidth="12048" windowHeight="9468" firstSheet="14" activeTab="22"/>
  </bookViews>
  <sheets>
    <sheet name="Одрасли" sheetId="50" r:id="rId1"/>
    <sheet name="Деца" sheetId="51" r:id="rId2"/>
    <sheet name="Стом 1" sheetId="27" r:id="rId3"/>
    <sheet name="Жена" sheetId="52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3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</sheets>
  <calcPr calcId="125725"/>
</workbook>
</file>

<file path=xl/calcChain.xml><?xml version="1.0" encoding="utf-8"?>
<calcChain xmlns="http://schemas.openxmlformats.org/spreadsheetml/2006/main">
  <c r="D50" i="45"/>
  <c r="B50"/>
  <c r="D150" i="49" l="1"/>
  <c r="E150"/>
  <c r="F150"/>
  <c r="G150"/>
  <c r="H150"/>
  <c r="I150"/>
  <c r="J150"/>
  <c r="K150"/>
  <c r="L150"/>
  <c r="M150"/>
  <c r="N150"/>
  <c r="O150"/>
  <c r="C150"/>
  <c r="B150"/>
  <c r="F71" i="52"/>
  <c r="F75" s="1"/>
  <c r="E71"/>
  <c r="E75" s="1"/>
  <c r="G75" s="1"/>
  <c r="C71"/>
  <c r="C75" s="1"/>
  <c r="B71"/>
  <c r="B75" s="1"/>
  <c r="D75" s="1"/>
  <c r="G45"/>
  <c r="G49" s="1"/>
  <c r="F45"/>
  <c r="F49" s="1"/>
  <c r="E45"/>
  <c r="E49" s="1"/>
  <c r="C45"/>
  <c r="C49" s="1"/>
  <c r="B45"/>
  <c r="B49" s="1"/>
  <c r="F20"/>
  <c r="F24" s="1"/>
  <c r="E20"/>
  <c r="E24" s="1"/>
  <c r="C20"/>
  <c r="C24" s="1"/>
  <c r="B20"/>
  <c r="B24" s="1"/>
  <c r="B20" i="51"/>
  <c r="B22" s="1"/>
  <c r="C20"/>
  <c r="E20"/>
  <c r="E22" s="1"/>
  <c r="F20"/>
  <c r="C22"/>
  <c r="F22"/>
  <c r="B43"/>
  <c r="B45" s="1"/>
  <c r="C43"/>
  <c r="E43"/>
  <c r="E45" s="1"/>
  <c r="F43"/>
  <c r="G43"/>
  <c r="C45"/>
  <c r="F45"/>
  <c r="B65"/>
  <c r="B67" s="1"/>
  <c r="C65"/>
  <c r="C67" s="1"/>
  <c r="E65"/>
  <c r="E67" s="1"/>
  <c r="F65"/>
  <c r="F67" s="1"/>
  <c r="B89"/>
  <c r="B91" s="1"/>
  <c r="C89"/>
  <c r="C91" s="1"/>
  <c r="E89"/>
  <c r="F89"/>
  <c r="F91" s="1"/>
  <c r="C149" i="50"/>
  <c r="C153" s="1"/>
  <c r="B149"/>
  <c r="F125"/>
  <c r="F128" s="1"/>
  <c r="E125"/>
  <c r="E128" s="1"/>
  <c r="C125"/>
  <c r="C128" s="1"/>
  <c r="B125"/>
  <c r="B128" s="1"/>
  <c r="F99"/>
  <c r="F103" s="1"/>
  <c r="E99"/>
  <c r="E103" s="1"/>
  <c r="C99"/>
  <c r="C103" s="1"/>
  <c r="B99"/>
  <c r="B103" s="1"/>
  <c r="F74"/>
  <c r="F77" s="1"/>
  <c r="E74"/>
  <c r="G74" s="1"/>
  <c r="C74"/>
  <c r="C77" s="1"/>
  <c r="B74"/>
  <c r="B77" s="1"/>
  <c r="F46"/>
  <c r="F50" s="1"/>
  <c r="E46"/>
  <c r="E50" s="1"/>
  <c r="C46"/>
  <c r="C50" s="1"/>
  <c r="B46"/>
  <c r="B50" s="1"/>
  <c r="F20"/>
  <c r="F24" s="1"/>
  <c r="E20"/>
  <c r="E24" s="1"/>
  <c r="C20"/>
  <c r="C24" s="1"/>
  <c r="B20"/>
  <c r="B24" s="1"/>
  <c r="G67" i="51" l="1"/>
  <c r="G45"/>
  <c r="D149" i="50"/>
  <c r="G89" i="51"/>
  <c r="E91"/>
  <c r="G91" s="1"/>
  <c r="G65"/>
  <c r="G22"/>
  <c r="B153" i="50"/>
  <c r="D153" s="1"/>
  <c r="D67" i="51"/>
  <c r="D45"/>
  <c r="D22"/>
  <c r="G20"/>
  <c r="D91"/>
  <c r="D89"/>
  <c r="D65"/>
  <c r="D43"/>
  <c r="D20"/>
  <c r="D24" i="52"/>
  <c r="G24"/>
  <c r="D49"/>
  <c r="D20"/>
  <c r="D45"/>
  <c r="D71"/>
  <c r="G20"/>
  <c r="G71"/>
  <c r="D24" i="50"/>
  <c r="G24"/>
  <c r="D50"/>
  <c r="G50"/>
  <c r="D77"/>
  <c r="D103"/>
  <c r="G103"/>
  <c r="D128"/>
  <c r="G128"/>
  <c r="G20"/>
  <c r="E77"/>
  <c r="G77" s="1"/>
  <c r="G46"/>
  <c r="G99"/>
  <c r="G125"/>
  <c r="D20"/>
  <c r="D46"/>
  <c r="D74"/>
  <c r="D99"/>
  <c r="D125"/>
  <c r="G107" i="45"/>
  <c r="G95" l="1"/>
  <c r="F95"/>
  <c r="E95"/>
  <c r="D95"/>
  <c r="C95"/>
  <c r="B95"/>
  <c r="I95" l="1"/>
  <c r="H95"/>
  <c r="J95"/>
  <c r="E10" i="41"/>
  <c r="D10"/>
  <c r="C10"/>
  <c r="B10"/>
  <c r="G10" i="38"/>
  <c r="F10"/>
  <c r="E10"/>
  <c r="D10"/>
  <c r="C10"/>
  <c r="B10"/>
  <c r="K10" i="40"/>
  <c r="J10"/>
  <c r="I10"/>
  <c r="G10"/>
  <c r="F10"/>
  <c r="E10"/>
  <c r="C10"/>
  <c r="B10"/>
  <c r="E10" i="39"/>
  <c r="D10"/>
  <c r="C10"/>
  <c r="B10"/>
  <c r="B20" i="28" l="1"/>
  <c r="C20"/>
  <c r="D20"/>
  <c r="E20" s="1"/>
  <c r="F20"/>
  <c r="G20"/>
  <c r="H20"/>
  <c r="I20"/>
  <c r="J20"/>
  <c r="K20"/>
  <c r="B20" i="27" l="1"/>
  <c r="C20"/>
  <c r="D20"/>
  <c r="F20"/>
  <c r="G20" s="1"/>
  <c r="B24"/>
  <c r="C24"/>
  <c r="D24"/>
  <c r="F24"/>
  <c r="G24" s="1"/>
  <c r="E24" l="1"/>
  <c r="E20"/>
  <c r="C28" i="22"/>
  <c r="D28"/>
  <c r="E28"/>
  <c r="F28"/>
  <c r="G28"/>
  <c r="H28"/>
  <c r="I28"/>
  <c r="B28"/>
  <c r="K107" i="45" l="1"/>
  <c r="F107"/>
  <c r="J107" s="1"/>
  <c r="E107"/>
  <c r="D107"/>
  <c r="C107"/>
  <c r="B107"/>
  <c r="G99"/>
  <c r="F99"/>
  <c r="E99"/>
  <c r="D99"/>
  <c r="C99"/>
  <c r="B99"/>
  <c r="K70"/>
  <c r="G70"/>
  <c r="F70"/>
  <c r="F73" s="1"/>
  <c r="E70"/>
  <c r="D70"/>
  <c r="D73" s="1"/>
  <c r="C70"/>
  <c r="C73" s="1"/>
  <c r="B70"/>
  <c r="B73" s="1"/>
  <c r="K49"/>
  <c r="L45"/>
  <c r="K45"/>
  <c r="G45"/>
  <c r="G49" s="1"/>
  <c r="F45"/>
  <c r="F49" s="1"/>
  <c r="E45"/>
  <c r="E49" s="1"/>
  <c r="D45"/>
  <c r="D49" s="1"/>
  <c r="C45"/>
  <c r="C49" s="1"/>
  <c r="B45"/>
  <c r="B49" s="1"/>
  <c r="L24"/>
  <c r="K24"/>
  <c r="L20"/>
  <c r="K20"/>
  <c r="G20"/>
  <c r="G24" s="1"/>
  <c r="F20"/>
  <c r="F24" s="1"/>
  <c r="E20"/>
  <c r="E24" s="1"/>
  <c r="D20"/>
  <c r="D24" s="1"/>
  <c r="C20"/>
  <c r="C24" s="1"/>
  <c r="B20"/>
  <c r="B24" s="1"/>
  <c r="C74" l="1"/>
  <c r="D100"/>
  <c r="C100"/>
  <c r="J99"/>
  <c r="D74"/>
  <c r="H24"/>
  <c r="I99"/>
  <c r="H99"/>
  <c r="H70"/>
  <c r="J70"/>
  <c r="H107"/>
  <c r="I70"/>
  <c r="I49"/>
  <c r="J49"/>
  <c r="I73"/>
  <c r="I24"/>
  <c r="J24"/>
  <c r="H49"/>
  <c r="J45"/>
  <c r="H20"/>
  <c r="J20"/>
  <c r="H45"/>
  <c r="E73"/>
  <c r="H73" s="1"/>
  <c r="G73"/>
  <c r="J73" s="1"/>
  <c r="I107"/>
  <c r="I20"/>
  <c r="I45"/>
  <c r="B17" i="33" l="1"/>
  <c r="C17"/>
  <c r="D17"/>
  <c r="D19" s="1"/>
  <c r="E17"/>
  <c r="E19" s="1"/>
  <c r="F17"/>
  <c r="G17"/>
  <c r="B19"/>
  <c r="F19"/>
  <c r="B38"/>
  <c r="D38"/>
  <c r="B40"/>
  <c r="B20" i="32"/>
  <c r="C20"/>
  <c r="D20"/>
  <c r="E20"/>
  <c r="F20"/>
  <c r="G20" s="1"/>
  <c r="B25"/>
  <c r="C25"/>
  <c r="E25"/>
  <c r="F25"/>
  <c r="B20" i="31"/>
  <c r="B24" s="1"/>
  <c r="C20"/>
  <c r="C24"/>
  <c r="B20" i="30"/>
  <c r="C20"/>
  <c r="C24" s="1"/>
  <c r="D20"/>
  <c r="E20"/>
  <c r="F20" s="1"/>
  <c r="B24"/>
  <c r="D24"/>
  <c r="B20" i="29"/>
  <c r="B24" s="1"/>
  <c r="C20"/>
  <c r="D20"/>
  <c r="D24" s="1"/>
  <c r="E20"/>
  <c r="F20"/>
  <c r="C24"/>
  <c r="E24"/>
  <c r="B24" i="28"/>
  <c r="C24"/>
  <c r="D24"/>
  <c r="F24"/>
  <c r="G24"/>
  <c r="H24"/>
  <c r="I24"/>
  <c r="J24"/>
  <c r="K24" s="1"/>
  <c r="J17" i="33" l="1"/>
  <c r="H17"/>
  <c r="D20" i="31"/>
  <c r="E24" i="28"/>
  <c r="I17" i="33"/>
  <c r="D25" i="32"/>
  <c r="D24" i="31"/>
  <c r="E24" i="30"/>
  <c r="F24" s="1"/>
  <c r="F24" i="29"/>
  <c r="E38" i="33"/>
  <c r="I19"/>
  <c r="G25" i="32"/>
  <c r="D40" i="33"/>
  <c r="E40" s="1"/>
  <c r="G19"/>
  <c r="J19" s="1"/>
  <c r="C19"/>
  <c r="H19" s="1"/>
  <c r="C20" i="25" l="1"/>
  <c r="D20"/>
  <c r="E20"/>
  <c r="G20"/>
  <c r="C29"/>
  <c r="D29"/>
  <c r="E29"/>
  <c r="G29"/>
  <c r="E30" l="1"/>
  <c r="C30"/>
  <c r="G30"/>
  <c r="D30"/>
  <c r="F20"/>
  <c r="F29"/>
  <c r="J28" i="22"/>
  <c r="F30" i="25" l="1"/>
</calcChain>
</file>

<file path=xl/comments1.xml><?xml version="1.0" encoding="utf-8"?>
<comments xmlns="http://schemas.openxmlformats.org/spreadsheetml/2006/main">
  <authors>
    <author>Author</author>
  </authors>
  <commentList>
    <comment ref="F17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dz sopot kaze da je fr 22927 za 11 mes</t>
        </r>
      </text>
    </comment>
    <comment ref="E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ostaju pri ovom broju, preventiva po pravilniku prema siframa</t>
        </r>
      </text>
    </comment>
    <comment ref="G3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korigovano</t>
        </r>
      </text>
    </comment>
    <comment ref="D8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 vode evidenciju, sa terena podaci</t>
        </r>
      </text>
    </comment>
    <comment ref="G12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zbog bolovanja lekara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5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charset val="1"/>
          </rPr>
          <t xml:space="preserve">
bolja evidencija u odnosu na prethodnu godinu</t>
        </r>
      </text>
    </comment>
  </commentList>
</comments>
</file>

<file path=xl/sharedStrings.xml><?xml version="1.0" encoding="utf-8"?>
<sst xmlns="http://schemas.openxmlformats.org/spreadsheetml/2006/main" count="1726" uniqueCount="413">
  <si>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</si>
  <si>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</si>
  <si>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</si>
  <si>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</si>
  <si>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</si>
  <si>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</si>
  <si>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</si>
  <si>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</si>
  <si>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</si>
  <si>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</si>
  <si>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</si>
  <si>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</si>
  <si>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</si>
  <si>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</si>
  <si>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</si>
  <si>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</si>
  <si>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</si>
  <si>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</si>
  <si>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</si>
  <si>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</si>
  <si>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</si>
  <si>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</si>
  <si>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</si>
  <si>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</si>
  <si>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</si>
  <si>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</si>
  <si>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</si>
  <si>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</si>
  <si>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</si>
  <si>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</si>
  <si>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</si>
  <si>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</si>
  <si>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</si>
  <si>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</si>
  <si>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</si>
  <si>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</si>
  <si>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</si>
  <si>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</si>
  <si>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</si>
  <si>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</si>
  <si>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</si>
  <si>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</si>
  <si>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</si>
  <si>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</si>
  <si>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</si>
  <si>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</si>
  <si>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</si>
  <si>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</si>
  <si>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</si>
  <si>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</si>
  <si>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</si>
  <si>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</si>
  <si>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</si>
  <si>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</si>
  <si>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</si>
  <si>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</si>
  <si>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</si>
  <si>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</si>
  <si>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</si>
  <si>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</si>
  <si>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</si>
  <si>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</si>
  <si>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</si>
  <si>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</si>
  <si>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</si>
  <si>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</si>
  <si>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</si>
  <si>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</si>
  <si>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</si>
  <si>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</si>
  <si>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</si>
  <si>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</si>
  <si>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</si>
  <si>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</si>
  <si>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</si>
  <si>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</si>
  <si>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</si>
  <si>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</si>
  <si>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</si>
  <si>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</si>
  <si>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</si>
  <si>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</si>
  <si>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</si>
  <si>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</si>
  <si>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</si>
  <si>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</si>
  <si>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</si>
  <si>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</si>
  <si>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</si>
  <si>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</si>
  <si>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</si>
  <si>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</si>
  <si>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</si>
  <si>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</si>
  <si>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</si>
  <si>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</si>
  <si>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</si>
  <si>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</si>
  <si>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</si>
  <si>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</si>
  <si>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</si>
  <si>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</si>
  <si>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</si>
  <si>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</si>
  <si>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</si>
  <si>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</si>
  <si>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</si>
  <si>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</si>
  <si>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ЗЗЗ радника  МУП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</si>
  <si>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</si>
  <si>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</si>
  <si>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</si>
  <si>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</si>
  <si>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</si>
  <si>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</si>
  <si>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</si>
  <si>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</si>
  <si>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</si>
  <si>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</si>
  <si>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</si>
  <si>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</si>
  <si>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</si>
  <si>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</si>
  <si>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</si>
  <si>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</si>
  <si>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</si>
  <si>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</si>
  <si>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</si>
  <si>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</si>
  <si>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</si>
  <si>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</si>
  <si>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</si>
  <si>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</si>
  <si>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</si>
  <si>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</si>
  <si>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</si>
  <si>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</si>
  <si>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</si>
  <si>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</si>
  <si>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</si>
  <si>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</si>
  <si>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</si>
  <si>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</si>
  <si>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</si>
  <si>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</si>
  <si>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</si>
  <si>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</si>
  <si>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</si>
  <si>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</si>
  <si>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</si>
  <si>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</si>
  <si>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специја-листа медицине рада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</si>
  <si>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</si>
  <si>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</si>
  <si>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</si>
  <si>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</si>
  <si>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</si>
  <si>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</si>
  <si>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</si>
  <si>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</si>
  <si>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</si>
  <si>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</si>
  <si>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</si>
  <si>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</si>
  <si>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запослених код послодавца
 који су уговорили послове заштите 
здравња на раду са службом
 медицине рада</t>
  </si>
  <si>
    <t>Број повређених 
на раду</t>
  </si>
  <si>
    <t>Проценат
 повреда на раду</t>
  </si>
  <si>
    <t>Број професионалниох 
болести верификованих 
од стране ПИО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</si>
  <si>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</si>
  <si>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</si>
  <si>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</si>
  <si>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</si>
  <si>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</si>
  <si>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</si>
  <si>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</si>
  <si>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</si>
  <si>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</si>
  <si>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</si>
  <si>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</si>
  <si>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</si>
  <si>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</si>
  <si>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</si>
  <si>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</si>
  <si>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</si>
  <si>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</si>
  <si>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</si>
  <si>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</si>
  <si>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</si>
  <si>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</si>
  <si>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</si>
  <si>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</si>
  <si>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</si>
  <si>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</si>
  <si>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</si>
  <si>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</si>
  <si>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</si>
  <si>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</si>
  <si>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</si>
  <si>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на терену са тешком траумом којима је урађен индиковани медицински третман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</si>
  <si>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</si>
  <si>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</si>
  <si>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</si>
  <si>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</si>
  <si>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</si>
  <si>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</si>
  <si>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</si>
  <si>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</si>
  <si>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</si>
  <si>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</si>
  <si>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</si>
  <si>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</si>
  <si>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</si>
  <si>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</si>
  <si>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</si>
  <si>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</si>
  <si>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</si>
  <si>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</si>
  <si>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</si>
  <si>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</si>
  <si>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</si>
  <si>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</si>
  <si>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</si>
  <si>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</si>
  <si>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</si>
  <si>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</si>
  <si>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</si>
  <si>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</si>
  <si>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</si>
  <si>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</si>
  <si>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</si>
  <si>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</si>
  <si>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</si>
  <si>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</si>
  <si>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</si>
  <si>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</si>
  <si>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</si>
  <si>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</si>
  <si>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</si>
  <si>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</si>
  <si>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</si>
  <si>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</si>
  <si>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</si>
  <si>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</si>
  <si>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</si>
  <si>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</si>
  <si>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</si>
  <si>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</si>
  <si>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</si>
  <si>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</si>
  <si>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</si>
  <si>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</si>
  <si>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</si>
  <si>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Да</t>
  </si>
  <si>
    <t>ГЗ за кожне и  венеричне болести</t>
  </si>
  <si>
    <t>Не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</si>
  <si>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</si>
  <si>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</si>
  <si>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</si>
  <si>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</si>
  <si>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</si>
  <si>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</si>
  <si>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</si>
  <si>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Агенције за акредитацију здравствених установа Србије</t>
  </si>
  <si>
    <t>о унутрашњој провери
 квалитета стручног рада</t>
  </si>
  <si>
    <t>о спољњој провери квалитета стручног рада</t>
  </si>
  <si>
    <t>Аспекти задовољства запослених</t>
  </si>
  <si>
    <t>Аспекти задовољства корисника</t>
  </si>
  <si>
    <t>Показатељи безбедности пацијената</t>
  </si>
  <si>
    <t>Показатељи квалитета. 
здр. заштите 
(без показатеља 
безб. пацијената)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</si>
  <si>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</si>
  <si>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</si>
  <si>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ГЗ за кожне и  
венеричне болести</t>
  </si>
  <si>
    <t xml:space="preserve">урађена 
анализа резултата истраживања </t>
  </si>
  <si>
    <t>обављено 
истраживање</t>
  </si>
  <si>
    <t>Истраживање задовољства запослених у ЗУ</t>
  </si>
  <si>
    <t>Истраживање задовољства корисника 
услугама здравствене службе</t>
  </si>
  <si>
    <t>ГЗ за плућне болести
 и ТБЦ</t>
  </si>
  <si>
    <t>Име и презиме, односно број канцеларије и радно време, особе задужене за вођење поступка притужби и жалби пацијената (заштитника пацијентових права)</t>
  </si>
  <si>
    <t>кутију/књигу за примедбе и жалбе</t>
  </si>
  <si>
    <t>ценовник здравствених услуга које се не обезбеђују из средстава обавезног здавственог осигурања, а које пацијенти плаћају из својих средстава</t>
  </si>
  <si>
    <t xml:space="preserve">Обавештење о видовима,  износу и ослобађању од  учешћа осигураних лица у трошковима здр. заштите </t>
  </si>
  <si>
    <t>обавештење о врсти здравствених услуга које се не  обезбеђују из средстава обавезног здравственог осигурања, а у складу са актом којим се уређује садржај и обим права</t>
  </si>
  <si>
    <t>обавештење о врсти здравствених услуга које се пацијенту као осигуранику обезбеђују из средстава обавезног здравственог осигурања</t>
  </si>
  <si>
    <t>Здравствена установа је на видна места у свим радним објектима истакла</t>
  </si>
  <si>
    <t>Да ли постоји ажурирана интернет презентација ЗУ</t>
  </si>
  <si>
    <t>Бр. мандатних казни наплаћених због непоштовања Закона о изложености становништва дуванском диму</t>
  </si>
  <si>
    <t>Бр. поднетих приговора пацијената</t>
  </si>
  <si>
    <t>Бр. спроведених ванредних провера квалитета стручног рада</t>
  </si>
  <si>
    <t>Бр. одржаних састанака Комисије</t>
  </si>
  <si>
    <t xml:space="preserve">Да ли комисија годишње подноси извештај о остваривању плана унапређења квалитета рада директору и управном одбору ЗУ </t>
  </si>
  <si>
    <t>Да ли су извештаји о раду Комисије доступни осталим запосленима</t>
  </si>
  <si>
    <t>Да ли постоје извештаји о раду Комисије</t>
  </si>
  <si>
    <t>Да ли је комисија донела интегрисани план сталног унапређења квалитета рада ЗУ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</si>
  <si>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</si>
  <si>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</si>
  <si>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</si>
  <si>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</si>
  <si>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</si>
  <si>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</si>
  <si>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</si>
  <si>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</si>
  <si>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</si>
  <si>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</si>
  <si>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</si>
  <si>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</si>
  <si>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</si>
  <si>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>Завод за говорну патологиу</t>
  </si>
  <si>
    <t xml:space="preserve"> </t>
  </si>
  <si>
    <t>Завод за говорну патологију</t>
  </si>
  <si>
    <t>ЗЗЗЗ студената, Београд</t>
  </si>
  <si>
    <t>Завод за здравствену заштиту студената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</si>
  <si>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</si>
  <si>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</si>
  <si>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</si>
  <si>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</si>
  <si>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</si>
  <si>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</si>
  <si>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</si>
  <si>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</si>
  <si>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</si>
  <si>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</si>
  <si>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</si>
  <si>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</si>
  <si>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</si>
  <si>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</si>
  <si>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</si>
  <si>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</si>
  <si>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</si>
  <si>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</si>
  <si>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</si>
  <si>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</si>
  <si>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</si>
  <si>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</si>
  <si>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</si>
  <si>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</si>
  <si>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</si>
  <si>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</si>
  <si>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</si>
  <si>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</si>
  <si>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</si>
  <si>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</si>
  <si>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</si>
  <si>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</si>
  <si>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</si>
  <si>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</si>
  <si>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</si>
  <si>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</si>
  <si>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</si>
  <si>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</si>
  <si>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</si>
  <si>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</si>
  <si>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</si>
  <si>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</si>
  <si>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</si>
  <si>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</si>
  <si>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</si>
  <si>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</si>
  <si>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Табела XXXVIб. Број пријава нежељених реакција на лек, рецепата са административном и стручном грешком, погрешно издатих лекова на рецепт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</si>
  <si>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</si>
  <si>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</si>
  <si>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</si>
  <si>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</si>
  <si>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</si>
  <si>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</si>
  <si>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2015.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</si>
  <si>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2015.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</si>
  <si>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2015.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</si>
  <si>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2015.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</si>
  <si>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2015.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</si>
  <si>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2015.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</si>
  <si>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2015.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</si>
  <si>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2015.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</si>
  <si>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2015.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</si>
  <si>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2015.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</si>
  <si>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2015. години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</si>
  <si>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2015. години</t>
  </si>
  <si>
    <t>Табела XV. Проценат деце у 7. години живота са свим здравим зубима и Проценат деце у 7. години живота обухваћених локалном апликацијом флуорида у 2015. години</t>
  </si>
  <si>
    <t>Табела XVI.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2015. години</t>
  </si>
  <si>
    <t>Табела XVII. Проценат деце у 7. разреду основне школе код којих је утврђено присуство нелечених ортодонтских 
аномалија у 2015. години</t>
  </si>
  <si>
    <t>Табела XVIII. Проценат деце у 3. разреду средње школе код којих је утврђено присуство нелечених ортодонтских аномалија у 2015. години</t>
  </si>
  <si>
    <t>Табела XIX. Проценат трудница обухваћених превентивним прегледом у 2015. години</t>
  </si>
  <si>
    <t>Табела XX. Проценат пацијената старијих од 18 година живота код којих је конзервативно третирана пародонтопатија и Проценат поновљених интервенција у 2015. години</t>
  </si>
  <si>
    <t>Табела XXI. Показатељи квалитета рада патронажне службе у 2015. години</t>
  </si>
  <si>
    <t>Табела XXII.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2015. години</t>
  </si>
  <si>
    <t>Табела XXIII. Проценат повреда на раду и број професионалних болести верификованих 
од стране ПИО у 2015. години</t>
  </si>
  <si>
    <t>Табела XXIV. Показатељи квалитета рада у области здравствене заштите старих 
у Градском заводу за геронтологију и палијативно збрињавање у 2015. години</t>
  </si>
  <si>
    <t>Табела XXVа. Показатељи квалитета здравствене заштите оболелих од туберкулозе и других плућних болести - Градски завод за плућне болести и туберкулозу у 2015. години</t>
  </si>
  <si>
    <t xml:space="preserve">Табела XXVI. Показатељи квалитета здравствене заштите оболелих од полно преносивих инфекција и болести коже - Градски завод за кожне и венеричне у 2015. години </t>
  </si>
  <si>
    <t>Табела XXVIIа. Активационо, реакционо и време прехоспиталне интервенције у 2015. години</t>
  </si>
  <si>
    <t>Табела XXVIIб.  Извештај о напрасним срчаним застојима и кардиопулмоналним реанимацијама у 2015. години</t>
  </si>
  <si>
    <t>Табела XXIX. Показатељи квалитета рада службе хитне медицинске помоћи који се односе на збрињавање пацијената са 
акутним коронарним синдромом у 2015. години</t>
  </si>
  <si>
    <t>Табела XXVIII. Показатељи квалитета рада службе хитне медицинске помоћи који се односе на збрињавање пацијената на терену и у амбуланти у 2015. години</t>
  </si>
  <si>
    <t>Табела XXXa. Показатељи квалитета фармацеутске здравствене делатности - Апотека Београд у 2015. години</t>
  </si>
  <si>
    <t>Табела XXXб. Показатељи квалитета фармацеутске здравствене делатности - Апотека Београд у 2015. години</t>
  </si>
  <si>
    <t>Табела XXXV. Показатељи квалитета рада специјалистичко-консултативне службе - Служба пнеумофтизиологије (2015. г)</t>
  </si>
  <si>
    <t>Табела XXXIV. Показатељи квалитета рада специјалистичко-консултативне службе - Служба за заштиту менталног здравља (2015. г)</t>
  </si>
  <si>
    <t>Табела XXXIII. Показатељи квалитета рада специјалистичко-консултативне службе - Служба оториноларингологије (2015. г)</t>
  </si>
  <si>
    <t>Табела XXXII. Показатељи квалитета рада специјалистичко-консултативне службе - Служба офталмологије (2015. г)</t>
  </si>
  <si>
    <t>Табела XXXI. Показатељи квалитета рада специјалистичко-консултативне службе - Служба интерне медицине (2015. г)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</si>
  <si>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2015. години</t>
  </si>
  <si>
    <t>Табела XXXVII . Дистрибуција приговора пацијената по врсти и здравственој установи у 2015. години</t>
  </si>
  <si>
    <t>Табела XXXVIII. Извештај о стицању и обнови знања и вештина запослених у 2015. години</t>
  </si>
  <si>
    <t>ДА</t>
  </si>
  <si>
    <t>НЕ</t>
  </si>
  <si>
    <t xml:space="preserve">ДА </t>
  </si>
  <si>
    <t>Табела XXXVIIа. Показатељи квалитета рада Комисије за унапређење квалитета рада у 2015. години</t>
  </si>
  <si>
    <t>Табела XXXVIIб. Показатељи квалитета рада Комисије за унапређење квалитета рада у 2015. години</t>
  </si>
  <si>
    <t>Табела XXXVIIв. Показатељи квалитета рада Комисије за унапређење квалитета рада у 2015. години</t>
  </si>
  <si>
    <t>Табела XXXVIIд. Показатељи квалитета рада Комисије за унапређење квалитета рада у 2015. години</t>
  </si>
  <si>
    <t>Табела XXXVIIг. Показатељи квалитета рада Комисије за унапређење квалитета рада у 2015. години</t>
  </si>
  <si>
    <t>Табела XXVв. Показатељи квалитета здравствене заштите оболелих од туберкулозе и других плућних болести - Градски завод за плућне болести и туберкулозу у 2015. години</t>
  </si>
  <si>
    <t>Табела XXVб. Показатељи квалитета здравствене заштите оболелих од туберкулозе и других плућних болести - Градски завод за плућне болести и туберкулозу у 2015.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</si>
  <si>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2015. години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</si>
</sst>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-* #,##0.00\ _d_i_n_._-;\-* #,##0.00\ _d_i_n_._-;_-* &quot;-&quot;??\ _d_i_n_._-;_-@_-"/>
    <numFmt numFmtId="165" formatCode="_(* #,##0_);_(* \(#,##0\);_(* &quot;-&quot;??_);_(@_)"/>
    <numFmt numFmtId="166" formatCode="0.0"/>
    <numFmt numFmtId="167" formatCode="#,##0.0"/>
    <numFmt numFmtId="168" formatCode="#,##0.0\ _D_i_n_.;\-#,##0.0\ _D_i_n_."/>
    <numFmt numFmtId="169" formatCode="_-* #,##0.0\ _d_i_n_._-;\-* #,##0.0\ _d_i_n_._-;_-* &quot;-&quot;??\ _d_i_n_.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sz val="11"/>
      <color indexed="8"/>
      <name val="Calibri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8"/>
      </top>
      <bottom style="thin">
        <color indexed="22"/>
      </bottom>
      <diagonal/>
    </border>
    <border>
      <left/>
      <right style="thin">
        <color indexed="22"/>
      </right>
      <top style="thin">
        <color indexed="8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1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165" fontId="1" fillId="0" borderId="0" xfId="2" applyNumberFormat="1" applyFont="1"/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0" fontId="14" fillId="0" borderId="9" xfId="0" applyFont="1" applyBorder="1" applyAlignment="1">
      <alignment horizontal="right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1" fontId="11" fillId="0" borderId="1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5" fillId="0" borderId="0" xfId="0" applyNumberFormat="1" applyFont="1" applyFill="1"/>
    <xf numFmtId="165" fontId="1" fillId="0" borderId="0" xfId="2" applyNumberFormat="1" applyFont="1" applyFill="1"/>
    <xf numFmtId="2" fontId="7" fillId="0" borderId="0" xfId="0" applyNumberFormat="1" applyFont="1" applyFill="1" applyBorder="1" applyAlignment="1">
      <alignment horizontal="right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/>
    <xf numFmtId="0" fontId="6" fillId="0" borderId="5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Fill="1" applyBorder="1"/>
    <xf numFmtId="0" fontId="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1" fontId="3" fillId="0" borderId="6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11" xfId="0" applyNumberFormat="1" applyFont="1" applyFill="1" applyBorder="1" applyAlignment="1">
      <alignment horizontal="center" vertical="center"/>
    </xf>
    <xf numFmtId="166" fontId="6" fillId="0" borderId="1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166" fontId="5" fillId="0" borderId="11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2" fontId="6" fillId="0" borderId="11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0" fontId="3" fillId="2" borderId="0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27" fillId="0" borderId="0" xfId="0" applyFont="1"/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165" fontId="16" fillId="0" borderId="0" xfId="2" applyNumberFormat="1" applyFont="1" applyFill="1" applyBorder="1" applyAlignment="1">
      <alignment horizontal="righ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6" fillId="0" borderId="0" xfId="2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27" fillId="0" borderId="0" xfId="0" applyFont="1" applyFill="1" applyBorder="1"/>
    <xf numFmtId="0" fontId="27" fillId="0" borderId="0" xfId="0" applyFont="1" applyFill="1"/>
    <xf numFmtId="0" fontId="7" fillId="0" borderId="8" xfId="0" applyFont="1" applyFill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18" fillId="0" borderId="0" xfId="0" applyFont="1" applyFill="1"/>
    <xf numFmtId="1" fontId="18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/>
    <xf numFmtId="0" fontId="0" fillId="2" borderId="0" xfId="0" applyFill="1" applyBorder="1"/>
    <xf numFmtId="166" fontId="18" fillId="0" borderId="0" xfId="0" applyNumberFormat="1" applyFont="1" applyFill="1"/>
    <xf numFmtId="0" fontId="6" fillId="0" borderId="6" xfId="0" applyFont="1" applyFill="1" applyBorder="1" applyAlignment="1">
      <alignment horizontal="center" vertical="center"/>
    </xf>
    <xf numFmtId="0" fontId="12" fillId="0" borderId="0" xfId="0" applyFont="1" applyFill="1"/>
    <xf numFmtId="1" fontId="12" fillId="0" borderId="0" xfId="0" applyNumberFormat="1" applyFont="1" applyFill="1"/>
    <xf numFmtId="166" fontId="12" fillId="0" borderId="0" xfId="0" applyNumberFormat="1" applyFont="1" applyFill="1"/>
    <xf numFmtId="0" fontId="8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166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/>
    <xf numFmtId="0" fontId="10" fillId="0" borderId="0" xfId="0" applyFont="1" applyFill="1"/>
    <xf numFmtId="0" fontId="0" fillId="0" borderId="0" xfId="0" applyFill="1" applyAlignment="1">
      <alignment vertical="center"/>
    </xf>
    <xf numFmtId="165" fontId="5" fillId="0" borderId="5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/>
    <xf numFmtId="0" fontId="14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/>
    <xf numFmtId="0" fontId="17" fillId="0" borderId="3" xfId="0" applyNumberFormat="1" applyFont="1" applyFill="1" applyBorder="1" applyAlignment="1">
      <alignment vertical="center" wrapText="1"/>
    </xf>
    <xf numFmtId="1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2" fontId="17" fillId="0" borderId="3" xfId="2" applyNumberFormat="1" applyFont="1" applyFill="1" applyBorder="1" applyAlignment="1">
      <alignment horizontal="center" vertical="center" wrapText="1"/>
    </xf>
    <xf numFmtId="39" fontId="17" fillId="0" borderId="3" xfId="2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vertical="center" wrapText="1"/>
    </xf>
    <xf numFmtId="166" fontId="17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/>
    <xf numFmtId="2" fontId="16" fillId="0" borderId="5" xfId="0" applyNumberFormat="1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6" fontId="4" fillId="0" borderId="2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/>
    </xf>
    <xf numFmtId="168" fontId="4" fillId="0" borderId="20" xfId="2" applyNumberFormat="1" applyFont="1" applyFill="1" applyBorder="1" applyAlignment="1">
      <alignment horizontal="center" vertical="center" wrapText="1"/>
    </xf>
    <xf numFmtId="166" fontId="4" fillId="0" borderId="20" xfId="2" applyNumberFormat="1" applyFont="1" applyFill="1" applyBorder="1" applyAlignment="1">
      <alignment horizontal="center" vertical="center" wrapText="1"/>
    </xf>
    <xf numFmtId="1" fontId="9" fillId="0" borderId="16" xfId="2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horizontal="center" vertical="center" wrapText="1"/>
    </xf>
    <xf numFmtId="2" fontId="26" fillId="0" borderId="0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vertical="center" wrapText="1"/>
    </xf>
    <xf numFmtId="0" fontId="16" fillId="0" borderId="20" xfId="2" applyNumberFormat="1" applyFont="1" applyFill="1" applyBorder="1" applyAlignment="1">
      <alignment horizontal="center" vertical="center" wrapText="1"/>
    </xf>
    <xf numFmtId="2" fontId="16" fillId="0" borderId="20" xfId="0" applyNumberFormat="1" applyFont="1" applyFill="1" applyBorder="1" applyAlignment="1">
      <alignment horizontal="center" vertical="center" wrapText="1"/>
    </xf>
    <xf numFmtId="1" fontId="16" fillId="0" borderId="20" xfId="0" applyNumberFormat="1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 wrapText="1"/>
    </xf>
    <xf numFmtId="2" fontId="16" fillId="0" borderId="20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 wrapText="1"/>
    </xf>
    <xf numFmtId="0" fontId="16" fillId="0" borderId="20" xfId="2" applyNumberFormat="1" applyFont="1" applyFill="1" applyBorder="1" applyAlignment="1">
      <alignment horizontal="center" vertical="center"/>
    </xf>
    <xf numFmtId="0" fontId="31" fillId="0" borderId="16" xfId="0" applyNumberFormat="1" applyFont="1" applyFill="1" applyBorder="1" applyAlignment="1">
      <alignment horizontal="center" vertical="center" wrapText="1"/>
    </xf>
    <xf numFmtId="0" fontId="32" fillId="0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0" fillId="0" borderId="21" xfId="0" applyFont="1" applyFill="1" applyBorder="1" applyAlignment="1">
      <alignment horizontal="center" vertical="center" wrapText="1"/>
    </xf>
    <xf numFmtId="2" fontId="30" fillId="0" borderId="21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6" fillId="0" borderId="20" xfId="0" applyFont="1" applyFill="1" applyBorder="1"/>
    <xf numFmtId="2" fontId="4" fillId="0" borderId="20" xfId="0" applyNumberFormat="1" applyFont="1" applyFill="1" applyBorder="1" applyAlignment="1">
      <alignment horizontal="center" vertical="center" wrapText="1"/>
    </xf>
    <xf numFmtId="1" fontId="4" fillId="0" borderId="20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/>
    </xf>
    <xf numFmtId="1" fontId="6" fillId="0" borderId="20" xfId="0" applyNumberFormat="1" applyFont="1" applyFill="1" applyBorder="1" applyAlignment="1">
      <alignment horizontal="center"/>
    </xf>
    <xf numFmtId="166" fontId="6" fillId="0" borderId="2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3" fontId="19" fillId="0" borderId="16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center"/>
    </xf>
    <xf numFmtId="0" fontId="15" fillId="0" borderId="20" xfId="0" applyFont="1" applyFill="1" applyBorder="1" applyAlignment="1"/>
    <xf numFmtId="0" fontId="15" fillId="0" borderId="20" xfId="2" applyNumberFormat="1" applyFont="1" applyFill="1" applyBorder="1" applyAlignment="1">
      <alignment horizontal="center" vertical="center"/>
    </xf>
    <xf numFmtId="166" fontId="15" fillId="0" borderId="20" xfId="2" applyNumberFormat="1" applyFont="1" applyFill="1" applyBorder="1" applyAlignment="1">
      <alignment horizontal="center" vertical="center"/>
    </xf>
    <xf numFmtId="0" fontId="15" fillId="0" borderId="20" xfId="0" applyNumberFormat="1" applyFont="1" applyFill="1" applyBorder="1" applyAlignment="1">
      <alignment horizontal="center" vertical="center"/>
    </xf>
    <xf numFmtId="166" fontId="15" fillId="0" borderId="20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/>
    <xf numFmtId="0" fontId="15" fillId="0" borderId="6" xfId="0" applyFont="1" applyFill="1" applyBorder="1" applyAlignment="1">
      <alignment horizontal="center"/>
    </xf>
    <xf numFmtId="166" fontId="15" fillId="0" borderId="6" xfId="0" applyNumberFormat="1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2" fontId="33" fillId="0" borderId="8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right" vertical="center" wrapText="1"/>
    </xf>
    <xf numFmtId="2" fontId="26" fillId="0" borderId="8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1" fillId="0" borderId="0" xfId="0" applyFont="1"/>
    <xf numFmtId="0" fontId="27" fillId="0" borderId="0" xfId="0" applyFont="1" applyBorder="1" applyAlignment="1">
      <alignment vertical="center"/>
    </xf>
    <xf numFmtId="0" fontId="27" fillId="0" borderId="0" xfId="0" applyFont="1" applyBorder="1"/>
    <xf numFmtId="0" fontId="27" fillId="0" borderId="0" xfId="0" applyFont="1" applyBorder="1" applyAlignment="1">
      <alignment horizontal="left"/>
    </xf>
    <xf numFmtId="0" fontId="27" fillId="0" borderId="0" xfId="0" applyFont="1" applyAlignment="1">
      <alignment horizontal="left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66" fontId="26" fillId="0" borderId="11" xfId="0" applyNumberFormat="1" applyFont="1" applyFill="1" applyBorder="1" applyAlignment="1">
      <alignment horizontal="center" vertical="center" wrapText="1"/>
    </xf>
    <xf numFmtId="169" fontId="5" fillId="0" borderId="11" xfId="3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right" vertical="center" wrapText="1"/>
    </xf>
    <xf numFmtId="2" fontId="7" fillId="0" borderId="26" xfId="0" applyNumberFormat="1" applyFont="1" applyFill="1" applyBorder="1" applyAlignment="1">
      <alignment horizontal="right" vertical="center" wrapText="1"/>
    </xf>
    <xf numFmtId="166" fontId="0" fillId="0" borderId="11" xfId="0" applyNumberForma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>
      <alignment horizontal="right" vertical="center" wrapText="1"/>
    </xf>
    <xf numFmtId="0" fontId="4" fillId="0" borderId="3" xfId="0" applyNumberFormat="1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vertical="center" wrapText="1"/>
    </xf>
    <xf numFmtId="2" fontId="4" fillId="0" borderId="20" xfId="0" applyNumberFormat="1" applyFont="1" applyFill="1" applyBorder="1" applyAlignment="1">
      <alignment vertical="center" wrapText="1"/>
    </xf>
    <xf numFmtId="0" fontId="17" fillId="0" borderId="20" xfId="0" applyNumberFormat="1" applyFont="1" applyFill="1" applyBorder="1" applyAlignment="1">
      <alignment horizontal="center" vertical="center" wrapText="1"/>
    </xf>
    <xf numFmtId="2" fontId="17" fillId="0" borderId="20" xfId="0" applyNumberFormat="1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2" fontId="35" fillId="0" borderId="0" xfId="0" applyNumberFormat="1" applyFont="1" applyFill="1" applyBorder="1" applyAlignment="1">
      <alignment horizontal="center" vertical="center" wrapText="1"/>
    </xf>
    <xf numFmtId="2" fontId="35" fillId="0" borderId="8" xfId="0" applyNumberFormat="1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2" fontId="35" fillId="0" borderId="2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/>
    </xf>
    <xf numFmtId="0" fontId="15" fillId="0" borderId="6" xfId="0" applyFont="1" applyFill="1" applyBorder="1"/>
    <xf numFmtId="0" fontId="7" fillId="0" borderId="8" xfId="0" applyFont="1" applyFill="1" applyBorder="1" applyAlignment="1">
      <alignment horizontal="center" wrapText="1"/>
    </xf>
    <xf numFmtId="2" fontId="7" fillId="0" borderId="8" xfId="0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6" fontId="7" fillId="0" borderId="8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vertical="center" wrapText="1"/>
    </xf>
    <xf numFmtId="166" fontId="4" fillId="0" borderId="20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40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166" fontId="40" fillId="0" borderId="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166" fontId="6" fillId="0" borderId="2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vertical="center" wrapText="1"/>
    </xf>
    <xf numFmtId="0" fontId="0" fillId="0" borderId="0" xfId="0" applyFont="1" applyFill="1"/>
    <xf numFmtId="2" fontId="6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166" fontId="40" fillId="0" borderId="0" xfId="0" applyNumberFormat="1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horizontal="center"/>
    </xf>
    <xf numFmtId="2" fontId="0" fillId="0" borderId="8" xfId="0" applyNumberFormat="1" applyFont="1" applyFill="1" applyBorder="1" applyAlignment="1">
      <alignment horizontal="center"/>
    </xf>
    <xf numFmtId="0" fontId="40" fillId="0" borderId="0" xfId="0" applyFont="1" applyFill="1" applyAlignment="1">
      <alignment horizontal="center" vertical="center" wrapText="1"/>
    </xf>
    <xf numFmtId="2" fontId="40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66" fontId="40" fillId="0" borderId="0" xfId="0" applyNumberFormat="1" applyFont="1" applyFill="1" applyAlignment="1">
      <alignment horizontal="center" vertical="center" wrapText="1"/>
    </xf>
    <xf numFmtId="2" fontId="40" fillId="0" borderId="0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166" fontId="40" fillId="0" borderId="8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166" fontId="6" fillId="0" borderId="32" xfId="0" applyNumberFormat="1" applyFont="1" applyFill="1" applyBorder="1" applyAlignment="1">
      <alignment horizontal="center" vertical="center" wrapText="1"/>
    </xf>
    <xf numFmtId="167" fontId="6" fillId="0" borderId="2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right" vertical="center" wrapText="1"/>
    </xf>
    <xf numFmtId="166" fontId="5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/>
    </xf>
    <xf numFmtId="0" fontId="40" fillId="0" borderId="8" xfId="0" applyFont="1" applyFill="1" applyBorder="1" applyAlignment="1">
      <alignment horizontal="right" vertical="center" wrapText="1"/>
    </xf>
    <xf numFmtId="2" fontId="40" fillId="0" borderId="8" xfId="0" applyNumberFormat="1" applyFont="1" applyFill="1" applyBorder="1" applyAlignment="1">
      <alignment horizontal="right" vertical="center" wrapText="1"/>
    </xf>
    <xf numFmtId="0" fontId="0" fillId="0" borderId="0" xfId="0" applyFont="1"/>
    <xf numFmtId="0" fontId="9" fillId="0" borderId="4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5" fillId="0" borderId="0" xfId="0" applyFont="1" applyBorder="1"/>
    <xf numFmtId="0" fontId="5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6" xfId="0" applyFont="1" applyFill="1" applyBorder="1"/>
    <xf numFmtId="1" fontId="9" fillId="0" borderId="6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2" fontId="5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1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66" fontId="8" fillId="0" borderId="8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1" fontId="7" fillId="0" borderId="25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/>
    </xf>
    <xf numFmtId="166" fontId="14" fillId="0" borderId="3" xfId="0" applyNumberFormat="1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 wrapText="1"/>
    </xf>
    <xf numFmtId="2" fontId="7" fillId="0" borderId="22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66" fontId="14" fillId="0" borderId="6" xfId="0" applyNumberFormat="1" applyFont="1" applyFill="1" applyBorder="1" applyAlignment="1">
      <alignment horizontal="center" vertical="center" wrapText="1"/>
    </xf>
    <xf numFmtId="1" fontId="14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1" fontId="7" fillId="0" borderId="23" xfId="0" applyNumberFormat="1" applyFont="1" applyFill="1" applyBorder="1" applyAlignment="1">
      <alignment horizontal="center" vertical="center" wrapText="1"/>
    </xf>
    <xf numFmtId="1" fontId="7" fillId="0" borderId="24" xfId="0" applyNumberFormat="1" applyFont="1" applyFill="1" applyBorder="1" applyAlignment="1">
      <alignment horizontal="center" vertical="center" wrapText="1"/>
    </xf>
    <xf numFmtId="166" fontId="14" fillId="0" borderId="13" xfId="0" applyNumberFormat="1" applyFont="1" applyFill="1" applyBorder="1" applyAlignment="1">
      <alignment horizontal="center" vertical="center" wrapText="1"/>
    </xf>
    <xf numFmtId="1" fontId="14" fillId="0" borderId="13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/>
    </xf>
    <xf numFmtId="2" fontId="35" fillId="0" borderId="29" xfId="0" applyNumberFormat="1" applyFont="1" applyFill="1" applyBorder="1" applyAlignment="1">
      <alignment horizontal="center" vertical="center" wrapText="1"/>
    </xf>
    <xf numFmtId="2" fontId="35" fillId="0" borderId="30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/>
    </xf>
    <xf numFmtId="2" fontId="35" fillId="0" borderId="25" xfId="0" applyNumberFormat="1" applyFont="1" applyFill="1" applyBorder="1" applyAlignment="1">
      <alignment horizontal="center" vertical="center" wrapText="1"/>
    </xf>
    <xf numFmtId="2" fontId="35" fillId="0" borderId="22" xfId="0" applyNumberFormat="1" applyFont="1" applyFill="1" applyBorder="1" applyAlignment="1">
      <alignment horizontal="center" vertical="center" wrapText="1"/>
    </xf>
    <xf numFmtId="2" fontId="35" fillId="0" borderId="27" xfId="0" applyNumberFormat="1" applyFont="1" applyFill="1" applyBorder="1" applyAlignment="1">
      <alignment horizontal="center" vertical="center" wrapText="1"/>
    </xf>
    <xf numFmtId="2" fontId="35" fillId="0" borderId="28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160"/>
  <sheetViews>
    <sheetView topLeftCell="A136" workbookViewId="0">
      <selection activeCell="G143" sqref="G143"/>
    </sheetView>
  </sheetViews>
  <sheetFormatPr defaultRowHeight="14.4"/>
  <cols>
    <col min="1" max="1" width="22.33203125" style="36" customWidth="1"/>
    <col min="2" max="2" width="19.5546875" style="36" customWidth="1"/>
    <col min="3" max="3" width="13.44140625" style="36" customWidth="1"/>
    <col min="4" max="4" width="24.5546875" style="143" customWidth="1"/>
    <col min="5" max="5" width="21.88671875" style="36" customWidth="1"/>
    <col min="6" max="6" width="19.5546875" style="36" customWidth="1"/>
    <col min="7" max="7" width="23.88671875" style="229" customWidth="1"/>
    <col min="8" max="8" width="9.109375" style="308"/>
    <col min="9" max="9" width="7.44140625" style="308" customWidth="1"/>
    <col min="10" max="10" width="5.6640625" style="308" customWidth="1"/>
    <col min="11" max="11" width="8" style="308" customWidth="1"/>
    <col min="12" max="12" width="13.6640625" style="308" customWidth="1"/>
    <col min="13" max="256" width="9.109375" style="308"/>
    <col min="257" max="257" width="22.33203125" style="308" customWidth="1"/>
    <col min="258" max="258" width="19.5546875" style="308" customWidth="1"/>
    <col min="259" max="259" width="13.44140625" style="308" customWidth="1"/>
    <col min="260" max="260" width="24.5546875" style="308" customWidth="1"/>
    <col min="261" max="261" width="21.88671875" style="308" customWidth="1"/>
    <col min="262" max="262" width="16.33203125" style="308" customWidth="1"/>
    <col min="263" max="263" width="21.109375" style="308" customWidth="1"/>
    <col min="264" max="512" width="9.109375" style="308"/>
    <col min="513" max="513" width="22.33203125" style="308" customWidth="1"/>
    <col min="514" max="514" width="19.5546875" style="308" customWidth="1"/>
    <col min="515" max="515" width="13.44140625" style="308" customWidth="1"/>
    <col min="516" max="516" width="24.5546875" style="308" customWidth="1"/>
    <col min="517" max="517" width="21.88671875" style="308" customWidth="1"/>
    <col min="518" max="518" width="16.33203125" style="308" customWidth="1"/>
    <col min="519" max="519" width="21.109375" style="308" customWidth="1"/>
    <col min="520" max="768" width="9.109375" style="308"/>
    <col min="769" max="769" width="22.33203125" style="308" customWidth="1"/>
    <col min="770" max="770" width="19.5546875" style="308" customWidth="1"/>
    <col min="771" max="771" width="13.44140625" style="308" customWidth="1"/>
    <col min="772" max="772" width="24.5546875" style="308" customWidth="1"/>
    <col min="773" max="773" width="21.88671875" style="308" customWidth="1"/>
    <col min="774" max="774" width="16.33203125" style="308" customWidth="1"/>
    <col min="775" max="775" width="21.109375" style="308" customWidth="1"/>
    <col min="776" max="1024" width="9.109375" style="308"/>
    <col min="1025" max="1025" width="22.33203125" style="308" customWidth="1"/>
    <col min="1026" max="1026" width="19.5546875" style="308" customWidth="1"/>
    <col min="1027" max="1027" width="13.44140625" style="308" customWidth="1"/>
    <col min="1028" max="1028" width="24.5546875" style="308" customWidth="1"/>
    <col min="1029" max="1029" width="21.88671875" style="308" customWidth="1"/>
    <col min="1030" max="1030" width="16.33203125" style="308" customWidth="1"/>
    <col min="1031" max="1031" width="21.109375" style="308" customWidth="1"/>
    <col min="1032" max="1280" width="9.109375" style="308"/>
    <col min="1281" max="1281" width="22.33203125" style="308" customWidth="1"/>
    <col min="1282" max="1282" width="19.5546875" style="308" customWidth="1"/>
    <col min="1283" max="1283" width="13.44140625" style="308" customWidth="1"/>
    <col min="1284" max="1284" width="24.5546875" style="308" customWidth="1"/>
    <col min="1285" max="1285" width="21.88671875" style="308" customWidth="1"/>
    <col min="1286" max="1286" width="16.33203125" style="308" customWidth="1"/>
    <col min="1287" max="1287" width="21.109375" style="308" customWidth="1"/>
    <col min="1288" max="1536" width="9.109375" style="308"/>
    <col min="1537" max="1537" width="22.33203125" style="308" customWidth="1"/>
    <col min="1538" max="1538" width="19.5546875" style="308" customWidth="1"/>
    <col min="1539" max="1539" width="13.44140625" style="308" customWidth="1"/>
    <col min="1540" max="1540" width="24.5546875" style="308" customWidth="1"/>
    <col min="1541" max="1541" width="21.88671875" style="308" customWidth="1"/>
    <col min="1542" max="1542" width="16.33203125" style="308" customWidth="1"/>
    <col min="1543" max="1543" width="21.109375" style="308" customWidth="1"/>
    <col min="1544" max="1792" width="9.109375" style="308"/>
    <col min="1793" max="1793" width="22.33203125" style="308" customWidth="1"/>
    <col min="1794" max="1794" width="19.5546875" style="308" customWidth="1"/>
    <col min="1795" max="1795" width="13.44140625" style="308" customWidth="1"/>
    <col min="1796" max="1796" width="24.5546875" style="308" customWidth="1"/>
    <col min="1797" max="1797" width="21.88671875" style="308" customWidth="1"/>
    <col min="1798" max="1798" width="16.33203125" style="308" customWidth="1"/>
    <col min="1799" max="1799" width="21.109375" style="308" customWidth="1"/>
    <col min="1800" max="2048" width="9.109375" style="308"/>
    <col min="2049" max="2049" width="22.33203125" style="308" customWidth="1"/>
    <col min="2050" max="2050" width="19.5546875" style="308" customWidth="1"/>
    <col min="2051" max="2051" width="13.44140625" style="308" customWidth="1"/>
    <col min="2052" max="2052" width="24.5546875" style="308" customWidth="1"/>
    <col min="2053" max="2053" width="21.88671875" style="308" customWidth="1"/>
    <col min="2054" max="2054" width="16.33203125" style="308" customWidth="1"/>
    <col min="2055" max="2055" width="21.109375" style="308" customWidth="1"/>
    <col min="2056" max="2304" width="9.109375" style="308"/>
    <col min="2305" max="2305" width="22.33203125" style="308" customWidth="1"/>
    <col min="2306" max="2306" width="19.5546875" style="308" customWidth="1"/>
    <col min="2307" max="2307" width="13.44140625" style="308" customWidth="1"/>
    <col min="2308" max="2308" width="24.5546875" style="308" customWidth="1"/>
    <col min="2309" max="2309" width="21.88671875" style="308" customWidth="1"/>
    <col min="2310" max="2310" width="16.33203125" style="308" customWidth="1"/>
    <col min="2311" max="2311" width="21.109375" style="308" customWidth="1"/>
    <col min="2312" max="2560" width="9.109375" style="308"/>
    <col min="2561" max="2561" width="22.33203125" style="308" customWidth="1"/>
    <col min="2562" max="2562" width="19.5546875" style="308" customWidth="1"/>
    <col min="2563" max="2563" width="13.44140625" style="308" customWidth="1"/>
    <col min="2564" max="2564" width="24.5546875" style="308" customWidth="1"/>
    <col min="2565" max="2565" width="21.88671875" style="308" customWidth="1"/>
    <col min="2566" max="2566" width="16.33203125" style="308" customWidth="1"/>
    <col min="2567" max="2567" width="21.109375" style="308" customWidth="1"/>
    <col min="2568" max="2816" width="9.109375" style="308"/>
    <col min="2817" max="2817" width="22.33203125" style="308" customWidth="1"/>
    <col min="2818" max="2818" width="19.5546875" style="308" customWidth="1"/>
    <col min="2819" max="2819" width="13.44140625" style="308" customWidth="1"/>
    <col min="2820" max="2820" width="24.5546875" style="308" customWidth="1"/>
    <col min="2821" max="2821" width="21.88671875" style="308" customWidth="1"/>
    <col min="2822" max="2822" width="16.33203125" style="308" customWidth="1"/>
    <col min="2823" max="2823" width="21.109375" style="308" customWidth="1"/>
    <col min="2824" max="3072" width="9.109375" style="308"/>
    <col min="3073" max="3073" width="22.33203125" style="308" customWidth="1"/>
    <col min="3074" max="3074" width="19.5546875" style="308" customWidth="1"/>
    <col min="3075" max="3075" width="13.44140625" style="308" customWidth="1"/>
    <col min="3076" max="3076" width="24.5546875" style="308" customWidth="1"/>
    <col min="3077" max="3077" width="21.88671875" style="308" customWidth="1"/>
    <col min="3078" max="3078" width="16.33203125" style="308" customWidth="1"/>
    <col min="3079" max="3079" width="21.109375" style="308" customWidth="1"/>
    <col min="3080" max="3328" width="9.109375" style="308"/>
    <col min="3329" max="3329" width="22.33203125" style="308" customWidth="1"/>
    <col min="3330" max="3330" width="19.5546875" style="308" customWidth="1"/>
    <col min="3331" max="3331" width="13.44140625" style="308" customWidth="1"/>
    <col min="3332" max="3332" width="24.5546875" style="308" customWidth="1"/>
    <col min="3333" max="3333" width="21.88671875" style="308" customWidth="1"/>
    <col min="3334" max="3334" width="16.33203125" style="308" customWidth="1"/>
    <col min="3335" max="3335" width="21.109375" style="308" customWidth="1"/>
    <col min="3336" max="3584" width="9.109375" style="308"/>
    <col min="3585" max="3585" width="22.33203125" style="308" customWidth="1"/>
    <col min="3586" max="3586" width="19.5546875" style="308" customWidth="1"/>
    <col min="3587" max="3587" width="13.44140625" style="308" customWidth="1"/>
    <col min="3588" max="3588" width="24.5546875" style="308" customWidth="1"/>
    <col min="3589" max="3589" width="21.88671875" style="308" customWidth="1"/>
    <col min="3590" max="3590" width="16.33203125" style="308" customWidth="1"/>
    <col min="3591" max="3591" width="21.109375" style="308" customWidth="1"/>
    <col min="3592" max="3840" width="9.109375" style="308"/>
    <col min="3841" max="3841" width="22.33203125" style="308" customWidth="1"/>
    <col min="3842" max="3842" width="19.5546875" style="308" customWidth="1"/>
    <col min="3843" max="3843" width="13.44140625" style="308" customWidth="1"/>
    <col min="3844" max="3844" width="24.5546875" style="308" customWidth="1"/>
    <col min="3845" max="3845" width="21.88671875" style="308" customWidth="1"/>
    <col min="3846" max="3846" width="16.33203125" style="308" customWidth="1"/>
    <col min="3847" max="3847" width="21.109375" style="308" customWidth="1"/>
    <col min="3848" max="4096" width="9.109375" style="308"/>
    <col min="4097" max="4097" width="22.33203125" style="308" customWidth="1"/>
    <col min="4098" max="4098" width="19.5546875" style="308" customWidth="1"/>
    <col min="4099" max="4099" width="13.44140625" style="308" customWidth="1"/>
    <col min="4100" max="4100" width="24.5546875" style="308" customWidth="1"/>
    <col min="4101" max="4101" width="21.88671875" style="308" customWidth="1"/>
    <col min="4102" max="4102" width="16.33203125" style="308" customWidth="1"/>
    <col min="4103" max="4103" width="21.109375" style="308" customWidth="1"/>
    <col min="4104" max="4352" width="9.109375" style="308"/>
    <col min="4353" max="4353" width="22.33203125" style="308" customWidth="1"/>
    <col min="4354" max="4354" width="19.5546875" style="308" customWidth="1"/>
    <col min="4355" max="4355" width="13.44140625" style="308" customWidth="1"/>
    <col min="4356" max="4356" width="24.5546875" style="308" customWidth="1"/>
    <col min="4357" max="4357" width="21.88671875" style="308" customWidth="1"/>
    <col min="4358" max="4358" width="16.33203125" style="308" customWidth="1"/>
    <col min="4359" max="4359" width="21.109375" style="308" customWidth="1"/>
    <col min="4360" max="4608" width="9.109375" style="308"/>
    <col min="4609" max="4609" width="22.33203125" style="308" customWidth="1"/>
    <col min="4610" max="4610" width="19.5546875" style="308" customWidth="1"/>
    <col min="4611" max="4611" width="13.44140625" style="308" customWidth="1"/>
    <col min="4612" max="4612" width="24.5546875" style="308" customWidth="1"/>
    <col min="4613" max="4613" width="21.88671875" style="308" customWidth="1"/>
    <col min="4614" max="4614" width="16.33203125" style="308" customWidth="1"/>
    <col min="4615" max="4615" width="21.109375" style="308" customWidth="1"/>
    <col min="4616" max="4864" width="9.109375" style="308"/>
    <col min="4865" max="4865" width="22.33203125" style="308" customWidth="1"/>
    <col min="4866" max="4866" width="19.5546875" style="308" customWidth="1"/>
    <col min="4867" max="4867" width="13.44140625" style="308" customWidth="1"/>
    <col min="4868" max="4868" width="24.5546875" style="308" customWidth="1"/>
    <col min="4869" max="4869" width="21.88671875" style="308" customWidth="1"/>
    <col min="4870" max="4870" width="16.33203125" style="308" customWidth="1"/>
    <col min="4871" max="4871" width="21.109375" style="308" customWidth="1"/>
    <col min="4872" max="5120" width="9.109375" style="308"/>
    <col min="5121" max="5121" width="22.33203125" style="308" customWidth="1"/>
    <col min="5122" max="5122" width="19.5546875" style="308" customWidth="1"/>
    <col min="5123" max="5123" width="13.44140625" style="308" customWidth="1"/>
    <col min="5124" max="5124" width="24.5546875" style="308" customWidth="1"/>
    <col min="5125" max="5125" width="21.88671875" style="308" customWidth="1"/>
    <col min="5126" max="5126" width="16.33203125" style="308" customWidth="1"/>
    <col min="5127" max="5127" width="21.109375" style="308" customWidth="1"/>
    <col min="5128" max="5376" width="9.109375" style="308"/>
    <col min="5377" max="5377" width="22.33203125" style="308" customWidth="1"/>
    <col min="5378" max="5378" width="19.5546875" style="308" customWidth="1"/>
    <col min="5379" max="5379" width="13.44140625" style="308" customWidth="1"/>
    <col min="5380" max="5380" width="24.5546875" style="308" customWidth="1"/>
    <col min="5381" max="5381" width="21.88671875" style="308" customWidth="1"/>
    <col min="5382" max="5382" width="16.33203125" style="308" customWidth="1"/>
    <col min="5383" max="5383" width="21.109375" style="308" customWidth="1"/>
    <col min="5384" max="5632" width="9.109375" style="308"/>
    <col min="5633" max="5633" width="22.33203125" style="308" customWidth="1"/>
    <col min="5634" max="5634" width="19.5546875" style="308" customWidth="1"/>
    <col min="5635" max="5635" width="13.44140625" style="308" customWidth="1"/>
    <col min="5636" max="5636" width="24.5546875" style="308" customWidth="1"/>
    <col min="5637" max="5637" width="21.88671875" style="308" customWidth="1"/>
    <col min="5638" max="5638" width="16.33203125" style="308" customWidth="1"/>
    <col min="5639" max="5639" width="21.109375" style="308" customWidth="1"/>
    <col min="5640" max="5888" width="9.109375" style="308"/>
    <col min="5889" max="5889" width="22.33203125" style="308" customWidth="1"/>
    <col min="5890" max="5890" width="19.5546875" style="308" customWidth="1"/>
    <col min="5891" max="5891" width="13.44140625" style="308" customWidth="1"/>
    <col min="5892" max="5892" width="24.5546875" style="308" customWidth="1"/>
    <col min="5893" max="5893" width="21.88671875" style="308" customWidth="1"/>
    <col min="5894" max="5894" width="16.33203125" style="308" customWidth="1"/>
    <col min="5895" max="5895" width="21.109375" style="308" customWidth="1"/>
    <col min="5896" max="6144" width="9.109375" style="308"/>
    <col min="6145" max="6145" width="22.33203125" style="308" customWidth="1"/>
    <col min="6146" max="6146" width="19.5546875" style="308" customWidth="1"/>
    <col min="6147" max="6147" width="13.44140625" style="308" customWidth="1"/>
    <col min="6148" max="6148" width="24.5546875" style="308" customWidth="1"/>
    <col min="6149" max="6149" width="21.88671875" style="308" customWidth="1"/>
    <col min="6150" max="6150" width="16.33203125" style="308" customWidth="1"/>
    <col min="6151" max="6151" width="21.109375" style="308" customWidth="1"/>
    <col min="6152" max="6400" width="9.109375" style="308"/>
    <col min="6401" max="6401" width="22.33203125" style="308" customWidth="1"/>
    <col min="6402" max="6402" width="19.5546875" style="308" customWidth="1"/>
    <col min="6403" max="6403" width="13.44140625" style="308" customWidth="1"/>
    <col min="6404" max="6404" width="24.5546875" style="308" customWidth="1"/>
    <col min="6405" max="6405" width="21.88671875" style="308" customWidth="1"/>
    <col min="6406" max="6406" width="16.33203125" style="308" customWidth="1"/>
    <col min="6407" max="6407" width="21.109375" style="308" customWidth="1"/>
    <col min="6408" max="6656" width="9.109375" style="308"/>
    <col min="6657" max="6657" width="22.33203125" style="308" customWidth="1"/>
    <col min="6658" max="6658" width="19.5546875" style="308" customWidth="1"/>
    <col min="6659" max="6659" width="13.44140625" style="308" customWidth="1"/>
    <col min="6660" max="6660" width="24.5546875" style="308" customWidth="1"/>
    <col min="6661" max="6661" width="21.88671875" style="308" customWidth="1"/>
    <col min="6662" max="6662" width="16.33203125" style="308" customWidth="1"/>
    <col min="6663" max="6663" width="21.109375" style="308" customWidth="1"/>
    <col min="6664" max="6912" width="9.109375" style="308"/>
    <col min="6913" max="6913" width="22.33203125" style="308" customWidth="1"/>
    <col min="6914" max="6914" width="19.5546875" style="308" customWidth="1"/>
    <col min="6915" max="6915" width="13.44140625" style="308" customWidth="1"/>
    <col min="6916" max="6916" width="24.5546875" style="308" customWidth="1"/>
    <col min="6917" max="6917" width="21.88671875" style="308" customWidth="1"/>
    <col min="6918" max="6918" width="16.33203125" style="308" customWidth="1"/>
    <col min="6919" max="6919" width="21.109375" style="308" customWidth="1"/>
    <col min="6920" max="7168" width="9.109375" style="308"/>
    <col min="7169" max="7169" width="22.33203125" style="308" customWidth="1"/>
    <col min="7170" max="7170" width="19.5546875" style="308" customWidth="1"/>
    <col min="7171" max="7171" width="13.44140625" style="308" customWidth="1"/>
    <col min="7172" max="7172" width="24.5546875" style="308" customWidth="1"/>
    <col min="7173" max="7173" width="21.88671875" style="308" customWidth="1"/>
    <col min="7174" max="7174" width="16.33203125" style="308" customWidth="1"/>
    <col min="7175" max="7175" width="21.109375" style="308" customWidth="1"/>
    <col min="7176" max="7424" width="9.109375" style="308"/>
    <col min="7425" max="7425" width="22.33203125" style="308" customWidth="1"/>
    <col min="7426" max="7426" width="19.5546875" style="308" customWidth="1"/>
    <col min="7427" max="7427" width="13.44140625" style="308" customWidth="1"/>
    <col min="7428" max="7428" width="24.5546875" style="308" customWidth="1"/>
    <col min="7429" max="7429" width="21.88671875" style="308" customWidth="1"/>
    <col min="7430" max="7430" width="16.33203125" style="308" customWidth="1"/>
    <col min="7431" max="7431" width="21.109375" style="308" customWidth="1"/>
    <col min="7432" max="7680" width="9.109375" style="308"/>
    <col min="7681" max="7681" width="22.33203125" style="308" customWidth="1"/>
    <col min="7682" max="7682" width="19.5546875" style="308" customWidth="1"/>
    <col min="7683" max="7683" width="13.44140625" style="308" customWidth="1"/>
    <col min="7684" max="7684" width="24.5546875" style="308" customWidth="1"/>
    <col min="7685" max="7685" width="21.88671875" style="308" customWidth="1"/>
    <col min="7686" max="7686" width="16.33203125" style="308" customWidth="1"/>
    <col min="7687" max="7687" width="21.109375" style="308" customWidth="1"/>
    <col min="7688" max="7936" width="9.109375" style="308"/>
    <col min="7937" max="7937" width="22.33203125" style="308" customWidth="1"/>
    <col min="7938" max="7938" width="19.5546875" style="308" customWidth="1"/>
    <col min="7939" max="7939" width="13.44140625" style="308" customWidth="1"/>
    <col min="7940" max="7940" width="24.5546875" style="308" customWidth="1"/>
    <col min="7941" max="7941" width="21.88671875" style="308" customWidth="1"/>
    <col min="7942" max="7942" width="16.33203125" style="308" customWidth="1"/>
    <col min="7943" max="7943" width="21.109375" style="308" customWidth="1"/>
    <col min="7944" max="8192" width="9.109375" style="308"/>
    <col min="8193" max="8193" width="22.33203125" style="308" customWidth="1"/>
    <col min="8194" max="8194" width="19.5546875" style="308" customWidth="1"/>
    <col min="8195" max="8195" width="13.44140625" style="308" customWidth="1"/>
    <col min="8196" max="8196" width="24.5546875" style="308" customWidth="1"/>
    <col min="8197" max="8197" width="21.88671875" style="308" customWidth="1"/>
    <col min="8198" max="8198" width="16.33203125" style="308" customWidth="1"/>
    <col min="8199" max="8199" width="21.109375" style="308" customWidth="1"/>
    <col min="8200" max="8448" width="9.109375" style="308"/>
    <col min="8449" max="8449" width="22.33203125" style="308" customWidth="1"/>
    <col min="8450" max="8450" width="19.5546875" style="308" customWidth="1"/>
    <col min="8451" max="8451" width="13.44140625" style="308" customWidth="1"/>
    <col min="8452" max="8452" width="24.5546875" style="308" customWidth="1"/>
    <col min="8453" max="8453" width="21.88671875" style="308" customWidth="1"/>
    <col min="8454" max="8454" width="16.33203125" style="308" customWidth="1"/>
    <col min="8455" max="8455" width="21.109375" style="308" customWidth="1"/>
    <col min="8456" max="8704" width="9.109375" style="308"/>
    <col min="8705" max="8705" width="22.33203125" style="308" customWidth="1"/>
    <col min="8706" max="8706" width="19.5546875" style="308" customWidth="1"/>
    <col min="8707" max="8707" width="13.44140625" style="308" customWidth="1"/>
    <col min="8708" max="8708" width="24.5546875" style="308" customWidth="1"/>
    <col min="8709" max="8709" width="21.88671875" style="308" customWidth="1"/>
    <col min="8710" max="8710" width="16.33203125" style="308" customWidth="1"/>
    <col min="8711" max="8711" width="21.109375" style="308" customWidth="1"/>
    <col min="8712" max="8960" width="9.109375" style="308"/>
    <col min="8961" max="8961" width="22.33203125" style="308" customWidth="1"/>
    <col min="8962" max="8962" width="19.5546875" style="308" customWidth="1"/>
    <col min="8963" max="8963" width="13.44140625" style="308" customWidth="1"/>
    <col min="8964" max="8964" width="24.5546875" style="308" customWidth="1"/>
    <col min="8965" max="8965" width="21.88671875" style="308" customWidth="1"/>
    <col min="8966" max="8966" width="16.33203125" style="308" customWidth="1"/>
    <col min="8967" max="8967" width="21.109375" style="308" customWidth="1"/>
    <col min="8968" max="9216" width="9.109375" style="308"/>
    <col min="9217" max="9217" width="22.33203125" style="308" customWidth="1"/>
    <col min="9218" max="9218" width="19.5546875" style="308" customWidth="1"/>
    <col min="9219" max="9219" width="13.44140625" style="308" customWidth="1"/>
    <col min="9220" max="9220" width="24.5546875" style="308" customWidth="1"/>
    <col min="9221" max="9221" width="21.88671875" style="308" customWidth="1"/>
    <col min="9222" max="9222" width="16.33203125" style="308" customWidth="1"/>
    <col min="9223" max="9223" width="21.109375" style="308" customWidth="1"/>
    <col min="9224" max="9472" width="9.109375" style="308"/>
    <col min="9473" max="9473" width="22.33203125" style="308" customWidth="1"/>
    <col min="9474" max="9474" width="19.5546875" style="308" customWidth="1"/>
    <col min="9475" max="9475" width="13.44140625" style="308" customWidth="1"/>
    <col min="9476" max="9476" width="24.5546875" style="308" customWidth="1"/>
    <col min="9477" max="9477" width="21.88671875" style="308" customWidth="1"/>
    <col min="9478" max="9478" width="16.33203125" style="308" customWidth="1"/>
    <col min="9479" max="9479" width="21.109375" style="308" customWidth="1"/>
    <col min="9480" max="9728" width="9.109375" style="308"/>
    <col min="9729" max="9729" width="22.33203125" style="308" customWidth="1"/>
    <col min="9730" max="9730" width="19.5546875" style="308" customWidth="1"/>
    <col min="9731" max="9731" width="13.44140625" style="308" customWidth="1"/>
    <col min="9732" max="9732" width="24.5546875" style="308" customWidth="1"/>
    <col min="9733" max="9733" width="21.88671875" style="308" customWidth="1"/>
    <col min="9734" max="9734" width="16.33203125" style="308" customWidth="1"/>
    <col min="9735" max="9735" width="21.109375" style="308" customWidth="1"/>
    <col min="9736" max="9984" width="9.109375" style="308"/>
    <col min="9985" max="9985" width="22.33203125" style="308" customWidth="1"/>
    <col min="9986" max="9986" width="19.5546875" style="308" customWidth="1"/>
    <col min="9987" max="9987" width="13.44140625" style="308" customWidth="1"/>
    <col min="9988" max="9988" width="24.5546875" style="308" customWidth="1"/>
    <col min="9989" max="9989" width="21.88671875" style="308" customWidth="1"/>
    <col min="9990" max="9990" width="16.33203125" style="308" customWidth="1"/>
    <col min="9991" max="9991" width="21.109375" style="308" customWidth="1"/>
    <col min="9992" max="10240" width="9.109375" style="308"/>
    <col min="10241" max="10241" width="22.33203125" style="308" customWidth="1"/>
    <col min="10242" max="10242" width="19.5546875" style="308" customWidth="1"/>
    <col min="10243" max="10243" width="13.44140625" style="308" customWidth="1"/>
    <col min="10244" max="10244" width="24.5546875" style="308" customWidth="1"/>
    <col min="10245" max="10245" width="21.88671875" style="308" customWidth="1"/>
    <col min="10246" max="10246" width="16.33203125" style="308" customWidth="1"/>
    <col min="10247" max="10247" width="21.109375" style="308" customWidth="1"/>
    <col min="10248" max="10496" width="9.109375" style="308"/>
    <col min="10497" max="10497" width="22.33203125" style="308" customWidth="1"/>
    <col min="10498" max="10498" width="19.5546875" style="308" customWidth="1"/>
    <col min="10499" max="10499" width="13.44140625" style="308" customWidth="1"/>
    <col min="10500" max="10500" width="24.5546875" style="308" customWidth="1"/>
    <col min="10501" max="10501" width="21.88671875" style="308" customWidth="1"/>
    <col min="10502" max="10502" width="16.33203125" style="308" customWidth="1"/>
    <col min="10503" max="10503" width="21.109375" style="308" customWidth="1"/>
    <col min="10504" max="10752" width="9.109375" style="308"/>
    <col min="10753" max="10753" width="22.33203125" style="308" customWidth="1"/>
    <col min="10754" max="10754" width="19.5546875" style="308" customWidth="1"/>
    <col min="10755" max="10755" width="13.44140625" style="308" customWidth="1"/>
    <col min="10756" max="10756" width="24.5546875" style="308" customWidth="1"/>
    <col min="10757" max="10757" width="21.88671875" style="308" customWidth="1"/>
    <col min="10758" max="10758" width="16.33203125" style="308" customWidth="1"/>
    <col min="10759" max="10759" width="21.109375" style="308" customWidth="1"/>
    <col min="10760" max="11008" width="9.109375" style="308"/>
    <col min="11009" max="11009" width="22.33203125" style="308" customWidth="1"/>
    <col min="11010" max="11010" width="19.5546875" style="308" customWidth="1"/>
    <col min="11011" max="11011" width="13.44140625" style="308" customWidth="1"/>
    <col min="11012" max="11012" width="24.5546875" style="308" customWidth="1"/>
    <col min="11013" max="11013" width="21.88671875" style="308" customWidth="1"/>
    <col min="11014" max="11014" width="16.33203125" style="308" customWidth="1"/>
    <col min="11015" max="11015" width="21.109375" style="308" customWidth="1"/>
    <col min="11016" max="11264" width="9.109375" style="308"/>
    <col min="11265" max="11265" width="22.33203125" style="308" customWidth="1"/>
    <col min="11266" max="11266" width="19.5546875" style="308" customWidth="1"/>
    <col min="11267" max="11267" width="13.44140625" style="308" customWidth="1"/>
    <col min="11268" max="11268" width="24.5546875" style="308" customWidth="1"/>
    <col min="11269" max="11269" width="21.88671875" style="308" customWidth="1"/>
    <col min="11270" max="11270" width="16.33203125" style="308" customWidth="1"/>
    <col min="11271" max="11271" width="21.109375" style="308" customWidth="1"/>
    <col min="11272" max="11520" width="9.109375" style="308"/>
    <col min="11521" max="11521" width="22.33203125" style="308" customWidth="1"/>
    <col min="11522" max="11522" width="19.5546875" style="308" customWidth="1"/>
    <col min="11523" max="11523" width="13.44140625" style="308" customWidth="1"/>
    <col min="11524" max="11524" width="24.5546875" style="308" customWidth="1"/>
    <col min="11525" max="11525" width="21.88671875" style="308" customWidth="1"/>
    <col min="11526" max="11526" width="16.33203125" style="308" customWidth="1"/>
    <col min="11527" max="11527" width="21.109375" style="308" customWidth="1"/>
    <col min="11528" max="11776" width="9.109375" style="308"/>
    <col min="11777" max="11777" width="22.33203125" style="308" customWidth="1"/>
    <col min="11778" max="11778" width="19.5546875" style="308" customWidth="1"/>
    <col min="11779" max="11779" width="13.44140625" style="308" customWidth="1"/>
    <col min="11780" max="11780" width="24.5546875" style="308" customWidth="1"/>
    <col min="11781" max="11781" width="21.88671875" style="308" customWidth="1"/>
    <col min="11782" max="11782" width="16.33203125" style="308" customWidth="1"/>
    <col min="11783" max="11783" width="21.109375" style="308" customWidth="1"/>
    <col min="11784" max="12032" width="9.109375" style="308"/>
    <col min="12033" max="12033" width="22.33203125" style="308" customWidth="1"/>
    <col min="12034" max="12034" width="19.5546875" style="308" customWidth="1"/>
    <col min="12035" max="12035" width="13.44140625" style="308" customWidth="1"/>
    <col min="12036" max="12036" width="24.5546875" style="308" customWidth="1"/>
    <col min="12037" max="12037" width="21.88671875" style="308" customWidth="1"/>
    <col min="12038" max="12038" width="16.33203125" style="308" customWidth="1"/>
    <col min="12039" max="12039" width="21.109375" style="308" customWidth="1"/>
    <col min="12040" max="12288" width="9.109375" style="308"/>
    <col min="12289" max="12289" width="22.33203125" style="308" customWidth="1"/>
    <col min="12290" max="12290" width="19.5546875" style="308" customWidth="1"/>
    <col min="12291" max="12291" width="13.44140625" style="308" customWidth="1"/>
    <col min="12292" max="12292" width="24.5546875" style="308" customWidth="1"/>
    <col min="12293" max="12293" width="21.88671875" style="308" customWidth="1"/>
    <col min="12294" max="12294" width="16.33203125" style="308" customWidth="1"/>
    <col min="12295" max="12295" width="21.109375" style="308" customWidth="1"/>
    <col min="12296" max="12544" width="9.109375" style="308"/>
    <col min="12545" max="12545" width="22.33203125" style="308" customWidth="1"/>
    <col min="12546" max="12546" width="19.5546875" style="308" customWidth="1"/>
    <col min="12547" max="12547" width="13.44140625" style="308" customWidth="1"/>
    <col min="12548" max="12548" width="24.5546875" style="308" customWidth="1"/>
    <col min="12549" max="12549" width="21.88671875" style="308" customWidth="1"/>
    <col min="12550" max="12550" width="16.33203125" style="308" customWidth="1"/>
    <col min="12551" max="12551" width="21.109375" style="308" customWidth="1"/>
    <col min="12552" max="12800" width="9.109375" style="308"/>
    <col min="12801" max="12801" width="22.33203125" style="308" customWidth="1"/>
    <col min="12802" max="12802" width="19.5546875" style="308" customWidth="1"/>
    <col min="12803" max="12803" width="13.44140625" style="308" customWidth="1"/>
    <col min="12804" max="12804" width="24.5546875" style="308" customWidth="1"/>
    <col min="12805" max="12805" width="21.88671875" style="308" customWidth="1"/>
    <col min="12806" max="12806" width="16.33203125" style="308" customWidth="1"/>
    <col min="12807" max="12807" width="21.109375" style="308" customWidth="1"/>
    <col min="12808" max="13056" width="9.109375" style="308"/>
    <col min="13057" max="13057" width="22.33203125" style="308" customWidth="1"/>
    <col min="13058" max="13058" width="19.5546875" style="308" customWidth="1"/>
    <col min="13059" max="13059" width="13.44140625" style="308" customWidth="1"/>
    <col min="13060" max="13060" width="24.5546875" style="308" customWidth="1"/>
    <col min="13061" max="13061" width="21.88671875" style="308" customWidth="1"/>
    <col min="13062" max="13062" width="16.33203125" style="308" customWidth="1"/>
    <col min="13063" max="13063" width="21.109375" style="308" customWidth="1"/>
    <col min="13064" max="13312" width="9.109375" style="308"/>
    <col min="13313" max="13313" width="22.33203125" style="308" customWidth="1"/>
    <col min="13314" max="13314" width="19.5546875" style="308" customWidth="1"/>
    <col min="13315" max="13315" width="13.44140625" style="308" customWidth="1"/>
    <col min="13316" max="13316" width="24.5546875" style="308" customWidth="1"/>
    <col min="13317" max="13317" width="21.88671875" style="308" customWidth="1"/>
    <col min="13318" max="13318" width="16.33203125" style="308" customWidth="1"/>
    <col min="13319" max="13319" width="21.109375" style="308" customWidth="1"/>
    <col min="13320" max="13568" width="9.109375" style="308"/>
    <col min="13569" max="13569" width="22.33203125" style="308" customWidth="1"/>
    <col min="13570" max="13570" width="19.5546875" style="308" customWidth="1"/>
    <col min="13571" max="13571" width="13.44140625" style="308" customWidth="1"/>
    <col min="13572" max="13572" width="24.5546875" style="308" customWidth="1"/>
    <col min="13573" max="13573" width="21.88671875" style="308" customWidth="1"/>
    <col min="13574" max="13574" width="16.33203125" style="308" customWidth="1"/>
    <col min="13575" max="13575" width="21.109375" style="308" customWidth="1"/>
    <col min="13576" max="13824" width="9.109375" style="308"/>
    <col min="13825" max="13825" width="22.33203125" style="308" customWidth="1"/>
    <col min="13826" max="13826" width="19.5546875" style="308" customWidth="1"/>
    <col min="13827" max="13827" width="13.44140625" style="308" customWidth="1"/>
    <col min="13828" max="13828" width="24.5546875" style="308" customWidth="1"/>
    <col min="13829" max="13829" width="21.88671875" style="308" customWidth="1"/>
    <col min="13830" max="13830" width="16.33203125" style="308" customWidth="1"/>
    <col min="13831" max="13831" width="21.109375" style="308" customWidth="1"/>
    <col min="13832" max="14080" width="9.109375" style="308"/>
    <col min="14081" max="14081" width="22.33203125" style="308" customWidth="1"/>
    <col min="14082" max="14082" width="19.5546875" style="308" customWidth="1"/>
    <col min="14083" max="14083" width="13.44140625" style="308" customWidth="1"/>
    <col min="14084" max="14084" width="24.5546875" style="308" customWidth="1"/>
    <col min="14085" max="14085" width="21.88671875" style="308" customWidth="1"/>
    <col min="14086" max="14086" width="16.33203125" style="308" customWidth="1"/>
    <col min="14087" max="14087" width="21.109375" style="308" customWidth="1"/>
    <col min="14088" max="14336" width="9.109375" style="308"/>
    <col min="14337" max="14337" width="22.33203125" style="308" customWidth="1"/>
    <col min="14338" max="14338" width="19.5546875" style="308" customWidth="1"/>
    <col min="14339" max="14339" width="13.44140625" style="308" customWidth="1"/>
    <col min="14340" max="14340" width="24.5546875" style="308" customWidth="1"/>
    <col min="14341" max="14341" width="21.88671875" style="308" customWidth="1"/>
    <col min="14342" max="14342" width="16.33203125" style="308" customWidth="1"/>
    <col min="14343" max="14343" width="21.109375" style="308" customWidth="1"/>
    <col min="14344" max="14592" width="9.109375" style="308"/>
    <col min="14593" max="14593" width="22.33203125" style="308" customWidth="1"/>
    <col min="14594" max="14594" width="19.5546875" style="308" customWidth="1"/>
    <col min="14595" max="14595" width="13.44140625" style="308" customWidth="1"/>
    <col min="14596" max="14596" width="24.5546875" style="308" customWidth="1"/>
    <col min="14597" max="14597" width="21.88671875" style="308" customWidth="1"/>
    <col min="14598" max="14598" width="16.33203125" style="308" customWidth="1"/>
    <col min="14599" max="14599" width="21.109375" style="308" customWidth="1"/>
    <col min="14600" max="14848" width="9.109375" style="308"/>
    <col min="14849" max="14849" width="22.33203125" style="308" customWidth="1"/>
    <col min="14850" max="14850" width="19.5546875" style="308" customWidth="1"/>
    <col min="14851" max="14851" width="13.44140625" style="308" customWidth="1"/>
    <col min="14852" max="14852" width="24.5546875" style="308" customWidth="1"/>
    <col min="14853" max="14853" width="21.88671875" style="308" customWidth="1"/>
    <col min="14854" max="14854" width="16.33203125" style="308" customWidth="1"/>
    <col min="14855" max="14855" width="21.109375" style="308" customWidth="1"/>
    <col min="14856" max="15104" width="9.109375" style="308"/>
    <col min="15105" max="15105" width="22.33203125" style="308" customWidth="1"/>
    <col min="15106" max="15106" width="19.5546875" style="308" customWidth="1"/>
    <col min="15107" max="15107" width="13.44140625" style="308" customWidth="1"/>
    <col min="15108" max="15108" width="24.5546875" style="308" customWidth="1"/>
    <col min="15109" max="15109" width="21.88671875" style="308" customWidth="1"/>
    <col min="15110" max="15110" width="16.33203125" style="308" customWidth="1"/>
    <col min="15111" max="15111" width="21.109375" style="308" customWidth="1"/>
    <col min="15112" max="15360" width="9.109375" style="308"/>
    <col min="15361" max="15361" width="22.33203125" style="308" customWidth="1"/>
    <col min="15362" max="15362" width="19.5546875" style="308" customWidth="1"/>
    <col min="15363" max="15363" width="13.44140625" style="308" customWidth="1"/>
    <col min="15364" max="15364" width="24.5546875" style="308" customWidth="1"/>
    <col min="15365" max="15365" width="21.88671875" style="308" customWidth="1"/>
    <col min="15366" max="15366" width="16.33203125" style="308" customWidth="1"/>
    <col min="15367" max="15367" width="21.109375" style="308" customWidth="1"/>
    <col min="15368" max="15616" width="9.109375" style="308"/>
    <col min="15617" max="15617" width="22.33203125" style="308" customWidth="1"/>
    <col min="15618" max="15618" width="19.5546875" style="308" customWidth="1"/>
    <col min="15619" max="15619" width="13.44140625" style="308" customWidth="1"/>
    <col min="15620" max="15620" width="24.5546875" style="308" customWidth="1"/>
    <col min="15621" max="15621" width="21.88671875" style="308" customWidth="1"/>
    <col min="15622" max="15622" width="16.33203125" style="308" customWidth="1"/>
    <col min="15623" max="15623" width="21.109375" style="308" customWidth="1"/>
    <col min="15624" max="15872" width="9.109375" style="308"/>
    <col min="15873" max="15873" width="22.33203125" style="308" customWidth="1"/>
    <col min="15874" max="15874" width="19.5546875" style="308" customWidth="1"/>
    <col min="15875" max="15875" width="13.44140625" style="308" customWidth="1"/>
    <col min="15876" max="15876" width="24.5546875" style="308" customWidth="1"/>
    <col min="15877" max="15877" width="21.88671875" style="308" customWidth="1"/>
    <col min="15878" max="15878" width="16.33203125" style="308" customWidth="1"/>
    <col min="15879" max="15879" width="21.109375" style="308" customWidth="1"/>
    <col min="15880" max="16128" width="9.109375" style="308"/>
    <col min="16129" max="16129" width="22.33203125" style="308" customWidth="1"/>
    <col min="16130" max="16130" width="19.5546875" style="308" customWidth="1"/>
    <col min="16131" max="16131" width="13.44140625" style="308" customWidth="1"/>
    <col min="16132" max="16132" width="24.5546875" style="308" customWidth="1"/>
    <col min="16133" max="16133" width="21.88671875" style="308" customWidth="1"/>
    <col min="16134" max="16134" width="16.33203125" style="308" customWidth="1"/>
    <col min="16135" max="16135" width="21.109375" style="308" customWidth="1"/>
    <col min="16136" max="16384" width="9.109375" style="308"/>
  </cols>
  <sheetData>
    <row r="1" spans="1:8" ht="37.5" customHeight="1" thickBot="1">
      <c r="A1" s="357" t="s">
        <v>375</v>
      </c>
      <c r="B1" s="357"/>
      <c r="C1" s="357"/>
      <c r="D1" s="357"/>
      <c r="E1" s="357"/>
      <c r="F1" s="357"/>
      <c r="G1" s="357"/>
    </row>
    <row r="2" spans="1:8" ht="82.5" customHeight="1" thickBot="1">
      <c r="A2" s="228" t="s">
        <v>0</v>
      </c>
      <c r="B2" s="228" t="s">
        <v>1</v>
      </c>
      <c r="C2" s="228" t="s">
        <v>2</v>
      </c>
      <c r="D2" s="309" t="s">
        <v>3</v>
      </c>
      <c r="E2" s="228" t="s">
        <v>355</v>
      </c>
      <c r="F2" s="228" t="s">
        <v>4</v>
      </c>
      <c r="G2" s="141" t="s">
        <v>5</v>
      </c>
      <c r="H2" s="310"/>
    </row>
    <row r="3" spans="1:8" ht="12.75" customHeight="1" thickTop="1">
      <c r="A3" s="187">
        <v>1</v>
      </c>
      <c r="B3" s="187">
        <v>2</v>
      </c>
      <c r="C3" s="187">
        <v>3</v>
      </c>
      <c r="D3" s="187">
        <v>4</v>
      </c>
      <c r="E3" s="187">
        <v>5</v>
      </c>
      <c r="F3" s="187">
        <v>6</v>
      </c>
      <c r="G3" s="187">
        <v>7</v>
      </c>
      <c r="H3" s="310"/>
    </row>
    <row r="4" spans="1:8">
      <c r="A4" s="298" t="s">
        <v>6</v>
      </c>
      <c r="B4" s="297">
        <v>11041</v>
      </c>
      <c r="C4" s="297">
        <v>13361</v>
      </c>
      <c r="D4" s="299">
        <v>82.636030237257685</v>
      </c>
      <c r="E4" s="297">
        <v>36823</v>
      </c>
      <c r="F4" s="297">
        <v>41671</v>
      </c>
      <c r="G4" s="299">
        <v>0.8836600993496676</v>
      </c>
    </row>
    <row r="5" spans="1:8">
      <c r="A5" s="73" t="s">
        <v>302</v>
      </c>
      <c r="B5" s="297">
        <v>81411</v>
      </c>
      <c r="C5" s="297">
        <v>107895</v>
      </c>
      <c r="D5" s="299">
        <v>75.453913527040172</v>
      </c>
      <c r="E5" s="297">
        <v>236570</v>
      </c>
      <c r="F5" s="297">
        <v>177969</v>
      </c>
      <c r="G5" s="299">
        <v>1.3292764470216722</v>
      </c>
    </row>
    <row r="6" spans="1:8">
      <c r="A6" s="73" t="s">
        <v>8</v>
      </c>
      <c r="B6" s="312">
        <v>27805</v>
      </c>
      <c r="C6" s="312">
        <v>43270</v>
      </c>
      <c r="D6" s="313">
        <v>64.260000000000005</v>
      </c>
      <c r="E6" s="312">
        <v>73323</v>
      </c>
      <c r="F6" s="312">
        <v>93386</v>
      </c>
      <c r="G6" s="313">
        <v>0.79</v>
      </c>
    </row>
    <row r="7" spans="1:8">
      <c r="A7" s="298" t="s">
        <v>9</v>
      </c>
      <c r="B7" s="297">
        <v>36883</v>
      </c>
      <c r="C7" s="297">
        <v>53046</v>
      </c>
      <c r="D7" s="299">
        <v>69.53</v>
      </c>
      <c r="E7" s="297">
        <v>110584</v>
      </c>
      <c r="F7" s="297">
        <v>109891</v>
      </c>
      <c r="G7" s="299">
        <v>1.0063062489193837</v>
      </c>
    </row>
    <row r="8" spans="1:8" ht="15.75" customHeight="1">
      <c r="A8" s="298" t="s">
        <v>10</v>
      </c>
      <c r="B8" s="297">
        <v>27788</v>
      </c>
      <c r="C8" s="297">
        <v>44873</v>
      </c>
      <c r="D8" s="299">
        <v>61.925879704945061</v>
      </c>
      <c r="E8" s="297">
        <v>274615</v>
      </c>
      <c r="F8" s="297">
        <v>150968</v>
      </c>
      <c r="G8" s="299">
        <v>1.8190278734566265</v>
      </c>
    </row>
    <row r="9" spans="1:8" ht="17.25" customHeight="1">
      <c r="A9" s="298" t="s">
        <v>11</v>
      </c>
      <c r="B9" s="297">
        <v>98927</v>
      </c>
      <c r="C9" s="297">
        <v>121388</v>
      </c>
      <c r="D9" s="299">
        <v>81.496523544337165</v>
      </c>
      <c r="E9" s="297">
        <v>304316</v>
      </c>
      <c r="F9" s="297">
        <v>201388</v>
      </c>
      <c r="G9" s="299">
        <v>1.5110930144795123</v>
      </c>
    </row>
    <row r="10" spans="1:8">
      <c r="A10" s="298" t="s">
        <v>12</v>
      </c>
      <c r="B10" s="312">
        <v>30599</v>
      </c>
      <c r="C10" s="312">
        <v>39433</v>
      </c>
      <c r="D10" s="313">
        <v>77.599999999999994</v>
      </c>
      <c r="E10" s="312">
        <v>159177</v>
      </c>
      <c r="F10" s="312">
        <v>75078</v>
      </c>
      <c r="G10" s="313">
        <v>2.12</v>
      </c>
    </row>
    <row r="11" spans="1:8">
      <c r="A11" s="298" t="s">
        <v>13</v>
      </c>
      <c r="B11" s="312"/>
      <c r="C11" s="312"/>
      <c r="D11" s="313"/>
      <c r="E11" s="312">
        <v>51996</v>
      </c>
      <c r="F11" s="312">
        <v>77035</v>
      </c>
      <c r="G11" s="313">
        <v>0.67</v>
      </c>
    </row>
    <row r="12" spans="1:8">
      <c r="A12" s="298" t="s">
        <v>14</v>
      </c>
      <c r="B12" s="297">
        <v>80737</v>
      </c>
      <c r="C12" s="297">
        <v>149797</v>
      </c>
      <c r="D12" s="299">
        <v>53.89760809629032</v>
      </c>
      <c r="E12" s="297">
        <v>231776</v>
      </c>
      <c r="F12" s="297">
        <v>190650</v>
      </c>
      <c r="G12" s="299">
        <v>1.2157146603724103</v>
      </c>
    </row>
    <row r="13" spans="1:8" ht="12.75" customHeight="1">
      <c r="A13" s="298" t="s">
        <v>15</v>
      </c>
      <c r="B13" s="297">
        <v>32204</v>
      </c>
      <c r="C13" s="297">
        <v>45301</v>
      </c>
      <c r="D13" s="299">
        <v>71.088938434030155</v>
      </c>
      <c r="E13" s="297">
        <v>84913</v>
      </c>
      <c r="F13" s="297">
        <v>90864</v>
      </c>
      <c r="G13" s="299">
        <v>0.93450651523155481</v>
      </c>
    </row>
    <row r="14" spans="1:8">
      <c r="A14" s="298" t="s">
        <v>16</v>
      </c>
      <c r="B14" s="297">
        <v>68370</v>
      </c>
      <c r="C14" s="297">
        <v>121682</v>
      </c>
      <c r="D14" s="299">
        <v>56.187439391200009</v>
      </c>
      <c r="E14" s="297">
        <v>180406</v>
      </c>
      <c r="F14" s="297">
        <v>221833</v>
      </c>
      <c r="G14" s="299">
        <v>0.81</v>
      </c>
    </row>
    <row r="15" spans="1:8">
      <c r="A15" s="298" t="s">
        <v>17</v>
      </c>
      <c r="B15" s="297">
        <v>42446</v>
      </c>
      <c r="C15" s="297">
        <v>70320</v>
      </c>
      <c r="D15" s="299">
        <v>60.361205915813422</v>
      </c>
      <c r="E15" s="297">
        <v>101920</v>
      </c>
      <c r="F15" s="297">
        <v>121196</v>
      </c>
      <c r="G15" s="299">
        <v>0.84095184659559719</v>
      </c>
    </row>
    <row r="16" spans="1:8">
      <c r="A16" s="298" t="s">
        <v>18</v>
      </c>
      <c r="B16" s="297">
        <v>22843</v>
      </c>
      <c r="C16" s="297">
        <v>44191</v>
      </c>
      <c r="D16" s="299">
        <v>51.691520897920398</v>
      </c>
      <c r="E16" s="297">
        <v>65490</v>
      </c>
      <c r="F16" s="297">
        <v>79838</v>
      </c>
      <c r="G16" s="299">
        <v>0.81904634342352001</v>
      </c>
    </row>
    <row r="17" spans="1:7">
      <c r="A17" s="298" t="s">
        <v>19</v>
      </c>
      <c r="B17" s="297">
        <v>8181</v>
      </c>
      <c r="C17" s="297">
        <v>11932</v>
      </c>
      <c r="D17" s="299">
        <v>68.563526651022471</v>
      </c>
      <c r="E17" s="297">
        <v>18291</v>
      </c>
      <c r="F17" s="297">
        <v>24897</v>
      </c>
      <c r="G17" s="299">
        <v>0.73466682732859379</v>
      </c>
    </row>
    <row r="18" spans="1:7">
      <c r="A18" s="73" t="s">
        <v>20</v>
      </c>
      <c r="B18" s="297">
        <v>38229</v>
      </c>
      <c r="C18" s="297">
        <v>51383</v>
      </c>
      <c r="D18" s="299">
        <v>74.400093416110394</v>
      </c>
      <c r="E18" s="297">
        <v>121128</v>
      </c>
      <c r="F18" s="297">
        <v>88786</v>
      </c>
      <c r="G18" s="299">
        <v>1.3642691415313226</v>
      </c>
    </row>
    <row r="19" spans="1:7">
      <c r="A19" s="298" t="s">
        <v>21</v>
      </c>
      <c r="B19" s="314">
        <v>91181</v>
      </c>
      <c r="C19" s="314">
        <v>93679</v>
      </c>
      <c r="D19" s="315">
        <v>97.333447197344128</v>
      </c>
      <c r="E19" s="314">
        <v>270492</v>
      </c>
      <c r="F19" s="314">
        <v>188638</v>
      </c>
      <c r="G19" s="315">
        <v>1.4339210551426542</v>
      </c>
    </row>
    <row r="20" spans="1:7" ht="16.5" customHeight="1" thickBot="1">
      <c r="A20" s="307" t="s">
        <v>22</v>
      </c>
      <c r="B20" s="303">
        <f>SUM(B4:B19)</f>
        <v>698645</v>
      </c>
      <c r="C20" s="303">
        <f>SUM(C4:C19)</f>
        <v>1011551</v>
      </c>
      <c r="D20" s="304">
        <f>B20*100/C20</f>
        <v>69.066710427847923</v>
      </c>
      <c r="E20" s="303">
        <f>SUM(E4:E19)</f>
        <v>2321820</v>
      </c>
      <c r="F20" s="303">
        <f>SUM(F4:F19)</f>
        <v>1934088</v>
      </c>
      <c r="G20" s="304">
        <f>E20/F20</f>
        <v>1.2004727809696354</v>
      </c>
    </row>
    <row r="21" spans="1:7">
      <c r="A21" s="298" t="s">
        <v>23</v>
      </c>
      <c r="B21" s="314">
        <v>64977</v>
      </c>
      <c r="C21" s="314">
        <v>77709</v>
      </c>
      <c r="D21" s="315">
        <v>83.615797397984792</v>
      </c>
      <c r="E21" s="314">
        <v>304191</v>
      </c>
      <c r="F21" s="314">
        <v>147732</v>
      </c>
      <c r="G21" s="318">
        <v>2.0590731865811063</v>
      </c>
    </row>
    <row r="22" spans="1:7">
      <c r="A22" s="298" t="s">
        <v>24</v>
      </c>
      <c r="B22" s="314">
        <v>13221</v>
      </c>
      <c r="C22" s="314">
        <v>17581</v>
      </c>
      <c r="D22" s="315">
        <v>75.20050054035606</v>
      </c>
      <c r="E22" s="314">
        <v>55714</v>
      </c>
      <c r="F22" s="314">
        <v>23713</v>
      </c>
      <c r="G22" s="318">
        <v>2.3495129253995697</v>
      </c>
    </row>
    <row r="23" spans="1:7">
      <c r="A23" s="298" t="s">
        <v>25</v>
      </c>
      <c r="B23" s="300">
        <v>17900</v>
      </c>
      <c r="C23" s="300">
        <v>25957</v>
      </c>
      <c r="D23" s="319">
        <v>68.959999999999994</v>
      </c>
      <c r="E23" s="300">
        <v>13332</v>
      </c>
      <c r="F23" s="300">
        <v>32185</v>
      </c>
      <c r="G23" s="301">
        <v>0.4</v>
      </c>
    </row>
    <row r="24" spans="1:7" ht="22.5" customHeight="1" thickBot="1">
      <c r="A24" s="307" t="s">
        <v>26</v>
      </c>
      <c r="B24" s="303">
        <f>SUM(B20:B23)</f>
        <v>794743</v>
      </c>
      <c r="C24" s="303">
        <f>SUM(C20:C23)</f>
        <v>1132798</v>
      </c>
      <c r="D24" s="304">
        <f>B24*100/C24</f>
        <v>70.157521464550612</v>
      </c>
      <c r="E24" s="303">
        <f>SUM(E20:E23)</f>
        <v>2695057</v>
      </c>
      <c r="F24" s="303">
        <f>SUM(F20:F23)</f>
        <v>2137718</v>
      </c>
      <c r="G24" s="304">
        <f>E24/F24</f>
        <v>1.2607168017484065</v>
      </c>
    </row>
    <row r="26" spans="1:7">
      <c r="A26" s="73"/>
      <c r="B26" s="73"/>
      <c r="C26" s="73"/>
      <c r="D26" s="41"/>
      <c r="E26" s="73"/>
      <c r="F26" s="73"/>
      <c r="G26" s="230"/>
    </row>
    <row r="27" spans="1:7" ht="39" customHeight="1" thickBot="1">
      <c r="A27" s="358" t="s">
        <v>412</v>
      </c>
      <c r="B27" s="358"/>
      <c r="C27" s="358"/>
      <c r="D27" s="358"/>
      <c r="E27" s="358"/>
      <c r="F27" s="358"/>
      <c r="G27" s="358"/>
    </row>
    <row r="28" spans="1:7" ht="79.5" customHeight="1" thickBot="1">
      <c r="A28" s="93" t="s">
        <v>0</v>
      </c>
      <c r="B28" s="93" t="s">
        <v>27</v>
      </c>
      <c r="C28" s="93" t="s">
        <v>28</v>
      </c>
      <c r="D28" s="320" t="s">
        <v>29</v>
      </c>
      <c r="E28" s="93" t="s">
        <v>30</v>
      </c>
      <c r="F28" s="93" t="s">
        <v>28</v>
      </c>
      <c r="G28" s="42" t="s">
        <v>31</v>
      </c>
    </row>
    <row r="29" spans="1:7" ht="12.75" customHeight="1" thickTop="1">
      <c r="A29" s="187">
        <v>1</v>
      </c>
      <c r="B29" s="187">
        <v>2</v>
      </c>
      <c r="C29" s="187">
        <v>3</v>
      </c>
      <c r="D29" s="187">
        <v>4</v>
      </c>
      <c r="E29" s="187">
        <v>5</v>
      </c>
      <c r="F29" s="187">
        <v>6</v>
      </c>
      <c r="G29" s="187">
        <v>7</v>
      </c>
    </row>
    <row r="30" spans="1:7">
      <c r="A30" s="298" t="s">
        <v>6</v>
      </c>
      <c r="B30" s="297">
        <v>2332</v>
      </c>
      <c r="C30" s="297">
        <v>92588</v>
      </c>
      <c r="D30" s="321">
        <v>2.5186849267723681</v>
      </c>
      <c r="E30" s="297">
        <v>4084</v>
      </c>
      <c r="F30" s="297">
        <v>92588</v>
      </c>
      <c r="G30" s="321">
        <v>4.4109387825636146</v>
      </c>
    </row>
    <row r="31" spans="1:7">
      <c r="A31" s="73" t="s">
        <v>302</v>
      </c>
      <c r="B31" s="297">
        <v>148371</v>
      </c>
      <c r="C31" s="297">
        <v>534761</v>
      </c>
      <c r="D31" s="321">
        <v>27.8</v>
      </c>
      <c r="E31" s="297">
        <v>17226</v>
      </c>
      <c r="F31" s="297">
        <v>534761</v>
      </c>
      <c r="G31" s="321">
        <v>3.22</v>
      </c>
    </row>
    <row r="32" spans="1:7">
      <c r="A32" s="73" t="s">
        <v>8</v>
      </c>
      <c r="B32" s="297">
        <v>22213</v>
      </c>
      <c r="C32" s="297">
        <v>177023</v>
      </c>
      <c r="D32" s="321">
        <v>12.548086971749434</v>
      </c>
      <c r="E32" s="297">
        <v>6389</v>
      </c>
      <c r="F32" s="297">
        <v>177023</v>
      </c>
      <c r="G32" s="321">
        <v>3.6091355360602857</v>
      </c>
    </row>
    <row r="33" spans="1:7">
      <c r="A33" s="298" t="s">
        <v>303</v>
      </c>
      <c r="B33" s="297">
        <v>74204</v>
      </c>
      <c r="C33" s="297">
        <v>269575</v>
      </c>
      <c r="D33" s="321">
        <v>27.526699830471379</v>
      </c>
      <c r="E33" s="297">
        <v>14315</v>
      </c>
      <c r="F33" s="297">
        <v>269575</v>
      </c>
      <c r="G33" s="321">
        <v>5.31</v>
      </c>
    </row>
    <row r="34" spans="1:7">
      <c r="A34" s="298" t="s">
        <v>10</v>
      </c>
      <c r="B34" s="297">
        <v>88239</v>
      </c>
      <c r="C34" s="297">
        <v>466010</v>
      </c>
      <c r="D34" s="321">
        <v>18.935001394819853</v>
      </c>
      <c r="E34" s="297">
        <v>11495</v>
      </c>
      <c r="F34" s="297">
        <v>466010</v>
      </c>
      <c r="G34" s="321">
        <v>2.4666852642647155</v>
      </c>
    </row>
    <row r="35" spans="1:7">
      <c r="A35" s="298" t="s">
        <v>301</v>
      </c>
      <c r="B35" s="297">
        <v>83097</v>
      </c>
      <c r="C35" s="297">
        <v>531314</v>
      </c>
      <c r="D35" s="321">
        <v>15.639904086848833</v>
      </c>
      <c r="E35" s="297">
        <v>20777</v>
      </c>
      <c r="F35" s="297">
        <v>531314</v>
      </c>
      <c r="G35" s="321">
        <v>3.9104936064173001</v>
      </c>
    </row>
    <row r="36" spans="1:7">
      <c r="A36" s="298" t="s">
        <v>12</v>
      </c>
      <c r="B36" s="297">
        <v>49268</v>
      </c>
      <c r="C36" s="297">
        <v>243241</v>
      </c>
      <c r="D36" s="321">
        <v>20.254809016572043</v>
      </c>
      <c r="E36" s="297">
        <v>4531</v>
      </c>
      <c r="F36" s="297">
        <v>243241</v>
      </c>
      <c r="G36" s="321">
        <v>1.8627616232460811</v>
      </c>
    </row>
    <row r="37" spans="1:7">
      <c r="A37" s="298" t="s">
        <v>13</v>
      </c>
      <c r="B37" s="297">
        <v>69363</v>
      </c>
      <c r="C37" s="297">
        <v>211010</v>
      </c>
      <c r="D37" s="321">
        <v>32.869999999999997</v>
      </c>
      <c r="E37" s="297">
        <v>5395</v>
      </c>
      <c r="F37" s="297">
        <v>211010</v>
      </c>
      <c r="G37" s="321">
        <v>2.56</v>
      </c>
    </row>
    <row r="38" spans="1:7">
      <c r="A38" s="298" t="s">
        <v>14</v>
      </c>
      <c r="B38" s="297">
        <v>199046</v>
      </c>
      <c r="C38" s="297">
        <v>441526</v>
      </c>
      <c r="D38" s="321">
        <v>45.081376861158802</v>
      </c>
      <c r="E38" s="297">
        <v>14055</v>
      </c>
      <c r="F38" s="297">
        <v>441526</v>
      </c>
      <c r="G38" s="321">
        <v>3.1832779949538645</v>
      </c>
    </row>
    <row r="39" spans="1:7">
      <c r="A39" s="298" t="s">
        <v>15</v>
      </c>
      <c r="B39" s="297">
        <v>26113</v>
      </c>
      <c r="C39" s="297">
        <v>268053</v>
      </c>
      <c r="D39" s="321">
        <v>9.7417301802255523</v>
      </c>
      <c r="E39" s="297">
        <v>10427</v>
      </c>
      <c r="F39" s="297">
        <v>268053</v>
      </c>
      <c r="G39" s="321">
        <v>3.8899023700536834</v>
      </c>
    </row>
    <row r="40" spans="1:7">
      <c r="A40" s="298" t="s">
        <v>16</v>
      </c>
      <c r="B40" s="297">
        <v>201023</v>
      </c>
      <c r="C40" s="297">
        <v>402253</v>
      </c>
      <c r="D40" s="321">
        <v>49.974269924649413</v>
      </c>
      <c r="E40" s="297">
        <v>14066</v>
      </c>
      <c r="F40" s="297">
        <v>402253</v>
      </c>
      <c r="G40" s="321">
        <v>3.4968042500615284</v>
      </c>
    </row>
    <row r="41" spans="1:7">
      <c r="A41" s="298" t="s">
        <v>17</v>
      </c>
      <c r="B41" s="297">
        <v>2079</v>
      </c>
      <c r="C41" s="297">
        <v>207143</v>
      </c>
      <c r="D41" s="321">
        <v>1.0036544802382894</v>
      </c>
      <c r="E41" s="297">
        <v>8479</v>
      </c>
      <c r="F41" s="297">
        <v>207143</v>
      </c>
      <c r="G41" s="321">
        <v>4.0933075218568815</v>
      </c>
    </row>
    <row r="42" spans="1:7">
      <c r="A42" s="298" t="s">
        <v>18</v>
      </c>
      <c r="B42" s="297">
        <v>19555</v>
      </c>
      <c r="C42" s="297">
        <v>107430</v>
      </c>
      <c r="D42" s="321">
        <v>18.202550497998697</v>
      </c>
      <c r="E42" s="297">
        <v>3365</v>
      </c>
      <c r="F42" s="297">
        <v>107430</v>
      </c>
      <c r="G42" s="321">
        <v>3.1322721772316853</v>
      </c>
    </row>
    <row r="43" spans="1:7">
      <c r="A43" s="298" t="s">
        <v>19</v>
      </c>
      <c r="B43" s="297">
        <v>21245</v>
      </c>
      <c r="C43" s="297">
        <v>94007</v>
      </c>
      <c r="D43" s="321">
        <v>22.599380897167233</v>
      </c>
      <c r="E43" s="297">
        <v>4442</v>
      </c>
      <c r="F43" s="297">
        <v>94007</v>
      </c>
      <c r="G43" s="321">
        <v>4.7251800397842718</v>
      </c>
    </row>
    <row r="44" spans="1:7">
      <c r="A44" s="73" t="s">
        <v>20</v>
      </c>
      <c r="B44" s="297">
        <v>32623</v>
      </c>
      <c r="C44" s="297">
        <v>263093</v>
      </c>
      <c r="D44" s="321">
        <v>12.399797790135047</v>
      </c>
      <c r="E44" s="297">
        <v>14108</v>
      </c>
      <c r="F44" s="297">
        <v>263093</v>
      </c>
      <c r="G44" s="321">
        <v>5.3623623585576201</v>
      </c>
    </row>
    <row r="45" spans="1:7">
      <c r="A45" s="298" t="s">
        <v>21</v>
      </c>
      <c r="B45" s="297">
        <v>86498</v>
      </c>
      <c r="C45" s="297">
        <v>639883</v>
      </c>
      <c r="D45" s="321">
        <v>13.517783719836283</v>
      </c>
      <c r="E45" s="297">
        <v>23982</v>
      </c>
      <c r="F45" s="297">
        <v>639883</v>
      </c>
      <c r="G45" s="321">
        <v>3.747872657970285</v>
      </c>
    </row>
    <row r="46" spans="1:7" ht="16.5" customHeight="1" thickBot="1">
      <c r="A46" s="307" t="s">
        <v>22</v>
      </c>
      <c r="B46" s="303">
        <f>SUM(B30:B45)</f>
        <v>1125269</v>
      </c>
      <c r="C46" s="303">
        <f>SUM(C30:C45)</f>
        <v>4948910</v>
      </c>
      <c r="D46" s="304">
        <f>B46*100/C46</f>
        <v>22.737713961256116</v>
      </c>
      <c r="E46" s="303">
        <f>SUM(E30:E45)</f>
        <v>177136</v>
      </c>
      <c r="F46" s="303">
        <f>SUM(F30:F45)</f>
        <v>4948910</v>
      </c>
      <c r="G46" s="304">
        <f>E46*100/F46</f>
        <v>3.5792932181025723</v>
      </c>
    </row>
    <row r="47" spans="1:7">
      <c r="A47" s="298" t="s">
        <v>23</v>
      </c>
      <c r="B47" s="300">
        <v>31279</v>
      </c>
      <c r="C47" s="300">
        <v>101340</v>
      </c>
      <c r="D47" s="301">
        <v>30.9</v>
      </c>
      <c r="E47" s="297">
        <v>2485</v>
      </c>
      <c r="F47" s="297">
        <v>101340</v>
      </c>
      <c r="G47" s="321">
        <v>2.4521413064929938</v>
      </c>
    </row>
    <row r="48" spans="1:7">
      <c r="A48" s="298" t="s">
        <v>24</v>
      </c>
      <c r="B48" s="300">
        <v>126940</v>
      </c>
      <c r="C48" s="300">
        <v>515432</v>
      </c>
      <c r="D48" s="301">
        <v>24.63</v>
      </c>
      <c r="E48" s="297">
        <v>10797</v>
      </c>
      <c r="F48" s="297">
        <v>515432</v>
      </c>
      <c r="G48" s="321">
        <v>2.0947477067780036</v>
      </c>
    </row>
    <row r="49" spans="1:7">
      <c r="A49" s="298" t="s">
        <v>25</v>
      </c>
      <c r="B49" s="300">
        <v>20036</v>
      </c>
      <c r="C49" s="300">
        <v>88719</v>
      </c>
      <c r="D49" s="301">
        <v>22.58</v>
      </c>
      <c r="E49" s="300">
        <v>22393</v>
      </c>
      <c r="F49" s="300">
        <v>88719</v>
      </c>
      <c r="G49" s="301">
        <v>25.24</v>
      </c>
    </row>
    <row r="50" spans="1:7" ht="22.5" customHeight="1" thickBot="1">
      <c r="A50" s="307" t="s">
        <v>26</v>
      </c>
      <c r="B50" s="303">
        <f>SUM(B46:B49)</f>
        <v>1303524</v>
      </c>
      <c r="C50" s="303">
        <f>SUM(C46:C49)</f>
        <v>5654401</v>
      </c>
      <c r="D50" s="304">
        <f>B50*100/C50</f>
        <v>23.053264174224644</v>
      </c>
      <c r="E50" s="303">
        <f>SUM(E46:E49)</f>
        <v>212811</v>
      </c>
      <c r="F50" s="303">
        <f>SUM(F46:F49)</f>
        <v>5654401</v>
      </c>
      <c r="G50" s="304">
        <f>E50*100/F50</f>
        <v>3.7636347333696354</v>
      </c>
    </row>
    <row r="53" spans="1:7" ht="15" customHeight="1"/>
    <row r="54" spans="1:7">
      <c r="A54" s="73"/>
      <c r="B54" s="73"/>
      <c r="C54" s="73"/>
      <c r="D54" s="41"/>
      <c r="E54" s="73"/>
      <c r="F54" s="73"/>
      <c r="G54" s="230"/>
    </row>
    <row r="55" spans="1:7" ht="49.5" customHeight="1" thickBot="1">
      <c r="A55" s="357" t="s">
        <v>371</v>
      </c>
      <c r="B55" s="357"/>
      <c r="C55" s="357"/>
      <c r="D55" s="357"/>
      <c r="E55" s="357"/>
      <c r="F55" s="357"/>
      <c r="G55" s="357"/>
    </row>
    <row r="56" spans="1:7" ht="122.25" customHeight="1" thickBot="1">
      <c r="A56" s="93" t="s">
        <v>0</v>
      </c>
      <c r="B56" s="93" t="s">
        <v>32</v>
      </c>
      <c r="C56" s="93" t="s">
        <v>33</v>
      </c>
      <c r="D56" s="320" t="s">
        <v>34</v>
      </c>
      <c r="E56" s="93" t="s">
        <v>79</v>
      </c>
      <c r="F56" s="93" t="s">
        <v>35</v>
      </c>
      <c r="G56" s="42" t="s">
        <v>36</v>
      </c>
    </row>
    <row r="57" spans="1:7" ht="12.75" customHeight="1" thickTop="1">
      <c r="A57" s="187">
        <v>1</v>
      </c>
      <c r="B57" s="187">
        <v>2</v>
      </c>
      <c r="C57" s="187">
        <v>3</v>
      </c>
      <c r="D57" s="187">
        <v>4</v>
      </c>
      <c r="E57" s="187">
        <v>5</v>
      </c>
      <c r="F57" s="187">
        <v>6</v>
      </c>
      <c r="G57" s="187">
        <v>7</v>
      </c>
    </row>
    <row r="58" spans="1:7">
      <c r="A58" s="298" t="s">
        <v>6</v>
      </c>
      <c r="B58" s="297">
        <v>413</v>
      </c>
      <c r="C58" s="297">
        <v>3928</v>
      </c>
      <c r="D58" s="321">
        <v>10.514256619144604</v>
      </c>
      <c r="E58" s="297">
        <v>2892</v>
      </c>
      <c r="F58" s="297">
        <v>6295</v>
      </c>
      <c r="G58" s="299">
        <v>45.94122319301033</v>
      </c>
    </row>
    <row r="59" spans="1:7">
      <c r="A59" s="73" t="s">
        <v>302</v>
      </c>
      <c r="B59" s="297">
        <v>3205</v>
      </c>
      <c r="C59" s="297">
        <v>28112</v>
      </c>
      <c r="D59" s="321">
        <v>11.400825270347182</v>
      </c>
      <c r="E59" s="297">
        <v>14343</v>
      </c>
      <c r="F59" s="297">
        <v>35606</v>
      </c>
      <c r="G59" s="299">
        <v>40.282536651126215</v>
      </c>
    </row>
    <row r="60" spans="1:7">
      <c r="A60" s="73" t="s">
        <v>8</v>
      </c>
      <c r="B60" s="297">
        <v>1562</v>
      </c>
      <c r="C60" s="297">
        <v>13640</v>
      </c>
      <c r="D60" s="321">
        <v>11.451612903225806</v>
      </c>
      <c r="E60" s="297">
        <v>1981</v>
      </c>
      <c r="F60" s="297">
        <v>10713</v>
      </c>
      <c r="G60" s="299">
        <v>18.491552319611689</v>
      </c>
    </row>
    <row r="61" spans="1:7">
      <c r="A61" s="298" t="s">
        <v>303</v>
      </c>
      <c r="B61" s="297">
        <v>1271</v>
      </c>
      <c r="C61" s="297">
        <v>11076</v>
      </c>
      <c r="D61" s="321">
        <v>11.475261827374505</v>
      </c>
      <c r="E61" s="297">
        <v>9922</v>
      </c>
      <c r="F61" s="297">
        <v>13743</v>
      </c>
      <c r="G61" s="299">
        <v>72.19675471148949</v>
      </c>
    </row>
    <row r="62" spans="1:7">
      <c r="A62" s="298" t="s">
        <v>10</v>
      </c>
      <c r="B62" s="297">
        <v>2740</v>
      </c>
      <c r="C62" s="297">
        <v>14103</v>
      </c>
      <c r="D62" s="321">
        <v>19.428490392115151</v>
      </c>
      <c r="E62" s="297">
        <v>12369</v>
      </c>
      <c r="F62" s="297">
        <v>15314</v>
      </c>
      <c r="G62" s="299">
        <v>80.769230769230774</v>
      </c>
    </row>
    <row r="63" spans="1:7">
      <c r="A63" s="298" t="s">
        <v>301</v>
      </c>
      <c r="B63" s="297">
        <v>2811</v>
      </c>
      <c r="C63" s="297">
        <v>33576</v>
      </c>
      <c r="D63" s="321">
        <v>8.3720514653323814</v>
      </c>
      <c r="E63" s="297">
        <v>21243</v>
      </c>
      <c r="F63" s="297">
        <v>30787</v>
      </c>
      <c r="G63" s="299">
        <v>68.999902556273753</v>
      </c>
    </row>
    <row r="64" spans="1:7">
      <c r="A64" s="298" t="s">
        <v>12</v>
      </c>
      <c r="B64" s="300">
        <v>1010</v>
      </c>
      <c r="C64" s="300">
        <v>8536</v>
      </c>
      <c r="D64" s="301">
        <v>11.83</v>
      </c>
      <c r="E64" s="300">
        <v>111</v>
      </c>
      <c r="F64" s="300">
        <v>2566</v>
      </c>
      <c r="G64" s="319">
        <v>4.33</v>
      </c>
    </row>
    <row r="65" spans="1:7">
      <c r="A65" s="298" t="s">
        <v>13</v>
      </c>
      <c r="B65" s="300">
        <v>952</v>
      </c>
      <c r="C65" s="300">
        <v>9180</v>
      </c>
      <c r="D65" s="301">
        <v>10.37</v>
      </c>
      <c r="E65" s="300"/>
      <c r="F65" s="300"/>
      <c r="G65" s="319"/>
    </row>
    <row r="66" spans="1:7">
      <c r="A66" s="298" t="s">
        <v>14</v>
      </c>
      <c r="B66" s="297">
        <v>4234</v>
      </c>
      <c r="C66" s="297">
        <v>38849</v>
      </c>
      <c r="D66" s="321">
        <v>10.898607428762645</v>
      </c>
      <c r="E66" s="297">
        <v>0</v>
      </c>
      <c r="F66" s="297">
        <v>38426</v>
      </c>
      <c r="G66" s="299">
        <v>0</v>
      </c>
    </row>
    <row r="67" spans="1:7">
      <c r="A67" s="298" t="s">
        <v>15</v>
      </c>
      <c r="B67" s="297">
        <v>1039</v>
      </c>
      <c r="C67" s="297">
        <v>11356</v>
      </c>
      <c r="D67" s="321">
        <v>9.1493483620993317</v>
      </c>
      <c r="E67" s="297">
        <v>5445</v>
      </c>
      <c r="F67" s="297">
        <v>21436</v>
      </c>
      <c r="G67" s="299">
        <v>25.401194252659074</v>
      </c>
    </row>
    <row r="68" spans="1:7">
      <c r="A68" s="298" t="s">
        <v>16</v>
      </c>
      <c r="B68" s="297">
        <v>2848</v>
      </c>
      <c r="C68" s="297">
        <v>31413</v>
      </c>
      <c r="D68" s="321">
        <v>9.066310126380797</v>
      </c>
      <c r="E68" s="297">
        <v>14594</v>
      </c>
      <c r="F68" s="297">
        <v>32286</v>
      </c>
      <c r="G68" s="299">
        <v>45.202254847302235</v>
      </c>
    </row>
    <row r="69" spans="1:7">
      <c r="A69" s="298" t="s">
        <v>17</v>
      </c>
      <c r="B69" s="297">
        <v>2153</v>
      </c>
      <c r="C69" s="297">
        <v>20819</v>
      </c>
      <c r="D69" s="321">
        <v>10.341514962294058</v>
      </c>
      <c r="E69" s="297">
        <v>4822</v>
      </c>
      <c r="F69" s="297">
        <v>17746</v>
      </c>
      <c r="G69" s="299">
        <v>27.172320522934747</v>
      </c>
    </row>
    <row r="70" spans="1:7">
      <c r="A70" s="298" t="s">
        <v>18</v>
      </c>
      <c r="B70" s="297">
        <v>1246</v>
      </c>
      <c r="C70" s="297">
        <v>12224</v>
      </c>
      <c r="D70" s="321">
        <v>10.193062827225132</v>
      </c>
      <c r="E70" s="297">
        <v>4781</v>
      </c>
      <c r="F70" s="297">
        <v>10673</v>
      </c>
      <c r="G70" s="299">
        <v>44.795277803803991</v>
      </c>
    </row>
    <row r="71" spans="1:7">
      <c r="A71" s="298" t="s">
        <v>19</v>
      </c>
      <c r="B71" s="297">
        <v>657</v>
      </c>
      <c r="C71" s="297">
        <v>3746</v>
      </c>
      <c r="D71" s="321">
        <v>17.538707955152162</v>
      </c>
      <c r="E71" s="297">
        <v>1957</v>
      </c>
      <c r="F71" s="297">
        <v>3146</v>
      </c>
      <c r="G71" s="299">
        <v>62.205975842339477</v>
      </c>
    </row>
    <row r="72" spans="1:7">
      <c r="A72" s="73" t="s">
        <v>20</v>
      </c>
      <c r="B72" s="297">
        <v>1498</v>
      </c>
      <c r="C72" s="297">
        <v>10084</v>
      </c>
      <c r="D72" s="321">
        <v>14.855216184053946</v>
      </c>
      <c r="E72" s="297">
        <v>3843</v>
      </c>
      <c r="F72" s="297">
        <v>11452</v>
      </c>
      <c r="G72" s="299">
        <v>33.557457212713935</v>
      </c>
    </row>
    <row r="73" spans="1:7">
      <c r="A73" s="298" t="s">
        <v>21</v>
      </c>
      <c r="B73" s="297">
        <v>7835</v>
      </c>
      <c r="C73" s="297">
        <v>25666</v>
      </c>
      <c r="D73" s="321">
        <v>30.526766929011146</v>
      </c>
      <c r="E73" s="297">
        <v>10840</v>
      </c>
      <c r="F73" s="297">
        <v>32054</v>
      </c>
      <c r="G73" s="299">
        <v>33.817932239346106</v>
      </c>
    </row>
    <row r="74" spans="1:7" ht="16.5" customHeight="1" thickBot="1">
      <c r="A74" s="307" t="s">
        <v>37</v>
      </c>
      <c r="B74" s="303">
        <f>SUM(B58:B73)</f>
        <v>35474</v>
      </c>
      <c r="C74" s="303">
        <f>SUM(C58:C73)</f>
        <v>276308</v>
      </c>
      <c r="D74" s="304">
        <f>B74*100/C74</f>
        <v>12.838571449252283</v>
      </c>
      <c r="E74" s="303">
        <f>SUM(E58:E73)</f>
        <v>109143</v>
      </c>
      <c r="F74" s="303">
        <f>SUM(F58:F73)</f>
        <v>282243</v>
      </c>
      <c r="G74" s="304">
        <f>E74*100/F74</f>
        <v>38.669869580467896</v>
      </c>
    </row>
    <row r="75" spans="1:7">
      <c r="A75" s="298" t="s">
        <v>23</v>
      </c>
      <c r="B75" s="297">
        <v>988</v>
      </c>
      <c r="C75" s="297">
        <v>4231</v>
      </c>
      <c r="D75" s="321">
        <v>23.351453557078706</v>
      </c>
      <c r="E75" s="297">
        <v>4831</v>
      </c>
      <c r="F75" s="297">
        <v>6076</v>
      </c>
      <c r="G75" s="299">
        <v>79.509545753785389</v>
      </c>
    </row>
    <row r="76" spans="1:7">
      <c r="A76" s="298" t="s">
        <v>24</v>
      </c>
      <c r="B76" s="297">
        <v>2218</v>
      </c>
      <c r="C76" s="297">
        <v>19918</v>
      </c>
      <c r="D76" s="321">
        <v>11.13565619038056</v>
      </c>
      <c r="E76" s="297">
        <v>15993</v>
      </c>
      <c r="F76" s="297">
        <v>28443</v>
      </c>
      <c r="G76" s="299">
        <v>56.228245965615443</v>
      </c>
    </row>
    <row r="77" spans="1:7" ht="22.5" customHeight="1" thickBot="1">
      <c r="A77" s="307" t="s">
        <v>26</v>
      </c>
      <c r="B77" s="303">
        <f>SUM(B74:B76)</f>
        <v>38680</v>
      </c>
      <c r="C77" s="303">
        <f>SUM(C74:C76)</f>
        <v>300457</v>
      </c>
      <c r="D77" s="304">
        <f>B77*100/C77</f>
        <v>12.873722362933798</v>
      </c>
      <c r="E77" s="303">
        <f>SUM(E74:E76)</f>
        <v>129967</v>
      </c>
      <c r="F77" s="303">
        <f>SUM(F74:F76)</f>
        <v>316762</v>
      </c>
      <c r="G77" s="304">
        <f>E77*100/F77</f>
        <v>41.029858379477339</v>
      </c>
    </row>
    <row r="80" spans="1:7" ht="49.5" customHeight="1" thickBot="1">
      <c r="A80" s="357" t="s">
        <v>372</v>
      </c>
      <c r="B80" s="357"/>
      <c r="C80" s="357"/>
      <c r="D80" s="357"/>
      <c r="E80" s="357"/>
      <c r="F80" s="357"/>
      <c r="G80" s="357"/>
    </row>
    <row r="81" spans="1:7" ht="108" customHeight="1" thickBot="1">
      <c r="A81" s="231" t="s">
        <v>0</v>
      </c>
      <c r="B81" s="231" t="s">
        <v>38</v>
      </c>
      <c r="C81" s="231" t="s">
        <v>39</v>
      </c>
      <c r="D81" s="322" t="s">
        <v>40</v>
      </c>
      <c r="E81" s="231" t="s">
        <v>41</v>
      </c>
      <c r="F81" s="231" t="s">
        <v>42</v>
      </c>
      <c r="G81" s="232" t="s">
        <v>43</v>
      </c>
    </row>
    <row r="82" spans="1:7" ht="12.75" customHeight="1" thickTop="1">
      <c r="A82" s="187">
        <v>1</v>
      </c>
      <c r="B82" s="187">
        <v>2</v>
      </c>
      <c r="C82" s="187">
        <v>3</v>
      </c>
      <c r="D82" s="187">
        <v>4</v>
      </c>
      <c r="E82" s="187">
        <v>5</v>
      </c>
      <c r="F82" s="187">
        <v>6</v>
      </c>
      <c r="G82" s="187">
        <v>7</v>
      </c>
    </row>
    <row r="83" spans="1:7">
      <c r="A83" s="298" t="s">
        <v>6</v>
      </c>
      <c r="B83" s="297">
        <v>288</v>
      </c>
      <c r="C83" s="297">
        <v>1020</v>
      </c>
      <c r="D83" s="321">
        <v>28.235294117647058</v>
      </c>
      <c r="E83" s="297">
        <v>190</v>
      </c>
      <c r="F83" s="297">
        <v>1020</v>
      </c>
      <c r="G83" s="321">
        <v>18.627450980392158</v>
      </c>
    </row>
    <row r="84" spans="1:7">
      <c r="A84" s="73" t="s">
        <v>302</v>
      </c>
      <c r="B84" s="297">
        <v>1861</v>
      </c>
      <c r="C84" s="297">
        <v>9111</v>
      </c>
      <c r="D84" s="321">
        <v>20.425858851937218</v>
      </c>
      <c r="E84" s="297">
        <v>1100</v>
      </c>
      <c r="F84" s="297">
        <v>9111</v>
      </c>
      <c r="G84" s="321">
        <v>12.073317967292283</v>
      </c>
    </row>
    <row r="85" spans="1:7">
      <c r="A85" s="73" t="s">
        <v>8</v>
      </c>
      <c r="B85" s="297">
        <v>419</v>
      </c>
      <c r="C85" s="297">
        <v>3007</v>
      </c>
      <c r="D85" s="321">
        <v>13.9</v>
      </c>
      <c r="E85" s="297">
        <v>527</v>
      </c>
      <c r="F85" s="297">
        <v>3007</v>
      </c>
      <c r="G85" s="321">
        <v>17.525773195876287</v>
      </c>
    </row>
    <row r="86" spans="1:7">
      <c r="A86" s="298" t="s">
        <v>303</v>
      </c>
      <c r="B86" s="297">
        <v>1763</v>
      </c>
      <c r="C86" s="297">
        <v>3603</v>
      </c>
      <c r="D86" s="321">
        <v>48.931446017207882</v>
      </c>
      <c r="E86" s="297">
        <v>1874</v>
      </c>
      <c r="F86" s="297">
        <v>3603</v>
      </c>
      <c r="G86" s="321">
        <v>52.012212045517629</v>
      </c>
    </row>
    <row r="87" spans="1:7">
      <c r="A87" s="298" t="s">
        <v>10</v>
      </c>
      <c r="B87" s="297">
        <v>740</v>
      </c>
      <c r="C87" s="297">
        <v>4085</v>
      </c>
      <c r="D87" s="321">
        <v>18.115055079559365</v>
      </c>
      <c r="E87" s="297">
        <v>514</v>
      </c>
      <c r="F87" s="297">
        <v>4085</v>
      </c>
      <c r="G87" s="321">
        <v>12.582619339045287</v>
      </c>
    </row>
    <row r="88" spans="1:7">
      <c r="A88" s="298" t="s">
        <v>301</v>
      </c>
      <c r="B88" s="297">
        <v>7225</v>
      </c>
      <c r="C88" s="297">
        <v>11413</v>
      </c>
      <c r="D88" s="321">
        <v>63.305003066678346</v>
      </c>
      <c r="E88" s="297">
        <v>6523</v>
      </c>
      <c r="F88" s="297">
        <v>11413</v>
      </c>
      <c r="G88" s="321">
        <v>57.154122491895208</v>
      </c>
    </row>
    <row r="89" spans="1:7">
      <c r="A89" s="298" t="s">
        <v>12</v>
      </c>
      <c r="B89" s="300">
        <v>159</v>
      </c>
      <c r="C89" s="300">
        <v>3185</v>
      </c>
      <c r="D89" s="319">
        <v>4.99</v>
      </c>
      <c r="E89" s="300">
        <v>376</v>
      </c>
      <c r="F89" s="300">
        <v>3185</v>
      </c>
      <c r="G89" s="319">
        <v>11.81</v>
      </c>
    </row>
    <row r="90" spans="1:7">
      <c r="A90" s="298" t="s">
        <v>13</v>
      </c>
      <c r="B90" s="300"/>
      <c r="C90" s="300"/>
      <c r="D90" s="301"/>
      <c r="E90" s="300"/>
      <c r="F90" s="300"/>
      <c r="G90" s="301"/>
    </row>
    <row r="91" spans="1:7">
      <c r="A91" s="298" t="s">
        <v>14</v>
      </c>
      <c r="B91" s="297">
        <v>1200</v>
      </c>
      <c r="C91" s="297">
        <v>10159</v>
      </c>
      <c r="D91" s="321">
        <v>11.812186238803033</v>
      </c>
      <c r="E91" s="297">
        <v>2190</v>
      </c>
      <c r="F91" s="297">
        <v>10159</v>
      </c>
      <c r="G91" s="321">
        <v>21.557239885815534</v>
      </c>
    </row>
    <row r="92" spans="1:7">
      <c r="A92" s="298" t="s">
        <v>15</v>
      </c>
      <c r="B92" s="297">
        <v>5100</v>
      </c>
      <c r="C92" s="297">
        <v>6027</v>
      </c>
      <c r="D92" s="321">
        <v>84.619213539074167</v>
      </c>
      <c r="E92" s="297">
        <v>3750</v>
      </c>
      <c r="F92" s="297">
        <v>6027</v>
      </c>
      <c r="G92" s="321">
        <v>62.220009955201597</v>
      </c>
    </row>
    <row r="93" spans="1:7">
      <c r="A93" s="298" t="s">
        <v>16</v>
      </c>
      <c r="B93" s="297">
        <v>1446</v>
      </c>
      <c r="C93" s="297">
        <v>10696</v>
      </c>
      <c r="D93" s="321">
        <v>13.519072550486163</v>
      </c>
      <c r="E93" s="297">
        <v>1658</v>
      </c>
      <c r="F93" s="297">
        <v>10696</v>
      </c>
      <c r="G93" s="321">
        <v>15.501121914734481</v>
      </c>
    </row>
    <row r="94" spans="1:7">
      <c r="A94" s="298" t="s">
        <v>17</v>
      </c>
      <c r="B94" s="297">
        <v>1881</v>
      </c>
      <c r="C94" s="297">
        <v>6257</v>
      </c>
      <c r="D94" s="321">
        <v>30.062330190186991</v>
      </c>
      <c r="E94" s="297">
        <v>122</v>
      </c>
      <c r="F94" s="297">
        <v>6257</v>
      </c>
      <c r="G94" s="321">
        <v>1.9498162058494486</v>
      </c>
    </row>
    <row r="95" spans="1:7">
      <c r="A95" s="298" t="s">
        <v>18</v>
      </c>
      <c r="B95" s="297">
        <v>912</v>
      </c>
      <c r="C95" s="297">
        <v>2707</v>
      </c>
      <c r="D95" s="321">
        <v>33.700000000000003</v>
      </c>
      <c r="E95" s="297">
        <v>815</v>
      </c>
      <c r="F95" s="297">
        <v>2707</v>
      </c>
      <c r="G95" s="321">
        <v>33</v>
      </c>
    </row>
    <row r="96" spans="1:7">
      <c r="A96" s="298" t="s">
        <v>19</v>
      </c>
      <c r="B96" s="297">
        <v>316</v>
      </c>
      <c r="C96" s="297">
        <v>768</v>
      </c>
      <c r="D96" s="321">
        <v>41.145833333333329</v>
      </c>
      <c r="E96" s="297">
        <v>251</v>
      </c>
      <c r="F96" s="297">
        <v>768</v>
      </c>
      <c r="G96" s="321">
        <v>32.682291666666671</v>
      </c>
    </row>
    <row r="97" spans="1:7">
      <c r="A97" s="73" t="s">
        <v>20</v>
      </c>
      <c r="B97" s="297">
        <v>3770</v>
      </c>
      <c r="C97" s="297">
        <v>4028</v>
      </c>
      <c r="D97" s="321">
        <v>93.594836146971204</v>
      </c>
      <c r="E97" s="297">
        <v>373</v>
      </c>
      <c r="F97" s="297">
        <v>4028</v>
      </c>
      <c r="G97" s="321">
        <v>9.2601787487586886</v>
      </c>
    </row>
    <row r="98" spans="1:7">
      <c r="A98" s="298" t="s">
        <v>21</v>
      </c>
      <c r="B98" s="297">
        <v>2443</v>
      </c>
      <c r="C98" s="297">
        <v>2558</v>
      </c>
      <c r="D98" s="321">
        <v>95.504300234558244</v>
      </c>
      <c r="E98" s="297">
        <v>2482</v>
      </c>
      <c r="F98" s="297">
        <v>2558</v>
      </c>
      <c r="G98" s="321">
        <v>97.028928850664585</v>
      </c>
    </row>
    <row r="99" spans="1:7" ht="16.5" customHeight="1" thickBot="1">
      <c r="A99" s="307" t="s">
        <v>22</v>
      </c>
      <c r="B99" s="303">
        <f>SUM(B83:B98)</f>
        <v>29523</v>
      </c>
      <c r="C99" s="303">
        <f>SUM(C83:C98)</f>
        <v>78624</v>
      </c>
      <c r="D99" s="304">
        <f>B99*100/C99</f>
        <v>37.549603174603178</v>
      </c>
      <c r="E99" s="303">
        <f>SUM(E83:E98)</f>
        <v>22745</v>
      </c>
      <c r="F99" s="303">
        <f>SUM(F83:F98)</f>
        <v>78624</v>
      </c>
      <c r="G99" s="304">
        <f>E99*100/F99</f>
        <v>28.928825803825802</v>
      </c>
    </row>
    <row r="100" spans="1:7">
      <c r="A100" s="298" t="s">
        <v>23</v>
      </c>
      <c r="B100" s="297">
        <v>821</v>
      </c>
      <c r="C100" s="297">
        <v>2008</v>
      </c>
      <c r="D100" s="321">
        <v>40.886454183266935</v>
      </c>
      <c r="E100" s="297">
        <v>946</v>
      </c>
      <c r="F100" s="297">
        <v>2008</v>
      </c>
      <c r="G100" s="321">
        <v>47.111553784860561</v>
      </c>
    </row>
    <row r="101" spans="1:7">
      <c r="A101" s="298" t="s">
        <v>24</v>
      </c>
      <c r="B101" s="297">
        <v>151</v>
      </c>
      <c r="C101" s="297">
        <v>6676</v>
      </c>
      <c r="D101" s="321">
        <v>2.2618334331935293</v>
      </c>
      <c r="E101" s="297">
        <v>4278</v>
      </c>
      <c r="F101" s="297">
        <v>6676</v>
      </c>
      <c r="G101" s="321">
        <v>64.080287597363693</v>
      </c>
    </row>
    <row r="102" spans="1:7">
      <c r="A102" s="298" t="s">
        <v>25</v>
      </c>
      <c r="B102" s="300">
        <v>37</v>
      </c>
      <c r="C102" s="300">
        <v>49</v>
      </c>
      <c r="D102" s="301">
        <v>75.510000000000005</v>
      </c>
      <c r="E102" s="323">
        <v>45</v>
      </c>
      <c r="F102" s="323">
        <v>49</v>
      </c>
      <c r="G102" s="306">
        <v>91.84</v>
      </c>
    </row>
    <row r="103" spans="1:7" ht="22.5" customHeight="1" thickBot="1">
      <c r="A103" s="307" t="s">
        <v>26</v>
      </c>
      <c r="B103" s="303">
        <f>SUM(B99:B102)</f>
        <v>30532</v>
      </c>
      <c r="C103" s="303">
        <f>SUM(C99:C102)</f>
        <v>87357</v>
      </c>
      <c r="D103" s="304">
        <f>B103*100/C103</f>
        <v>34.950833934315511</v>
      </c>
      <c r="E103" s="303">
        <f>SUM(E99:E102)</f>
        <v>28014</v>
      </c>
      <c r="F103" s="303">
        <f>SUM(F99:F102)</f>
        <v>87357</v>
      </c>
      <c r="G103" s="304">
        <f>E103*100/F103</f>
        <v>32.068408942614788</v>
      </c>
    </row>
    <row r="106" spans="1:7" ht="48.75" customHeight="1" thickBot="1">
      <c r="A106" s="356" t="s">
        <v>373</v>
      </c>
      <c r="B106" s="356"/>
      <c r="C106" s="356"/>
      <c r="D106" s="356"/>
      <c r="E106" s="356"/>
      <c r="F106" s="356"/>
      <c r="G106" s="356"/>
    </row>
    <row r="107" spans="1:7" ht="122.25" customHeight="1" thickBot="1">
      <c r="A107" s="231" t="s">
        <v>0</v>
      </c>
      <c r="B107" s="231" t="s">
        <v>44</v>
      </c>
      <c r="C107" s="231" t="s">
        <v>45</v>
      </c>
      <c r="D107" s="322" t="s">
        <v>46</v>
      </c>
      <c r="E107" s="231" t="s">
        <v>80</v>
      </c>
      <c r="F107" s="231" t="s">
        <v>47</v>
      </c>
      <c r="G107" s="232" t="s">
        <v>81</v>
      </c>
    </row>
    <row r="108" spans="1:7" ht="12.75" customHeight="1" thickTop="1">
      <c r="A108" s="187">
        <v>1</v>
      </c>
      <c r="B108" s="187">
        <v>2</v>
      </c>
      <c r="C108" s="187">
        <v>3</v>
      </c>
      <c r="D108" s="187">
        <v>4</v>
      </c>
      <c r="E108" s="187">
        <v>5</v>
      </c>
      <c r="F108" s="187">
        <v>6</v>
      </c>
      <c r="G108" s="187">
        <v>7</v>
      </c>
    </row>
    <row r="109" spans="1:7">
      <c r="A109" s="298" t="s">
        <v>6</v>
      </c>
      <c r="B109" s="297">
        <v>2980</v>
      </c>
      <c r="C109" s="297">
        <v>13361</v>
      </c>
      <c r="D109" s="299">
        <v>22.303719781453484</v>
      </c>
      <c r="E109" s="297">
        <v>323</v>
      </c>
      <c r="F109" s="297">
        <v>7541</v>
      </c>
      <c r="G109" s="321">
        <v>4.2832515581487867</v>
      </c>
    </row>
    <row r="110" spans="1:7">
      <c r="A110" s="73" t="s">
        <v>302</v>
      </c>
      <c r="B110" s="297">
        <v>9381</v>
      </c>
      <c r="C110" s="297">
        <v>107896</v>
      </c>
      <c r="D110" s="299">
        <v>8.6944835767776389</v>
      </c>
      <c r="E110" s="297">
        <v>1582</v>
      </c>
      <c r="F110" s="297">
        <v>41366</v>
      </c>
      <c r="G110" s="321">
        <v>3.8243968476526611</v>
      </c>
    </row>
    <row r="111" spans="1:7">
      <c r="A111" s="73" t="s">
        <v>8</v>
      </c>
      <c r="B111" s="297">
        <v>5572</v>
      </c>
      <c r="C111" s="297">
        <v>43750</v>
      </c>
      <c r="D111" s="299">
        <v>12.736000000000001</v>
      </c>
      <c r="E111" s="297">
        <v>190</v>
      </c>
      <c r="F111" s="297">
        <v>24823</v>
      </c>
      <c r="G111" s="321">
        <v>0.76541916770736818</v>
      </c>
    </row>
    <row r="112" spans="1:7">
      <c r="A112" s="298" t="s">
        <v>303</v>
      </c>
      <c r="B112" s="297">
        <v>9386</v>
      </c>
      <c r="C112" s="297">
        <v>41571</v>
      </c>
      <c r="D112" s="299">
        <v>22.578239638209329</v>
      </c>
      <c r="E112" s="297">
        <v>100</v>
      </c>
      <c r="F112" s="297">
        <v>22360</v>
      </c>
      <c r="G112" s="321">
        <v>0.44722719141323791</v>
      </c>
    </row>
    <row r="113" spans="1:7">
      <c r="A113" s="298" t="s">
        <v>10</v>
      </c>
      <c r="B113" s="297">
        <v>26170</v>
      </c>
      <c r="C113" s="297">
        <v>44873</v>
      </c>
      <c r="D113" s="299">
        <v>58.320147973168723</v>
      </c>
      <c r="E113" s="297">
        <v>693</v>
      </c>
      <c r="F113" s="297">
        <v>26326</v>
      </c>
      <c r="G113" s="321">
        <v>2.6323786370888098</v>
      </c>
    </row>
    <row r="114" spans="1:7">
      <c r="A114" s="298" t="s">
        <v>301</v>
      </c>
      <c r="B114" s="297">
        <v>33952</v>
      </c>
      <c r="C114" s="297">
        <v>121709</v>
      </c>
      <c r="D114" s="299">
        <v>27.89604712880724</v>
      </c>
      <c r="E114" s="297">
        <v>508</v>
      </c>
      <c r="F114" s="297">
        <v>65420</v>
      </c>
      <c r="G114" s="321">
        <v>0.77652094160807095</v>
      </c>
    </row>
    <row r="115" spans="1:7">
      <c r="A115" s="298" t="s">
        <v>12</v>
      </c>
      <c r="B115" s="297">
        <v>13495</v>
      </c>
      <c r="C115" s="297">
        <v>39433</v>
      </c>
      <c r="D115" s="299">
        <v>34.222605431998581</v>
      </c>
      <c r="E115" s="297">
        <v>245</v>
      </c>
      <c r="F115" s="297">
        <v>22212</v>
      </c>
      <c r="G115" s="321">
        <v>1.1030073833963623</v>
      </c>
    </row>
    <row r="116" spans="1:7">
      <c r="A116" s="298" t="s">
        <v>13</v>
      </c>
      <c r="B116" s="300"/>
      <c r="C116" s="300"/>
      <c r="D116" s="301"/>
      <c r="E116" s="300">
        <v>514</v>
      </c>
      <c r="F116" s="300">
        <v>17551</v>
      </c>
      <c r="G116" s="301">
        <v>2.93</v>
      </c>
    </row>
    <row r="117" spans="1:7">
      <c r="A117" s="298" t="s">
        <v>14</v>
      </c>
      <c r="B117" s="297">
        <v>0</v>
      </c>
      <c r="C117" s="297">
        <v>148725</v>
      </c>
      <c r="D117" s="299">
        <v>0</v>
      </c>
      <c r="E117" s="297">
        <v>2236</v>
      </c>
      <c r="F117" s="297">
        <v>71947</v>
      </c>
      <c r="G117" s="321">
        <v>3.1078432735207864</v>
      </c>
    </row>
    <row r="118" spans="1:7">
      <c r="A118" s="298" t="s">
        <v>15</v>
      </c>
      <c r="B118" s="297">
        <v>64169</v>
      </c>
      <c r="C118" s="297">
        <v>64759</v>
      </c>
      <c r="D118" s="299">
        <v>99.088929724053799</v>
      </c>
      <c r="E118" s="297">
        <v>1715</v>
      </c>
      <c r="F118" s="297">
        <v>27338</v>
      </c>
      <c r="G118" s="321">
        <v>6.2733191894066866</v>
      </c>
    </row>
    <row r="119" spans="1:7">
      <c r="A119" s="298" t="s">
        <v>16</v>
      </c>
      <c r="B119" s="297">
        <v>73782</v>
      </c>
      <c r="C119" s="297">
        <v>144871</v>
      </c>
      <c r="D119" s="299">
        <v>50.929447577499985</v>
      </c>
      <c r="E119" s="297">
        <v>4091</v>
      </c>
      <c r="F119" s="297">
        <v>57426</v>
      </c>
      <c r="G119" s="321">
        <v>7.1239508236687215</v>
      </c>
    </row>
    <row r="120" spans="1:7">
      <c r="A120" s="298" t="s">
        <v>17</v>
      </c>
      <c r="B120" s="297">
        <v>5421</v>
      </c>
      <c r="C120" s="297">
        <v>70329</v>
      </c>
      <c r="D120" s="299">
        <v>7.7080578424263111</v>
      </c>
      <c r="E120" s="297">
        <v>1467</v>
      </c>
      <c r="F120" s="297">
        <v>30030</v>
      </c>
      <c r="G120" s="321">
        <v>4.8851148851148851</v>
      </c>
    </row>
    <row r="121" spans="1:7">
      <c r="A121" s="298" t="s">
        <v>18</v>
      </c>
      <c r="B121" s="297">
        <v>11098</v>
      </c>
      <c r="C121" s="297">
        <v>44191</v>
      </c>
      <c r="D121" s="299">
        <v>25.113710936616052</v>
      </c>
      <c r="E121" s="297">
        <v>918</v>
      </c>
      <c r="F121" s="297">
        <v>24394</v>
      </c>
      <c r="G121" s="321">
        <v>3.8</v>
      </c>
    </row>
    <row r="122" spans="1:7">
      <c r="A122" s="298" t="s">
        <v>19</v>
      </c>
      <c r="B122" s="297">
        <v>2638</v>
      </c>
      <c r="C122" s="297">
        <v>11932</v>
      </c>
      <c r="D122" s="299">
        <v>22.108615487763998</v>
      </c>
      <c r="E122" s="297">
        <v>526</v>
      </c>
      <c r="F122" s="297">
        <v>5084</v>
      </c>
      <c r="G122" s="321">
        <v>10.34618410700236</v>
      </c>
    </row>
    <row r="123" spans="1:7">
      <c r="A123" s="73" t="s">
        <v>20</v>
      </c>
      <c r="B123" s="297">
        <v>45612</v>
      </c>
      <c r="C123" s="297">
        <v>51383</v>
      </c>
      <c r="D123" s="299">
        <v>88.768658894965256</v>
      </c>
      <c r="E123" s="297">
        <v>754</v>
      </c>
      <c r="F123" s="297">
        <v>16579</v>
      </c>
      <c r="G123" s="321">
        <v>4.5479220700886662</v>
      </c>
    </row>
    <row r="124" spans="1:7">
      <c r="A124" s="298" t="s">
        <v>21</v>
      </c>
      <c r="B124" s="297">
        <v>3990</v>
      </c>
      <c r="C124" s="297">
        <v>93679</v>
      </c>
      <c r="D124" s="299">
        <v>4.2592256535616313</v>
      </c>
      <c r="E124" s="297">
        <v>5152</v>
      </c>
      <c r="F124" s="297">
        <v>38256</v>
      </c>
      <c r="G124" s="321">
        <v>13.467168548724384</v>
      </c>
    </row>
    <row r="125" spans="1:7" s="144" customFormat="1" ht="16.5" customHeight="1" thickBot="1">
      <c r="A125" s="307" t="s">
        <v>22</v>
      </c>
      <c r="B125" s="303">
        <f>SUM(B109:B124)</f>
        <v>307646</v>
      </c>
      <c r="C125" s="303">
        <f>SUM(C109:C124)</f>
        <v>1042462</v>
      </c>
      <c r="D125" s="304">
        <f>B125*100/C125</f>
        <v>29.511483392200386</v>
      </c>
      <c r="E125" s="303">
        <f>SUM(E109:E124)</f>
        <v>21014</v>
      </c>
      <c r="F125" s="303">
        <f>SUM(F109:F124)</f>
        <v>498653</v>
      </c>
      <c r="G125" s="304">
        <f>E125*100/F125</f>
        <v>4.2141529279879997</v>
      </c>
    </row>
    <row r="126" spans="1:7">
      <c r="A126" s="298" t="s">
        <v>23</v>
      </c>
      <c r="B126" s="297">
        <v>10151</v>
      </c>
      <c r="C126" s="297">
        <v>17581</v>
      </c>
      <c r="D126" s="299">
        <v>57.738467663955404</v>
      </c>
      <c r="E126" s="297">
        <v>385</v>
      </c>
      <c r="F126" s="297">
        <v>8500</v>
      </c>
      <c r="G126" s="321">
        <v>4.5294117647058822</v>
      </c>
    </row>
    <row r="127" spans="1:7">
      <c r="A127" s="298" t="s">
        <v>24</v>
      </c>
      <c r="B127" s="297">
        <v>17631</v>
      </c>
      <c r="C127" s="297">
        <v>77709</v>
      </c>
      <c r="D127" s="299">
        <v>22.688491680500327</v>
      </c>
      <c r="E127" s="297">
        <v>866</v>
      </c>
      <c r="F127" s="297">
        <v>44531</v>
      </c>
      <c r="G127" s="321">
        <v>1.9447126720711416</v>
      </c>
    </row>
    <row r="128" spans="1:7" s="144" customFormat="1" ht="22.5" customHeight="1" thickBot="1">
      <c r="A128" s="307" t="s">
        <v>26</v>
      </c>
      <c r="B128" s="303">
        <f>SUM(B125:B127)</f>
        <v>335428</v>
      </c>
      <c r="C128" s="303">
        <f>SUM(C125:C127)</f>
        <v>1137752</v>
      </c>
      <c r="D128" s="325">
        <f>B128*100/C128</f>
        <v>29.48164450600834</v>
      </c>
      <c r="E128" s="303">
        <f>SUM(E125:E127)</f>
        <v>22265</v>
      </c>
      <c r="F128" s="303">
        <f>SUM(F125:F127)</f>
        <v>551684</v>
      </c>
      <c r="G128" s="304">
        <f>E128*100/F128</f>
        <v>4.0358248562582926</v>
      </c>
    </row>
    <row r="129" spans="1:7" s="144" customFormat="1" ht="22.5" customHeight="1">
      <c r="A129" s="326"/>
      <c r="B129" s="327"/>
      <c r="C129" s="327"/>
      <c r="D129" s="328"/>
      <c r="E129" s="327"/>
      <c r="F129" s="327"/>
      <c r="G129" s="328"/>
    </row>
    <row r="130" spans="1:7" ht="49.5" customHeight="1" thickBot="1">
      <c r="A130" s="356" t="s">
        <v>374</v>
      </c>
      <c r="B130" s="356"/>
      <c r="C130" s="356"/>
      <c r="D130" s="356"/>
      <c r="E130" s="73"/>
      <c r="F130" s="73"/>
      <c r="G130" s="230"/>
    </row>
    <row r="131" spans="1:7" ht="81.75" customHeight="1" thickBot="1">
      <c r="A131" s="231" t="s">
        <v>0</v>
      </c>
      <c r="B131" s="231" t="s">
        <v>48</v>
      </c>
      <c r="C131" s="231" t="s">
        <v>82</v>
      </c>
      <c r="D131" s="322" t="s">
        <v>49</v>
      </c>
      <c r="E131" s="73"/>
      <c r="F131" s="309"/>
      <c r="G131" s="230"/>
    </row>
    <row r="132" spans="1:7" ht="12.75" customHeight="1" thickTop="1">
      <c r="A132" s="187">
        <v>1</v>
      </c>
      <c r="B132" s="187">
        <v>2</v>
      </c>
      <c r="C132" s="187">
        <v>3</v>
      </c>
      <c r="D132" s="187">
        <v>4</v>
      </c>
      <c r="E132" s="73"/>
      <c r="F132" s="142"/>
      <c r="G132" s="230"/>
    </row>
    <row r="133" spans="1:7">
      <c r="A133" s="298" t="s">
        <v>6</v>
      </c>
      <c r="B133" s="297">
        <v>423</v>
      </c>
      <c r="C133" s="297">
        <v>1314</v>
      </c>
      <c r="D133" s="299">
        <v>32.19178082191781</v>
      </c>
      <c r="E133" s="73"/>
      <c r="F133" s="311"/>
      <c r="G133" s="230"/>
    </row>
    <row r="134" spans="1:7">
      <c r="A134" s="73" t="s">
        <v>302</v>
      </c>
      <c r="B134" s="297">
        <v>8007</v>
      </c>
      <c r="C134" s="297">
        <v>24996</v>
      </c>
      <c r="D134" s="299">
        <v>32.033125300048013</v>
      </c>
      <c r="E134" s="73"/>
      <c r="F134" s="311"/>
      <c r="G134" s="230"/>
    </row>
    <row r="135" spans="1:7">
      <c r="A135" s="73" t="s">
        <v>8</v>
      </c>
      <c r="B135" s="297">
        <v>1849</v>
      </c>
      <c r="C135" s="297">
        <v>6654</v>
      </c>
      <c r="D135" s="299">
        <v>27.787796813946496</v>
      </c>
      <c r="E135" s="73"/>
      <c r="F135" s="311"/>
      <c r="G135" s="230"/>
    </row>
    <row r="136" spans="1:7">
      <c r="A136" s="298" t="s">
        <v>303</v>
      </c>
      <c r="B136" s="297">
        <v>1941</v>
      </c>
      <c r="C136" s="297">
        <v>9374</v>
      </c>
      <c r="D136" s="299">
        <v>20.706208662257307</v>
      </c>
      <c r="E136" s="73"/>
      <c r="F136" s="311"/>
      <c r="G136" s="230"/>
    </row>
    <row r="137" spans="1:7">
      <c r="A137" s="298" t="s">
        <v>10</v>
      </c>
      <c r="B137" s="297">
        <v>5705</v>
      </c>
      <c r="C137" s="297">
        <v>20890</v>
      </c>
      <c r="D137" s="299">
        <v>27.30971756821446</v>
      </c>
      <c r="E137" s="73"/>
      <c r="F137" s="311"/>
      <c r="G137" s="230"/>
    </row>
    <row r="138" spans="1:7">
      <c r="A138" s="298" t="s">
        <v>301</v>
      </c>
      <c r="B138" s="297">
        <v>3095</v>
      </c>
      <c r="C138" s="297">
        <v>8144</v>
      </c>
      <c r="D138" s="299">
        <v>38</v>
      </c>
      <c r="E138" s="73"/>
      <c r="F138" s="311"/>
      <c r="G138" s="230"/>
    </row>
    <row r="139" spans="1:7">
      <c r="A139" s="298" t="s">
        <v>12</v>
      </c>
      <c r="B139" s="297">
        <v>1005</v>
      </c>
      <c r="C139" s="297">
        <v>3396</v>
      </c>
      <c r="D139" s="299">
        <v>29.593639575971732</v>
      </c>
      <c r="E139" s="73"/>
      <c r="F139" s="311"/>
      <c r="G139" s="230"/>
    </row>
    <row r="140" spans="1:7">
      <c r="A140" s="298" t="s">
        <v>13</v>
      </c>
      <c r="B140" s="300"/>
      <c r="C140" s="300"/>
      <c r="D140" s="301"/>
      <c r="E140" s="73"/>
      <c r="F140" s="311"/>
      <c r="G140" s="230"/>
    </row>
    <row r="141" spans="1:7">
      <c r="A141" s="298" t="s">
        <v>14</v>
      </c>
      <c r="B141" s="297">
        <v>8471</v>
      </c>
      <c r="C141" s="297">
        <v>28221</v>
      </c>
      <c r="D141" s="299">
        <v>30.016654264554766</v>
      </c>
      <c r="E141" s="73"/>
      <c r="F141" s="311"/>
      <c r="G141" s="230"/>
    </row>
    <row r="142" spans="1:7">
      <c r="A142" s="298" t="s">
        <v>15</v>
      </c>
      <c r="B142" s="297">
        <v>1425</v>
      </c>
      <c r="C142" s="297">
        <v>3744</v>
      </c>
      <c r="D142" s="299">
        <v>38.060897435897431</v>
      </c>
      <c r="E142" s="73"/>
      <c r="F142" s="311"/>
      <c r="G142" s="230"/>
    </row>
    <row r="143" spans="1:7">
      <c r="A143" s="298" t="s">
        <v>16</v>
      </c>
      <c r="B143" s="297">
        <v>7707</v>
      </c>
      <c r="C143" s="297">
        <v>29711</v>
      </c>
      <c r="D143" s="299">
        <v>25.939887583723198</v>
      </c>
      <c r="E143" s="73"/>
      <c r="F143" s="311"/>
      <c r="G143" s="230"/>
    </row>
    <row r="144" spans="1:7">
      <c r="A144" s="298" t="s">
        <v>17</v>
      </c>
      <c r="B144" s="297">
        <v>5613</v>
      </c>
      <c r="C144" s="297">
        <v>17681</v>
      </c>
      <c r="D144" s="299">
        <v>31.745941971607937</v>
      </c>
      <c r="E144" s="73"/>
      <c r="F144" s="311"/>
      <c r="G144" s="230"/>
    </row>
    <row r="145" spans="1:12">
      <c r="A145" s="298" t="s">
        <v>18</v>
      </c>
      <c r="B145" s="297">
        <v>585</v>
      </c>
      <c r="C145" s="297">
        <v>2880</v>
      </c>
      <c r="D145" s="299">
        <v>20.3125</v>
      </c>
      <c r="E145" s="73"/>
      <c r="F145" s="311"/>
      <c r="G145" s="230"/>
    </row>
    <row r="146" spans="1:12">
      <c r="A146" s="298" t="s">
        <v>19</v>
      </c>
      <c r="B146" s="297">
        <v>304</v>
      </c>
      <c r="C146" s="297">
        <v>1579</v>
      </c>
      <c r="D146" s="299">
        <v>19.252691576947434</v>
      </c>
      <c r="E146" s="73"/>
      <c r="F146" s="311"/>
      <c r="G146" s="230"/>
      <c r="I146" s="317"/>
      <c r="J146" s="317"/>
      <c r="K146" s="317"/>
      <c r="L146" s="317"/>
    </row>
    <row r="147" spans="1:12">
      <c r="A147" s="73" t="s">
        <v>20</v>
      </c>
      <c r="B147" s="297">
        <v>2907</v>
      </c>
      <c r="C147" s="297">
        <v>10447</v>
      </c>
      <c r="D147" s="299">
        <v>27.826170192399729</v>
      </c>
      <c r="E147" s="73"/>
      <c r="F147" s="311"/>
      <c r="G147" s="230"/>
      <c r="I147" s="317"/>
      <c r="J147" s="317"/>
      <c r="K147" s="317"/>
      <c r="L147" s="317"/>
    </row>
    <row r="148" spans="1:12">
      <c r="A148" s="298" t="s">
        <v>21</v>
      </c>
      <c r="B148" s="297">
        <v>4700</v>
      </c>
      <c r="C148" s="297">
        <v>18896</v>
      </c>
      <c r="D148" s="299">
        <v>24.872988992379337</v>
      </c>
      <c r="E148" s="73"/>
      <c r="F148" s="311"/>
      <c r="G148" s="230"/>
      <c r="I148" s="317"/>
      <c r="J148" s="317"/>
      <c r="K148" s="317"/>
      <c r="L148" s="317"/>
    </row>
    <row r="149" spans="1:12" ht="16.5" customHeight="1" thickBot="1">
      <c r="A149" s="302" t="s">
        <v>22</v>
      </c>
      <c r="B149" s="303">
        <f>SUM(B133:B148)</f>
        <v>53737</v>
      </c>
      <c r="C149" s="303">
        <f>SUM(C133:C148)</f>
        <v>187927</v>
      </c>
      <c r="D149" s="304">
        <f>B149*100/C149</f>
        <v>28.594613866022446</v>
      </c>
      <c r="E149" s="73"/>
      <c r="F149" s="316"/>
      <c r="G149" s="230"/>
      <c r="I149" s="317"/>
      <c r="J149" s="317"/>
      <c r="K149" s="317"/>
      <c r="L149" s="317"/>
    </row>
    <row r="150" spans="1:12">
      <c r="A150" s="298" t="s">
        <v>23</v>
      </c>
      <c r="B150" s="297">
        <v>1813</v>
      </c>
      <c r="C150" s="297">
        <v>4315</v>
      </c>
      <c r="D150" s="299">
        <v>42.016222479721897</v>
      </c>
      <c r="E150" s="73"/>
      <c r="F150" s="311"/>
      <c r="G150" s="230"/>
      <c r="I150" s="317"/>
      <c r="J150" s="317"/>
      <c r="K150" s="317"/>
      <c r="L150" s="317"/>
    </row>
    <row r="151" spans="1:12">
      <c r="A151" s="298" t="s">
        <v>24</v>
      </c>
      <c r="B151" s="297">
        <v>306</v>
      </c>
      <c r="C151" s="297">
        <v>11369</v>
      </c>
      <c r="D151" s="299">
        <v>2.6915295980297302</v>
      </c>
      <c r="E151" s="73"/>
      <c r="F151" s="311"/>
      <c r="G151" s="230"/>
      <c r="I151" s="317"/>
      <c r="J151" s="317"/>
      <c r="K151" s="317"/>
      <c r="L151" s="317"/>
    </row>
    <row r="152" spans="1:12">
      <c r="A152" s="298" t="s">
        <v>25</v>
      </c>
      <c r="B152" s="305">
        <v>343</v>
      </c>
      <c r="C152" s="305">
        <v>3676</v>
      </c>
      <c r="D152" s="306">
        <v>9.33</v>
      </c>
      <c r="E152" s="73"/>
      <c r="F152" s="329"/>
      <c r="G152" s="230"/>
      <c r="I152" s="317"/>
      <c r="J152" s="317"/>
      <c r="K152" s="317"/>
      <c r="L152" s="317"/>
    </row>
    <row r="153" spans="1:12" ht="22.5" customHeight="1" thickBot="1">
      <c r="A153" s="307" t="s">
        <v>26</v>
      </c>
      <c r="B153" s="303">
        <f>SUM(B149:B152)</f>
        <v>56199</v>
      </c>
      <c r="C153" s="303">
        <f>SUM(C149:C152)</f>
        <v>207287</v>
      </c>
      <c r="D153" s="304">
        <f>B153*100/C153</f>
        <v>27.111685730412422</v>
      </c>
      <c r="E153" s="73"/>
      <c r="F153" s="324"/>
      <c r="G153" s="230"/>
    </row>
    <row r="154" spans="1:12">
      <c r="E154" s="73"/>
      <c r="F154" s="73"/>
      <c r="G154" s="230"/>
    </row>
    <row r="155" spans="1:12">
      <c r="E155" s="73"/>
      <c r="F155" s="73"/>
      <c r="G155" s="230"/>
    </row>
    <row r="156" spans="1:12">
      <c r="E156" s="73"/>
      <c r="F156" s="73"/>
      <c r="G156" s="230"/>
    </row>
    <row r="157" spans="1:12">
      <c r="E157" s="73"/>
      <c r="F157" s="73"/>
      <c r="G157" s="230"/>
    </row>
    <row r="158" spans="1:12">
      <c r="E158" s="73"/>
      <c r="F158" s="73"/>
      <c r="G158" s="230"/>
    </row>
    <row r="159" spans="1:12">
      <c r="E159" s="73"/>
      <c r="F159" s="73"/>
      <c r="G159" s="230"/>
    </row>
    <row r="160" spans="1:12">
      <c r="E160" s="73"/>
      <c r="F160" s="73"/>
      <c r="G160" s="230"/>
    </row>
  </sheetData>
  <mergeCells count="6">
    <mergeCell ref="A130:D130"/>
    <mergeCell ref="A1:G1"/>
    <mergeCell ref="A27:G27"/>
    <mergeCell ref="A55:G55"/>
    <mergeCell ref="A80:G80"/>
    <mergeCell ref="A106:G106"/>
  </mergeCells>
  <pageMargins left="0.45" right="0.45" top="0.75" bottom="0.25" header="0.3" footer="0.3"/>
  <pageSetup paperSize="9" scale="89" orientation="landscape" r:id="rId1"/>
  <rowBreaks count="6" manualBreakCount="6">
    <brk id="26" max="6" man="1"/>
    <brk id="54" max="16383" man="1"/>
    <brk id="79" max="16383" man="1"/>
    <brk id="105" max="16383" man="1"/>
    <brk id="129" max="16383" man="1"/>
    <brk id="153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J86"/>
  <sheetViews>
    <sheetView topLeftCell="A29" workbookViewId="0">
      <selection activeCell="A6" sqref="A6:J30"/>
    </sheetView>
  </sheetViews>
  <sheetFormatPr defaultColWidth="8.88671875" defaultRowHeight="14.4"/>
  <cols>
    <col min="1" max="1" width="13.44140625" style="250" customWidth="1"/>
    <col min="2" max="2" width="18" style="12" customWidth="1"/>
    <col min="3" max="3" width="19.5546875" style="79" customWidth="1"/>
    <col min="4" max="4" width="19.6640625" style="79" customWidth="1"/>
    <col min="5" max="5" width="22.109375" style="79" customWidth="1"/>
    <col min="6" max="6" width="20.109375" style="79" customWidth="1"/>
    <col min="7" max="7" width="18.109375" style="79" customWidth="1"/>
    <col min="8" max="16384" width="8.88671875" style="79"/>
  </cols>
  <sheetData>
    <row r="1" spans="1:10" ht="45" customHeight="1">
      <c r="A1" s="368" t="s">
        <v>382</v>
      </c>
      <c r="B1" s="368"/>
      <c r="C1" s="368"/>
      <c r="D1" s="368"/>
      <c r="E1" s="368"/>
      <c r="F1" s="368"/>
      <c r="G1" s="368"/>
      <c r="H1" s="89"/>
    </row>
    <row r="2" spans="1:10" s="89" customFormat="1" ht="81.75" customHeight="1">
      <c r="A2" s="27" t="s">
        <v>149</v>
      </c>
      <c r="B2" s="28" t="s">
        <v>148</v>
      </c>
      <c r="C2" s="27" t="s">
        <v>147</v>
      </c>
      <c r="D2" s="27" t="s">
        <v>146</v>
      </c>
      <c r="E2" s="29" t="s">
        <v>145</v>
      </c>
      <c r="F2" s="27" t="s">
        <v>144</v>
      </c>
      <c r="G2" s="29" t="s">
        <v>143</v>
      </c>
    </row>
    <row r="3" spans="1:10">
      <c r="A3" s="369" t="s">
        <v>6</v>
      </c>
      <c r="B3" s="15" t="s">
        <v>142</v>
      </c>
      <c r="C3" s="243">
        <v>232</v>
      </c>
      <c r="D3" s="243">
        <v>969</v>
      </c>
      <c r="E3" s="244">
        <v>4.1767241379310347</v>
      </c>
      <c r="F3" s="243">
        <v>228</v>
      </c>
      <c r="G3" s="244">
        <v>98.275862068965509</v>
      </c>
    </row>
    <row r="4" spans="1:10">
      <c r="A4" s="370"/>
      <c r="B4" s="13" t="s">
        <v>141</v>
      </c>
      <c r="C4" s="243">
        <v>228</v>
      </c>
      <c r="D4" s="243">
        <v>74</v>
      </c>
      <c r="E4" s="244">
        <v>0.32456140350877194</v>
      </c>
    </row>
    <row r="5" spans="1:10">
      <c r="A5" s="371"/>
      <c r="B5" s="14" t="s">
        <v>140</v>
      </c>
      <c r="C5" s="243">
        <v>5220</v>
      </c>
      <c r="D5" s="243">
        <v>939</v>
      </c>
      <c r="E5" s="244">
        <v>0.17988505747126438</v>
      </c>
    </row>
    <row r="6" spans="1:10">
      <c r="A6" s="372" t="s">
        <v>7</v>
      </c>
      <c r="B6" s="332" t="s">
        <v>142</v>
      </c>
      <c r="C6" s="333">
        <v>1717</v>
      </c>
      <c r="D6" s="333">
        <v>9263</v>
      </c>
      <c r="E6" s="334">
        <v>5.3948747815958065</v>
      </c>
      <c r="F6" s="333">
        <v>1717</v>
      </c>
      <c r="G6" s="334">
        <v>100</v>
      </c>
      <c r="H6" s="335"/>
      <c r="I6" s="335"/>
      <c r="J6" s="335"/>
    </row>
    <row r="7" spans="1:10">
      <c r="A7" s="372"/>
      <c r="B7" s="332" t="s">
        <v>141</v>
      </c>
      <c r="C7" s="333">
        <v>1619</v>
      </c>
      <c r="D7" s="333">
        <v>3489</v>
      </c>
      <c r="E7" s="334">
        <v>2.1550339715873998</v>
      </c>
      <c r="F7" s="335"/>
      <c r="G7" s="335"/>
      <c r="H7" s="335"/>
      <c r="I7" s="335"/>
      <c r="J7" s="335"/>
    </row>
    <row r="8" spans="1:10">
      <c r="A8" s="373"/>
      <c r="B8" s="336" t="s">
        <v>140</v>
      </c>
      <c r="C8" s="333">
        <v>28833</v>
      </c>
      <c r="D8" s="333">
        <v>5405</v>
      </c>
      <c r="E8" s="334">
        <v>0.18745881455276939</v>
      </c>
      <c r="F8" s="335"/>
      <c r="G8" s="335"/>
      <c r="H8" s="335"/>
      <c r="I8" s="335"/>
      <c r="J8" s="335"/>
    </row>
    <row r="9" spans="1:10">
      <c r="A9" s="374" t="s">
        <v>8</v>
      </c>
      <c r="B9" s="337" t="s">
        <v>142</v>
      </c>
      <c r="C9" s="333">
        <v>627</v>
      </c>
      <c r="D9" s="333">
        <v>2779</v>
      </c>
      <c r="E9" s="334">
        <v>4.4322169059011163</v>
      </c>
      <c r="F9" s="333">
        <v>536</v>
      </c>
      <c r="G9" s="334">
        <v>85.486443381180223</v>
      </c>
      <c r="H9" s="335"/>
      <c r="I9" s="335"/>
      <c r="J9" s="335"/>
    </row>
    <row r="10" spans="1:10">
      <c r="A10" s="372" t="s">
        <v>8</v>
      </c>
      <c r="B10" s="332" t="s">
        <v>141</v>
      </c>
      <c r="C10" s="333">
        <v>621</v>
      </c>
      <c r="D10" s="333">
        <v>1427</v>
      </c>
      <c r="E10" s="334">
        <v>2.2979066022544283</v>
      </c>
      <c r="F10" s="335"/>
      <c r="G10" s="335"/>
      <c r="H10" s="335"/>
      <c r="I10" s="335"/>
      <c r="J10" s="335"/>
    </row>
    <row r="11" spans="1:10">
      <c r="A11" s="373" t="s">
        <v>8</v>
      </c>
      <c r="B11" s="336" t="s">
        <v>140</v>
      </c>
      <c r="C11" s="333">
        <v>11688</v>
      </c>
      <c r="D11" s="333">
        <v>2306</v>
      </c>
      <c r="E11" s="334">
        <v>0.19729637234770706</v>
      </c>
      <c r="F11" s="335"/>
      <c r="G11" s="335"/>
      <c r="H11" s="335"/>
      <c r="I11" s="335"/>
      <c r="J11" s="335"/>
    </row>
    <row r="12" spans="1:10">
      <c r="A12" s="372" t="s">
        <v>9</v>
      </c>
      <c r="B12" s="332" t="s">
        <v>142</v>
      </c>
      <c r="C12" s="333">
        <v>884</v>
      </c>
      <c r="D12" s="333">
        <v>4416</v>
      </c>
      <c r="E12" s="334">
        <v>4.995475113122172</v>
      </c>
      <c r="F12" s="333">
        <v>884</v>
      </c>
      <c r="G12" s="334">
        <v>100</v>
      </c>
      <c r="H12" s="335"/>
      <c r="I12" s="335"/>
      <c r="J12" s="335"/>
    </row>
    <row r="13" spans="1:10">
      <c r="A13" s="372" t="s">
        <v>9</v>
      </c>
      <c r="B13" s="332" t="s">
        <v>141</v>
      </c>
      <c r="C13" s="333">
        <v>964</v>
      </c>
      <c r="D13" s="333">
        <v>2012</v>
      </c>
      <c r="E13" s="334">
        <v>2.087136929460581</v>
      </c>
      <c r="F13" s="335"/>
      <c r="G13" s="335"/>
      <c r="H13" s="335"/>
      <c r="I13" s="335"/>
      <c r="J13" s="335"/>
    </row>
    <row r="14" spans="1:10">
      <c r="A14" s="373" t="s">
        <v>9</v>
      </c>
      <c r="B14" s="336" t="s">
        <v>140</v>
      </c>
      <c r="C14" s="333">
        <v>12424</v>
      </c>
      <c r="D14" s="333">
        <v>2464</v>
      </c>
      <c r="E14" s="334">
        <v>0.1983258209916291</v>
      </c>
      <c r="F14" s="335"/>
      <c r="G14" s="335"/>
      <c r="H14" s="335"/>
      <c r="I14" s="335"/>
      <c r="J14" s="335"/>
    </row>
    <row r="15" spans="1:10">
      <c r="A15" s="372" t="s">
        <v>10</v>
      </c>
      <c r="B15" s="332" t="s">
        <v>142</v>
      </c>
      <c r="C15" s="333">
        <v>1853</v>
      </c>
      <c r="D15" s="333">
        <v>9408</v>
      </c>
      <c r="E15" s="334">
        <v>5.0771721532649758</v>
      </c>
      <c r="F15" s="333">
        <v>1852</v>
      </c>
      <c r="G15" s="334">
        <v>99.946033459255261</v>
      </c>
      <c r="H15" s="335"/>
      <c r="I15" s="335"/>
      <c r="J15" s="335"/>
    </row>
    <row r="16" spans="1:10">
      <c r="A16" s="372" t="s">
        <v>10</v>
      </c>
      <c r="B16" s="332" t="s">
        <v>141</v>
      </c>
      <c r="C16" s="333">
        <v>1768</v>
      </c>
      <c r="D16" s="333">
        <v>3016</v>
      </c>
      <c r="E16" s="334">
        <v>1.7058823529411764</v>
      </c>
      <c r="F16" s="335"/>
      <c r="G16" s="335"/>
      <c r="H16" s="335"/>
      <c r="I16" s="335"/>
      <c r="J16" s="335"/>
    </row>
    <row r="17" spans="1:10">
      <c r="A17" s="373" t="s">
        <v>10</v>
      </c>
      <c r="B17" s="336" t="s">
        <v>140</v>
      </c>
      <c r="C17" s="333">
        <v>25084</v>
      </c>
      <c r="D17" s="333">
        <v>2436</v>
      </c>
      <c r="E17" s="334">
        <v>9.7113697974804652E-2</v>
      </c>
      <c r="F17" s="335"/>
      <c r="G17" s="335"/>
      <c r="H17" s="335"/>
      <c r="I17" s="335"/>
      <c r="J17" s="335"/>
    </row>
    <row r="18" spans="1:10">
      <c r="A18" s="372" t="s">
        <v>11</v>
      </c>
      <c r="B18" s="332" t="s">
        <v>142</v>
      </c>
      <c r="C18" s="333">
        <v>2406</v>
      </c>
      <c r="D18" s="333">
        <v>11447</v>
      </c>
      <c r="E18" s="334">
        <v>4.7576891105569405</v>
      </c>
      <c r="F18" s="333">
        <v>2309</v>
      </c>
      <c r="G18" s="334">
        <v>95.968412302576894</v>
      </c>
      <c r="H18" s="335"/>
      <c r="I18" s="335"/>
      <c r="J18" s="335"/>
    </row>
    <row r="19" spans="1:10">
      <c r="A19" s="372"/>
      <c r="B19" s="332" t="s">
        <v>141</v>
      </c>
      <c r="C19" s="333">
        <v>2396</v>
      </c>
      <c r="D19" s="333">
        <v>5727</v>
      </c>
      <c r="E19" s="334">
        <v>2.3902337228714523</v>
      </c>
      <c r="F19" s="338"/>
      <c r="G19" s="338"/>
      <c r="H19" s="335"/>
      <c r="I19" s="335"/>
      <c r="J19" s="335"/>
    </row>
    <row r="20" spans="1:10">
      <c r="A20" s="373"/>
      <c r="B20" s="336" t="s">
        <v>140</v>
      </c>
      <c r="C20" s="333">
        <v>33298</v>
      </c>
      <c r="D20" s="333">
        <v>3709</v>
      </c>
      <c r="E20" s="334">
        <v>0.11138807135563697</v>
      </c>
      <c r="F20" s="3"/>
      <c r="G20" s="3"/>
      <c r="H20" s="335"/>
      <c r="I20" s="335"/>
      <c r="J20" s="335"/>
    </row>
    <row r="21" spans="1:10">
      <c r="A21" s="372" t="s">
        <v>12</v>
      </c>
      <c r="B21" s="332" t="s">
        <v>142</v>
      </c>
      <c r="C21" s="333">
        <v>616</v>
      </c>
      <c r="D21" s="333">
        <v>3041</v>
      </c>
      <c r="E21" s="334">
        <v>4.9400000000000004</v>
      </c>
      <c r="F21" s="333">
        <v>598</v>
      </c>
      <c r="G21" s="334">
        <v>97.08</v>
      </c>
      <c r="H21" s="335"/>
      <c r="I21" s="335"/>
      <c r="J21" s="335"/>
    </row>
    <row r="22" spans="1:10">
      <c r="A22" s="372"/>
      <c r="B22" s="332" t="s">
        <v>141</v>
      </c>
      <c r="C22" s="333">
        <v>639</v>
      </c>
      <c r="D22" s="333">
        <v>850</v>
      </c>
      <c r="E22" s="334">
        <v>1.33</v>
      </c>
      <c r="F22" s="335"/>
      <c r="G22" s="335"/>
      <c r="H22" s="335"/>
      <c r="I22" s="335"/>
      <c r="J22" s="335"/>
    </row>
    <row r="23" spans="1:10">
      <c r="A23" s="373"/>
      <c r="B23" s="336" t="s">
        <v>140</v>
      </c>
      <c r="C23" s="333">
        <v>8536</v>
      </c>
      <c r="D23" s="333">
        <v>575</v>
      </c>
      <c r="E23" s="334">
        <v>7.0000000000000007E-2</v>
      </c>
      <c r="F23" s="335"/>
      <c r="G23" s="335"/>
      <c r="H23" s="335"/>
      <c r="I23" s="335"/>
      <c r="J23" s="335"/>
    </row>
    <row r="24" spans="1:10">
      <c r="A24" s="372" t="s">
        <v>13</v>
      </c>
      <c r="B24" s="332" t="s">
        <v>142</v>
      </c>
      <c r="C24" s="333">
        <v>504</v>
      </c>
      <c r="D24" s="333">
        <v>2205</v>
      </c>
      <c r="E24" s="334">
        <v>4.375</v>
      </c>
      <c r="F24" s="333">
        <v>442</v>
      </c>
      <c r="G24" s="334">
        <v>87.698412698412696</v>
      </c>
      <c r="H24" s="335"/>
      <c r="I24" s="335"/>
      <c r="J24" s="335"/>
    </row>
    <row r="25" spans="1:10">
      <c r="A25" s="372"/>
      <c r="B25" s="332" t="s">
        <v>141</v>
      </c>
      <c r="C25" s="333">
        <v>516</v>
      </c>
      <c r="D25" s="333">
        <v>863</v>
      </c>
      <c r="E25" s="334">
        <v>1.6724806201550388</v>
      </c>
      <c r="F25" s="338"/>
      <c r="G25" s="338"/>
      <c r="H25" s="335"/>
      <c r="I25" s="335"/>
      <c r="J25" s="335"/>
    </row>
    <row r="26" spans="1:10">
      <c r="A26" s="373"/>
      <c r="B26" s="336" t="s">
        <v>140</v>
      </c>
      <c r="C26" s="333">
        <v>9180</v>
      </c>
      <c r="D26" s="333">
        <v>1966</v>
      </c>
      <c r="E26" s="334">
        <v>0.21416122004357299</v>
      </c>
      <c r="F26" s="3"/>
      <c r="G26" s="3"/>
      <c r="H26" s="335"/>
      <c r="I26" s="335"/>
      <c r="J26" s="335"/>
    </row>
    <row r="27" spans="1:10" ht="81.599999999999994" customHeight="1">
      <c r="A27" s="339" t="s">
        <v>149</v>
      </c>
      <c r="B27" s="340" t="s">
        <v>148</v>
      </c>
      <c r="C27" s="339" t="s">
        <v>147</v>
      </c>
      <c r="D27" s="339" t="s">
        <v>146</v>
      </c>
      <c r="E27" s="341" t="s">
        <v>145</v>
      </c>
      <c r="F27" s="339" t="s">
        <v>144</v>
      </c>
      <c r="G27" s="341" t="s">
        <v>143</v>
      </c>
      <c r="H27" s="335"/>
      <c r="I27" s="335"/>
      <c r="J27" s="335"/>
    </row>
    <row r="28" spans="1:10">
      <c r="A28" s="375" t="s">
        <v>14</v>
      </c>
      <c r="B28" s="332" t="s">
        <v>142</v>
      </c>
      <c r="C28" s="333">
        <v>2315</v>
      </c>
      <c r="D28" s="333">
        <v>10992</v>
      </c>
      <c r="E28" s="334">
        <v>4.7481641468682509</v>
      </c>
      <c r="F28" s="333">
        <v>2194</v>
      </c>
      <c r="G28" s="334">
        <v>94.7732181425486</v>
      </c>
      <c r="H28" s="335"/>
      <c r="I28" s="335"/>
      <c r="J28" s="335"/>
    </row>
    <row r="29" spans="1:10">
      <c r="A29" s="375"/>
      <c r="B29" s="332" t="s">
        <v>141</v>
      </c>
      <c r="C29" s="333">
        <v>2254</v>
      </c>
      <c r="D29" s="333">
        <v>5395</v>
      </c>
      <c r="E29" s="334">
        <v>2.393522626441881</v>
      </c>
      <c r="F29" s="335"/>
      <c r="G29" s="335"/>
      <c r="H29" s="335"/>
      <c r="I29" s="335"/>
      <c r="J29" s="335"/>
    </row>
    <row r="30" spans="1:10">
      <c r="A30" s="376"/>
      <c r="B30" s="336" t="s">
        <v>140</v>
      </c>
      <c r="C30" s="333">
        <v>39438</v>
      </c>
      <c r="D30" s="333">
        <v>4725</v>
      </c>
      <c r="E30" s="334">
        <v>0.11980830670926518</v>
      </c>
      <c r="F30" s="335"/>
      <c r="G30" s="335"/>
      <c r="H30" s="335"/>
      <c r="I30" s="335"/>
      <c r="J30" s="335"/>
    </row>
    <row r="31" spans="1:10">
      <c r="A31" s="377" t="s">
        <v>15</v>
      </c>
      <c r="B31" s="15" t="s">
        <v>142</v>
      </c>
      <c r="C31" s="243">
        <v>756</v>
      </c>
      <c r="D31" s="243">
        <v>4008</v>
      </c>
      <c r="E31" s="244">
        <v>5.3015873015873014</v>
      </c>
      <c r="F31" s="243">
        <v>654</v>
      </c>
      <c r="G31" s="244">
        <v>86.507936507936506</v>
      </c>
    </row>
    <row r="32" spans="1:10">
      <c r="A32" s="366"/>
      <c r="B32" s="13" t="s">
        <v>141</v>
      </c>
      <c r="C32" s="243">
        <v>753</v>
      </c>
      <c r="D32" s="243">
        <v>1505</v>
      </c>
      <c r="E32" s="244">
        <v>1.99867197875166</v>
      </c>
      <c r="F32" s="245"/>
      <c r="G32" s="245"/>
    </row>
    <row r="33" spans="1:7">
      <c r="A33" s="367"/>
      <c r="B33" s="14" t="s">
        <v>140</v>
      </c>
      <c r="C33" s="243">
        <v>11912</v>
      </c>
      <c r="D33" s="243">
        <v>2213</v>
      </c>
      <c r="E33" s="244">
        <v>0.18577904633982539</v>
      </c>
      <c r="F33" s="246"/>
      <c r="G33" s="246"/>
    </row>
    <row r="34" spans="1:7">
      <c r="A34" s="366" t="s">
        <v>16</v>
      </c>
      <c r="B34" s="13" t="s">
        <v>142</v>
      </c>
      <c r="C34" s="243">
        <v>1955</v>
      </c>
      <c r="D34" s="243">
        <v>9211</v>
      </c>
      <c r="E34" s="244">
        <v>4.7115089514066497</v>
      </c>
      <c r="F34" s="243">
        <v>1847</v>
      </c>
      <c r="G34" s="244">
        <v>94.47570332480818</v>
      </c>
    </row>
    <row r="35" spans="1:7">
      <c r="A35" s="366"/>
      <c r="B35" s="13" t="s">
        <v>141</v>
      </c>
      <c r="C35" s="243">
        <v>1945</v>
      </c>
      <c r="D35" s="243">
        <v>4138</v>
      </c>
      <c r="E35" s="244">
        <v>2.1275064267352186</v>
      </c>
      <c r="F35" s="245"/>
      <c r="G35" s="245"/>
    </row>
    <row r="36" spans="1:7">
      <c r="A36" s="367"/>
      <c r="B36" s="14" t="s">
        <v>140</v>
      </c>
      <c r="C36" s="243">
        <v>26552</v>
      </c>
      <c r="D36" s="243">
        <v>6029</v>
      </c>
      <c r="E36" s="244">
        <v>0.22706387466104247</v>
      </c>
      <c r="F36" s="246"/>
      <c r="G36" s="246"/>
    </row>
    <row r="37" spans="1:7">
      <c r="A37" s="366" t="s">
        <v>17</v>
      </c>
      <c r="B37" s="13" t="s">
        <v>142</v>
      </c>
      <c r="C37" s="243">
        <v>1110</v>
      </c>
      <c r="D37" s="243">
        <v>5723</v>
      </c>
      <c r="E37" s="244">
        <v>5.16</v>
      </c>
      <c r="F37" s="243">
        <v>1065</v>
      </c>
      <c r="G37" s="244">
        <v>95.95</v>
      </c>
    </row>
    <row r="38" spans="1:7">
      <c r="A38" s="366"/>
      <c r="B38" s="13" t="s">
        <v>141</v>
      </c>
      <c r="C38" s="243">
        <v>1081</v>
      </c>
      <c r="D38" s="243">
        <v>2716</v>
      </c>
      <c r="E38" s="244">
        <v>2.5099999999999998</v>
      </c>
      <c r="F38" s="245"/>
      <c r="G38" s="245"/>
    </row>
    <row r="39" spans="1:7">
      <c r="A39" s="367"/>
      <c r="B39" s="14" t="s">
        <v>140</v>
      </c>
      <c r="C39" s="243">
        <v>19262</v>
      </c>
      <c r="D39" s="243">
        <v>2887</v>
      </c>
      <c r="E39" s="244">
        <v>0.15</v>
      </c>
      <c r="F39" s="246"/>
      <c r="G39" s="246"/>
    </row>
    <row r="40" spans="1:7">
      <c r="A40" s="366" t="s">
        <v>18</v>
      </c>
      <c r="B40" s="13" t="s">
        <v>142</v>
      </c>
      <c r="C40" s="243">
        <v>422</v>
      </c>
      <c r="D40" s="243">
        <v>1632</v>
      </c>
      <c r="E40" s="244">
        <v>3.8672985781990521</v>
      </c>
      <c r="F40" s="243">
        <v>312</v>
      </c>
      <c r="G40" s="244">
        <v>73.93364928909952</v>
      </c>
    </row>
    <row r="41" spans="1:7">
      <c r="A41" s="366"/>
      <c r="B41" s="13" t="s">
        <v>141</v>
      </c>
      <c r="C41" s="243">
        <v>386</v>
      </c>
      <c r="D41" s="243">
        <v>760</v>
      </c>
      <c r="E41" s="244">
        <v>1.9689119170984455</v>
      </c>
      <c r="F41" s="245"/>
      <c r="G41" s="245"/>
    </row>
    <row r="42" spans="1:7">
      <c r="A42" s="367"/>
      <c r="B42" s="14" t="s">
        <v>140</v>
      </c>
      <c r="C42" s="243">
        <v>7287</v>
      </c>
      <c r="D42" s="243">
        <v>1546</v>
      </c>
      <c r="E42" s="244">
        <v>0.21215863867160697</v>
      </c>
      <c r="F42" s="246"/>
      <c r="G42" s="246"/>
    </row>
    <row r="43" spans="1:7">
      <c r="A43" s="366" t="s">
        <v>19</v>
      </c>
      <c r="B43" s="13" t="s">
        <v>142</v>
      </c>
      <c r="C43" s="243">
        <v>157</v>
      </c>
      <c r="D43" s="243">
        <v>841</v>
      </c>
      <c r="E43" s="244">
        <v>5.3566878980891719</v>
      </c>
      <c r="F43" s="243">
        <v>157</v>
      </c>
      <c r="G43" s="244">
        <v>100</v>
      </c>
    </row>
    <row r="44" spans="1:7">
      <c r="A44" s="366"/>
      <c r="B44" s="13" t="s">
        <v>141</v>
      </c>
      <c r="C44" s="243">
        <v>186</v>
      </c>
      <c r="D44" s="243">
        <v>80</v>
      </c>
      <c r="E44" s="244">
        <v>0.43010752688172044</v>
      </c>
      <c r="F44" s="245"/>
      <c r="G44" s="245"/>
    </row>
    <row r="45" spans="1:7">
      <c r="A45" s="366"/>
      <c r="B45" s="13" t="s">
        <v>140</v>
      </c>
      <c r="C45" s="243">
        <v>4197</v>
      </c>
      <c r="D45" s="243">
        <v>93</v>
      </c>
      <c r="E45" s="244">
        <v>2.215868477483917E-2</v>
      </c>
      <c r="F45" s="246"/>
      <c r="G45" s="246"/>
    </row>
    <row r="46" spans="1:7">
      <c r="A46" s="377" t="s">
        <v>20</v>
      </c>
      <c r="B46" s="15" t="s">
        <v>142</v>
      </c>
      <c r="C46" s="243">
        <v>560</v>
      </c>
      <c r="D46" s="243">
        <v>1796</v>
      </c>
      <c r="E46" s="244">
        <v>3.2071428571428573</v>
      </c>
      <c r="F46" s="243">
        <v>386</v>
      </c>
      <c r="G46" s="244">
        <v>68.928571428571431</v>
      </c>
    </row>
    <row r="47" spans="1:7">
      <c r="A47" s="366"/>
      <c r="B47" s="13" t="s">
        <v>141</v>
      </c>
      <c r="C47" s="243">
        <v>565</v>
      </c>
      <c r="D47" s="243">
        <v>684</v>
      </c>
      <c r="E47" s="244">
        <v>1.2106194690265486</v>
      </c>
      <c r="F47" s="245"/>
      <c r="G47" s="245"/>
    </row>
    <row r="48" spans="1:7">
      <c r="A48" s="367"/>
      <c r="B48" s="14" t="s">
        <v>140</v>
      </c>
      <c r="C48" s="243">
        <v>10084</v>
      </c>
      <c r="D48" s="243">
        <v>1060</v>
      </c>
      <c r="E48" s="244">
        <v>0.10511701705672352</v>
      </c>
      <c r="F48" s="246"/>
      <c r="G48" s="246"/>
    </row>
    <row r="49" spans="1:7">
      <c r="A49" s="366" t="s">
        <v>21</v>
      </c>
      <c r="B49" s="13" t="s">
        <v>142</v>
      </c>
      <c r="C49" s="243">
        <v>1879</v>
      </c>
      <c r="D49" s="243">
        <v>9303</v>
      </c>
      <c r="E49" s="244">
        <v>4.9510377860564132</v>
      </c>
      <c r="F49" s="243">
        <v>1850</v>
      </c>
      <c r="G49" s="244">
        <v>98.456625864821717</v>
      </c>
    </row>
    <row r="50" spans="1:7">
      <c r="A50" s="366"/>
      <c r="B50" s="13" t="s">
        <v>141</v>
      </c>
      <c r="C50" s="243">
        <v>1940</v>
      </c>
      <c r="D50" s="243">
        <v>4117</v>
      </c>
      <c r="E50" s="244">
        <v>2.1221649484536083</v>
      </c>
      <c r="F50" s="245"/>
      <c r="G50" s="245"/>
    </row>
    <row r="51" spans="1:7">
      <c r="A51" s="367"/>
      <c r="B51" s="14" t="s">
        <v>140</v>
      </c>
      <c r="C51" s="243">
        <v>29247</v>
      </c>
      <c r="D51" s="243">
        <v>5990</v>
      </c>
      <c r="E51" s="244">
        <v>0.20355455873857342</v>
      </c>
      <c r="F51" s="246"/>
      <c r="G51" s="246"/>
    </row>
    <row r="52" spans="1:7">
      <c r="A52" s="247"/>
      <c r="B52" s="13"/>
      <c r="C52" s="248"/>
      <c r="D52" s="248"/>
      <c r="E52" s="248"/>
      <c r="F52" s="248"/>
      <c r="G52" s="248"/>
    </row>
    <row r="53" spans="1:7">
      <c r="A53" s="249"/>
      <c r="B53" s="13"/>
      <c r="C53" s="248"/>
      <c r="D53" s="248"/>
      <c r="E53" s="248"/>
      <c r="F53" s="248"/>
      <c r="G53" s="248"/>
    </row>
    <row r="54" spans="1:7">
      <c r="A54" s="249"/>
      <c r="B54" s="13"/>
      <c r="C54" s="248"/>
      <c r="D54" s="248"/>
      <c r="E54" s="248"/>
      <c r="F54" s="248"/>
      <c r="G54" s="248"/>
    </row>
    <row r="55" spans="1:7">
      <c r="A55" s="249"/>
      <c r="B55" s="13"/>
      <c r="C55" s="248"/>
      <c r="D55" s="248"/>
      <c r="E55" s="248"/>
      <c r="F55" s="248"/>
      <c r="G55" s="248"/>
    </row>
    <row r="56" spans="1:7">
      <c r="A56" s="249"/>
      <c r="B56" s="13"/>
      <c r="C56" s="248"/>
      <c r="D56" s="248"/>
      <c r="E56" s="248"/>
      <c r="F56" s="248"/>
      <c r="G56" s="248"/>
    </row>
    <row r="57" spans="1:7">
      <c r="A57" s="249"/>
      <c r="B57" s="13"/>
      <c r="C57" s="248"/>
      <c r="D57" s="248"/>
      <c r="E57" s="248"/>
      <c r="F57" s="248"/>
      <c r="G57" s="248"/>
    </row>
    <row r="58" spans="1:7">
      <c r="A58" s="249"/>
      <c r="B58" s="13"/>
      <c r="C58" s="248"/>
      <c r="D58" s="248"/>
      <c r="E58" s="248"/>
      <c r="F58" s="248"/>
      <c r="G58" s="248"/>
    </row>
    <row r="59" spans="1:7">
      <c r="A59" s="249"/>
      <c r="B59" s="13"/>
      <c r="C59" s="248"/>
      <c r="D59" s="248"/>
      <c r="E59" s="248"/>
      <c r="F59" s="248"/>
      <c r="G59" s="248"/>
    </row>
    <row r="60" spans="1:7">
      <c r="A60" s="249"/>
      <c r="B60" s="13"/>
      <c r="C60" s="248"/>
      <c r="D60" s="248"/>
      <c r="E60" s="248"/>
      <c r="F60" s="248"/>
      <c r="G60" s="248"/>
    </row>
    <row r="61" spans="1:7">
      <c r="A61" s="249"/>
      <c r="B61" s="13"/>
      <c r="C61" s="248"/>
      <c r="D61" s="248"/>
      <c r="E61" s="248"/>
      <c r="F61" s="248"/>
      <c r="G61" s="248"/>
    </row>
    <row r="62" spans="1:7">
      <c r="A62" s="249"/>
      <c r="B62" s="13"/>
      <c r="C62" s="248"/>
      <c r="D62" s="248"/>
      <c r="E62" s="248"/>
      <c r="F62" s="248"/>
      <c r="G62" s="248"/>
    </row>
    <row r="63" spans="1:7">
      <c r="A63" s="249"/>
      <c r="B63" s="13"/>
      <c r="C63" s="248"/>
      <c r="D63" s="248"/>
      <c r="E63" s="248"/>
      <c r="F63" s="248"/>
      <c r="G63" s="248"/>
    </row>
    <row r="64" spans="1:7">
      <c r="A64" s="249"/>
      <c r="B64" s="13"/>
      <c r="C64" s="248"/>
      <c r="D64" s="248"/>
      <c r="E64" s="248"/>
      <c r="F64" s="248"/>
      <c r="G64" s="248"/>
    </row>
    <row r="65" spans="1:7">
      <c r="A65" s="249"/>
      <c r="B65" s="13"/>
      <c r="C65" s="248"/>
      <c r="D65" s="248"/>
      <c r="E65" s="248"/>
      <c r="F65" s="248"/>
      <c r="G65" s="248"/>
    </row>
    <row r="66" spans="1:7">
      <c r="A66" s="249"/>
      <c r="B66" s="13"/>
      <c r="C66" s="248"/>
      <c r="D66" s="248"/>
      <c r="E66" s="248"/>
      <c r="F66" s="248"/>
      <c r="G66" s="248"/>
    </row>
    <row r="67" spans="1:7">
      <c r="A67" s="249"/>
      <c r="B67" s="13"/>
      <c r="C67" s="248"/>
      <c r="D67" s="248"/>
      <c r="E67" s="248"/>
      <c r="F67" s="248"/>
      <c r="G67" s="248"/>
    </row>
    <row r="68" spans="1:7">
      <c r="A68" s="249"/>
      <c r="B68" s="13"/>
      <c r="C68" s="248"/>
      <c r="D68" s="248"/>
      <c r="E68" s="248"/>
      <c r="F68" s="248"/>
      <c r="G68" s="248"/>
    </row>
    <row r="69" spans="1:7">
      <c r="A69" s="249"/>
      <c r="B69" s="13"/>
      <c r="C69" s="248"/>
      <c r="D69" s="248"/>
      <c r="E69" s="248"/>
      <c r="F69" s="248"/>
      <c r="G69" s="248"/>
    </row>
    <row r="70" spans="1:7">
      <c r="A70" s="249"/>
      <c r="B70" s="13"/>
      <c r="C70" s="248"/>
      <c r="D70" s="248"/>
      <c r="E70" s="248"/>
      <c r="F70" s="248"/>
      <c r="G70" s="248"/>
    </row>
    <row r="71" spans="1:7">
      <c r="A71" s="249"/>
      <c r="B71" s="13"/>
      <c r="C71" s="248"/>
      <c r="D71" s="248"/>
      <c r="E71" s="248"/>
      <c r="F71" s="248"/>
      <c r="G71" s="248"/>
    </row>
    <row r="72" spans="1:7">
      <c r="A72" s="249"/>
      <c r="B72" s="13"/>
      <c r="C72" s="248"/>
      <c r="D72" s="248"/>
      <c r="E72" s="248"/>
      <c r="F72" s="248"/>
      <c r="G72" s="248"/>
    </row>
    <row r="73" spans="1:7">
      <c r="A73" s="249"/>
      <c r="B73" s="13"/>
      <c r="C73" s="248"/>
      <c r="D73" s="248"/>
      <c r="E73" s="248"/>
      <c r="F73" s="248"/>
      <c r="G73" s="248"/>
    </row>
    <row r="74" spans="1:7">
      <c r="A74" s="249"/>
      <c r="B74" s="13"/>
      <c r="C74" s="248"/>
      <c r="D74" s="248"/>
      <c r="E74" s="248"/>
      <c r="F74" s="248"/>
      <c r="G74" s="248"/>
    </row>
    <row r="75" spans="1:7">
      <c r="A75" s="249"/>
      <c r="B75" s="13"/>
      <c r="C75" s="248"/>
      <c r="D75" s="248"/>
      <c r="E75" s="248"/>
      <c r="F75" s="248"/>
      <c r="G75" s="248"/>
    </row>
    <row r="76" spans="1:7">
      <c r="A76" s="249"/>
      <c r="B76" s="13"/>
      <c r="C76" s="248"/>
      <c r="D76" s="248"/>
      <c r="E76" s="248"/>
      <c r="F76" s="248"/>
      <c r="G76" s="248"/>
    </row>
    <row r="77" spans="1:7">
      <c r="A77" s="249"/>
      <c r="B77" s="13"/>
      <c r="C77" s="248"/>
      <c r="D77" s="248"/>
      <c r="E77" s="248"/>
      <c r="F77" s="248"/>
      <c r="G77" s="248"/>
    </row>
    <row r="78" spans="1:7">
      <c r="A78" s="249"/>
      <c r="B78" s="13"/>
      <c r="C78" s="248"/>
      <c r="D78" s="248"/>
      <c r="E78" s="248"/>
      <c r="F78" s="248"/>
      <c r="G78" s="248"/>
    </row>
    <row r="79" spans="1:7">
      <c r="A79" s="249"/>
      <c r="B79" s="13"/>
      <c r="C79" s="248"/>
      <c r="D79" s="248"/>
      <c r="E79" s="248"/>
      <c r="F79" s="248"/>
      <c r="G79" s="248"/>
    </row>
    <row r="80" spans="1:7">
      <c r="A80" s="249"/>
      <c r="B80" s="13"/>
      <c r="C80" s="248"/>
      <c r="D80" s="248"/>
      <c r="E80" s="248"/>
      <c r="F80" s="248"/>
      <c r="G80" s="248"/>
    </row>
    <row r="81" spans="1:7">
      <c r="A81" s="249"/>
      <c r="B81" s="13"/>
      <c r="C81" s="248"/>
      <c r="D81" s="248"/>
      <c r="E81" s="248"/>
      <c r="F81" s="248"/>
      <c r="G81" s="248"/>
    </row>
    <row r="82" spans="1:7">
      <c r="A82" s="249"/>
      <c r="B82" s="13"/>
      <c r="C82" s="248"/>
      <c r="D82" s="248"/>
      <c r="E82" s="248"/>
      <c r="F82" s="248"/>
      <c r="G82" s="248"/>
    </row>
    <row r="83" spans="1:7">
      <c r="A83" s="249"/>
      <c r="B83" s="13"/>
      <c r="C83" s="248"/>
      <c r="D83" s="248"/>
      <c r="E83" s="248"/>
      <c r="F83" s="248"/>
      <c r="G83" s="248"/>
    </row>
    <row r="84" spans="1:7">
      <c r="A84" s="249"/>
      <c r="B84" s="13"/>
      <c r="C84" s="248"/>
      <c r="D84" s="248"/>
      <c r="E84" s="248"/>
      <c r="F84" s="248"/>
      <c r="G84" s="248"/>
    </row>
    <row r="85" spans="1:7">
      <c r="A85" s="249"/>
      <c r="B85" s="13"/>
      <c r="C85" s="248"/>
      <c r="D85" s="248"/>
      <c r="E85" s="248"/>
      <c r="F85" s="248"/>
      <c r="G85" s="248"/>
    </row>
    <row r="86" spans="1:7">
      <c r="A86" s="249"/>
      <c r="B86" s="13"/>
      <c r="C86" s="248"/>
      <c r="D86" s="248"/>
      <c r="E86" s="248"/>
      <c r="F86" s="248"/>
      <c r="G86" s="248"/>
    </row>
  </sheetData>
  <mergeCells count="17">
    <mergeCell ref="A37:A39"/>
    <mergeCell ref="A40:A42"/>
    <mergeCell ref="A43:A45"/>
    <mergeCell ref="A46:A48"/>
    <mergeCell ref="A49:A51"/>
    <mergeCell ref="A34:A36"/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8:A30"/>
    <mergeCell ref="A31:A33"/>
  </mergeCells>
  <pageMargins left="0.7" right="0.7" top="0.75" bottom="0.75" header="0.3" footer="0.3"/>
  <pageSetup paperSize="9" scale="95" orientation="landscape" r:id="rId1"/>
  <rowBreaks count="1" manualBreakCount="1">
    <brk id="26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AF43"/>
  <sheetViews>
    <sheetView topLeftCell="A25" workbookViewId="0">
      <selection activeCell="C42" sqref="C42"/>
    </sheetView>
  </sheetViews>
  <sheetFormatPr defaultRowHeight="14.4"/>
  <cols>
    <col min="1" max="1" width="17.109375" style="89" customWidth="1"/>
    <col min="2" max="2" width="9.109375" style="89"/>
    <col min="3" max="3" width="15" style="89" customWidth="1"/>
    <col min="4" max="4" width="13.44140625" style="89" customWidth="1"/>
    <col min="5" max="5" width="12.6640625" style="89" customWidth="1"/>
    <col min="6" max="6" width="13.5546875" style="89" customWidth="1"/>
    <col min="7" max="7" width="13.6640625" style="89" customWidth="1"/>
    <col min="8" max="8" width="15.44140625" style="89" customWidth="1"/>
    <col min="9" max="10" width="13.33203125" style="89" customWidth="1"/>
    <col min="11" max="256" width="9.109375" style="89"/>
    <col min="257" max="257" width="15.88671875" style="89" customWidth="1"/>
    <col min="258" max="258" width="9.109375" style="89"/>
    <col min="259" max="259" width="14.5546875" style="89" customWidth="1"/>
    <col min="260" max="260" width="13.44140625" style="89" customWidth="1"/>
    <col min="261" max="261" width="12.6640625" style="89" customWidth="1"/>
    <col min="262" max="262" width="13.5546875" style="89" customWidth="1"/>
    <col min="263" max="263" width="13.6640625" style="89" customWidth="1"/>
    <col min="264" max="264" width="16.88671875" style="89" customWidth="1"/>
    <col min="265" max="266" width="13.33203125" style="89" customWidth="1"/>
    <col min="267" max="512" width="9.109375" style="89"/>
    <col min="513" max="513" width="15.88671875" style="89" customWidth="1"/>
    <col min="514" max="514" width="9.109375" style="89"/>
    <col min="515" max="515" width="14.5546875" style="89" customWidth="1"/>
    <col min="516" max="516" width="13.44140625" style="89" customWidth="1"/>
    <col min="517" max="517" width="12.6640625" style="89" customWidth="1"/>
    <col min="518" max="518" width="13.5546875" style="89" customWidth="1"/>
    <col min="519" max="519" width="13.6640625" style="89" customWidth="1"/>
    <col min="520" max="520" width="16.88671875" style="89" customWidth="1"/>
    <col min="521" max="522" width="13.33203125" style="89" customWidth="1"/>
    <col min="523" max="768" width="9.109375" style="89"/>
    <col min="769" max="769" width="15.88671875" style="89" customWidth="1"/>
    <col min="770" max="770" width="9.109375" style="89"/>
    <col min="771" max="771" width="14.5546875" style="89" customWidth="1"/>
    <col min="772" max="772" width="13.44140625" style="89" customWidth="1"/>
    <col min="773" max="773" width="12.6640625" style="89" customWidth="1"/>
    <col min="774" max="774" width="13.5546875" style="89" customWidth="1"/>
    <col min="775" max="775" width="13.6640625" style="89" customWidth="1"/>
    <col min="776" max="776" width="16.88671875" style="89" customWidth="1"/>
    <col min="777" max="778" width="13.33203125" style="89" customWidth="1"/>
    <col min="779" max="1024" width="9.109375" style="89"/>
    <col min="1025" max="1025" width="15.88671875" style="89" customWidth="1"/>
    <col min="1026" max="1026" width="9.109375" style="89"/>
    <col min="1027" max="1027" width="14.5546875" style="89" customWidth="1"/>
    <col min="1028" max="1028" width="13.44140625" style="89" customWidth="1"/>
    <col min="1029" max="1029" width="12.6640625" style="89" customWidth="1"/>
    <col min="1030" max="1030" width="13.5546875" style="89" customWidth="1"/>
    <col min="1031" max="1031" width="13.6640625" style="89" customWidth="1"/>
    <col min="1032" max="1032" width="16.88671875" style="89" customWidth="1"/>
    <col min="1033" max="1034" width="13.33203125" style="89" customWidth="1"/>
    <col min="1035" max="1280" width="9.109375" style="89"/>
    <col min="1281" max="1281" width="15.88671875" style="89" customWidth="1"/>
    <col min="1282" max="1282" width="9.109375" style="89"/>
    <col min="1283" max="1283" width="14.5546875" style="89" customWidth="1"/>
    <col min="1284" max="1284" width="13.44140625" style="89" customWidth="1"/>
    <col min="1285" max="1285" width="12.6640625" style="89" customWidth="1"/>
    <col min="1286" max="1286" width="13.5546875" style="89" customWidth="1"/>
    <col min="1287" max="1287" width="13.6640625" style="89" customWidth="1"/>
    <col min="1288" max="1288" width="16.88671875" style="89" customWidth="1"/>
    <col min="1289" max="1290" width="13.33203125" style="89" customWidth="1"/>
    <col min="1291" max="1536" width="9.109375" style="89"/>
    <col min="1537" max="1537" width="15.88671875" style="89" customWidth="1"/>
    <col min="1538" max="1538" width="9.109375" style="89"/>
    <col min="1539" max="1539" width="14.5546875" style="89" customWidth="1"/>
    <col min="1540" max="1540" width="13.44140625" style="89" customWidth="1"/>
    <col min="1541" max="1541" width="12.6640625" style="89" customWidth="1"/>
    <col min="1542" max="1542" width="13.5546875" style="89" customWidth="1"/>
    <col min="1543" max="1543" width="13.6640625" style="89" customWidth="1"/>
    <col min="1544" max="1544" width="16.88671875" style="89" customWidth="1"/>
    <col min="1545" max="1546" width="13.33203125" style="89" customWidth="1"/>
    <col min="1547" max="1792" width="9.109375" style="89"/>
    <col min="1793" max="1793" width="15.88671875" style="89" customWidth="1"/>
    <col min="1794" max="1794" width="9.109375" style="89"/>
    <col min="1795" max="1795" width="14.5546875" style="89" customWidth="1"/>
    <col min="1796" max="1796" width="13.44140625" style="89" customWidth="1"/>
    <col min="1797" max="1797" width="12.6640625" style="89" customWidth="1"/>
    <col min="1798" max="1798" width="13.5546875" style="89" customWidth="1"/>
    <col min="1799" max="1799" width="13.6640625" style="89" customWidth="1"/>
    <col min="1800" max="1800" width="16.88671875" style="89" customWidth="1"/>
    <col min="1801" max="1802" width="13.33203125" style="89" customWidth="1"/>
    <col min="1803" max="2048" width="9.109375" style="89"/>
    <col min="2049" max="2049" width="15.88671875" style="89" customWidth="1"/>
    <col min="2050" max="2050" width="9.109375" style="89"/>
    <col min="2051" max="2051" width="14.5546875" style="89" customWidth="1"/>
    <col min="2052" max="2052" width="13.44140625" style="89" customWidth="1"/>
    <col min="2053" max="2053" width="12.6640625" style="89" customWidth="1"/>
    <col min="2054" max="2054" width="13.5546875" style="89" customWidth="1"/>
    <col min="2055" max="2055" width="13.6640625" style="89" customWidth="1"/>
    <col min="2056" max="2056" width="16.88671875" style="89" customWidth="1"/>
    <col min="2057" max="2058" width="13.33203125" style="89" customWidth="1"/>
    <col min="2059" max="2304" width="9.109375" style="89"/>
    <col min="2305" max="2305" width="15.88671875" style="89" customWidth="1"/>
    <col min="2306" max="2306" width="9.109375" style="89"/>
    <col min="2307" max="2307" width="14.5546875" style="89" customWidth="1"/>
    <col min="2308" max="2308" width="13.44140625" style="89" customWidth="1"/>
    <col min="2309" max="2309" width="12.6640625" style="89" customWidth="1"/>
    <col min="2310" max="2310" width="13.5546875" style="89" customWidth="1"/>
    <col min="2311" max="2311" width="13.6640625" style="89" customWidth="1"/>
    <col min="2312" max="2312" width="16.88671875" style="89" customWidth="1"/>
    <col min="2313" max="2314" width="13.33203125" style="89" customWidth="1"/>
    <col min="2315" max="2560" width="9.109375" style="89"/>
    <col min="2561" max="2561" width="15.88671875" style="89" customWidth="1"/>
    <col min="2562" max="2562" width="9.109375" style="89"/>
    <col min="2563" max="2563" width="14.5546875" style="89" customWidth="1"/>
    <col min="2564" max="2564" width="13.44140625" style="89" customWidth="1"/>
    <col min="2565" max="2565" width="12.6640625" style="89" customWidth="1"/>
    <col min="2566" max="2566" width="13.5546875" style="89" customWidth="1"/>
    <col min="2567" max="2567" width="13.6640625" style="89" customWidth="1"/>
    <col min="2568" max="2568" width="16.88671875" style="89" customWidth="1"/>
    <col min="2569" max="2570" width="13.33203125" style="89" customWidth="1"/>
    <col min="2571" max="2816" width="9.109375" style="89"/>
    <col min="2817" max="2817" width="15.88671875" style="89" customWidth="1"/>
    <col min="2818" max="2818" width="9.109375" style="89"/>
    <col min="2819" max="2819" width="14.5546875" style="89" customWidth="1"/>
    <col min="2820" max="2820" width="13.44140625" style="89" customWidth="1"/>
    <col min="2821" max="2821" width="12.6640625" style="89" customWidth="1"/>
    <col min="2822" max="2822" width="13.5546875" style="89" customWidth="1"/>
    <col min="2823" max="2823" width="13.6640625" style="89" customWidth="1"/>
    <col min="2824" max="2824" width="16.88671875" style="89" customWidth="1"/>
    <col min="2825" max="2826" width="13.33203125" style="89" customWidth="1"/>
    <col min="2827" max="3072" width="9.109375" style="89"/>
    <col min="3073" max="3073" width="15.88671875" style="89" customWidth="1"/>
    <col min="3074" max="3074" width="9.109375" style="89"/>
    <col min="3075" max="3075" width="14.5546875" style="89" customWidth="1"/>
    <col min="3076" max="3076" width="13.44140625" style="89" customWidth="1"/>
    <col min="3077" max="3077" width="12.6640625" style="89" customWidth="1"/>
    <col min="3078" max="3078" width="13.5546875" style="89" customWidth="1"/>
    <col min="3079" max="3079" width="13.6640625" style="89" customWidth="1"/>
    <col min="3080" max="3080" width="16.88671875" style="89" customWidth="1"/>
    <col min="3081" max="3082" width="13.33203125" style="89" customWidth="1"/>
    <col min="3083" max="3328" width="9.109375" style="89"/>
    <col min="3329" max="3329" width="15.88671875" style="89" customWidth="1"/>
    <col min="3330" max="3330" width="9.109375" style="89"/>
    <col min="3331" max="3331" width="14.5546875" style="89" customWidth="1"/>
    <col min="3332" max="3332" width="13.44140625" style="89" customWidth="1"/>
    <col min="3333" max="3333" width="12.6640625" style="89" customWidth="1"/>
    <col min="3334" max="3334" width="13.5546875" style="89" customWidth="1"/>
    <col min="3335" max="3335" width="13.6640625" style="89" customWidth="1"/>
    <col min="3336" max="3336" width="16.88671875" style="89" customWidth="1"/>
    <col min="3337" max="3338" width="13.33203125" style="89" customWidth="1"/>
    <col min="3339" max="3584" width="9.109375" style="89"/>
    <col min="3585" max="3585" width="15.88671875" style="89" customWidth="1"/>
    <col min="3586" max="3586" width="9.109375" style="89"/>
    <col min="3587" max="3587" width="14.5546875" style="89" customWidth="1"/>
    <col min="3588" max="3588" width="13.44140625" style="89" customWidth="1"/>
    <col min="3589" max="3589" width="12.6640625" style="89" customWidth="1"/>
    <col min="3590" max="3590" width="13.5546875" style="89" customWidth="1"/>
    <col min="3591" max="3591" width="13.6640625" style="89" customWidth="1"/>
    <col min="3592" max="3592" width="16.88671875" style="89" customWidth="1"/>
    <col min="3593" max="3594" width="13.33203125" style="89" customWidth="1"/>
    <col min="3595" max="3840" width="9.109375" style="89"/>
    <col min="3841" max="3841" width="15.88671875" style="89" customWidth="1"/>
    <col min="3842" max="3842" width="9.109375" style="89"/>
    <col min="3843" max="3843" width="14.5546875" style="89" customWidth="1"/>
    <col min="3844" max="3844" width="13.44140625" style="89" customWidth="1"/>
    <col min="3845" max="3845" width="12.6640625" style="89" customWidth="1"/>
    <col min="3846" max="3846" width="13.5546875" style="89" customWidth="1"/>
    <col min="3847" max="3847" width="13.6640625" style="89" customWidth="1"/>
    <col min="3848" max="3848" width="16.88671875" style="89" customWidth="1"/>
    <col min="3849" max="3850" width="13.33203125" style="89" customWidth="1"/>
    <col min="3851" max="4096" width="9.109375" style="89"/>
    <col min="4097" max="4097" width="15.88671875" style="89" customWidth="1"/>
    <col min="4098" max="4098" width="9.109375" style="89"/>
    <col min="4099" max="4099" width="14.5546875" style="89" customWidth="1"/>
    <col min="4100" max="4100" width="13.44140625" style="89" customWidth="1"/>
    <col min="4101" max="4101" width="12.6640625" style="89" customWidth="1"/>
    <col min="4102" max="4102" width="13.5546875" style="89" customWidth="1"/>
    <col min="4103" max="4103" width="13.6640625" style="89" customWidth="1"/>
    <col min="4104" max="4104" width="16.88671875" style="89" customWidth="1"/>
    <col min="4105" max="4106" width="13.33203125" style="89" customWidth="1"/>
    <col min="4107" max="4352" width="9.109375" style="89"/>
    <col min="4353" max="4353" width="15.88671875" style="89" customWidth="1"/>
    <col min="4354" max="4354" width="9.109375" style="89"/>
    <col min="4355" max="4355" width="14.5546875" style="89" customWidth="1"/>
    <col min="4356" max="4356" width="13.44140625" style="89" customWidth="1"/>
    <col min="4357" max="4357" width="12.6640625" style="89" customWidth="1"/>
    <col min="4358" max="4358" width="13.5546875" style="89" customWidth="1"/>
    <col min="4359" max="4359" width="13.6640625" style="89" customWidth="1"/>
    <col min="4360" max="4360" width="16.88671875" style="89" customWidth="1"/>
    <col min="4361" max="4362" width="13.33203125" style="89" customWidth="1"/>
    <col min="4363" max="4608" width="9.109375" style="89"/>
    <col min="4609" max="4609" width="15.88671875" style="89" customWidth="1"/>
    <col min="4610" max="4610" width="9.109375" style="89"/>
    <col min="4611" max="4611" width="14.5546875" style="89" customWidth="1"/>
    <col min="4612" max="4612" width="13.44140625" style="89" customWidth="1"/>
    <col min="4613" max="4613" width="12.6640625" style="89" customWidth="1"/>
    <col min="4614" max="4614" width="13.5546875" style="89" customWidth="1"/>
    <col min="4615" max="4615" width="13.6640625" style="89" customWidth="1"/>
    <col min="4616" max="4616" width="16.88671875" style="89" customWidth="1"/>
    <col min="4617" max="4618" width="13.33203125" style="89" customWidth="1"/>
    <col min="4619" max="4864" width="9.109375" style="89"/>
    <col min="4865" max="4865" width="15.88671875" style="89" customWidth="1"/>
    <col min="4866" max="4866" width="9.109375" style="89"/>
    <col min="4867" max="4867" width="14.5546875" style="89" customWidth="1"/>
    <col min="4868" max="4868" width="13.44140625" style="89" customWidth="1"/>
    <col min="4869" max="4869" width="12.6640625" style="89" customWidth="1"/>
    <col min="4870" max="4870" width="13.5546875" style="89" customWidth="1"/>
    <col min="4871" max="4871" width="13.6640625" style="89" customWidth="1"/>
    <col min="4872" max="4872" width="16.88671875" style="89" customWidth="1"/>
    <col min="4873" max="4874" width="13.33203125" style="89" customWidth="1"/>
    <col min="4875" max="5120" width="9.109375" style="89"/>
    <col min="5121" max="5121" width="15.88671875" style="89" customWidth="1"/>
    <col min="5122" max="5122" width="9.109375" style="89"/>
    <col min="5123" max="5123" width="14.5546875" style="89" customWidth="1"/>
    <col min="5124" max="5124" width="13.44140625" style="89" customWidth="1"/>
    <col min="5125" max="5125" width="12.6640625" style="89" customWidth="1"/>
    <col min="5126" max="5126" width="13.5546875" style="89" customWidth="1"/>
    <col min="5127" max="5127" width="13.6640625" style="89" customWidth="1"/>
    <col min="5128" max="5128" width="16.88671875" style="89" customWidth="1"/>
    <col min="5129" max="5130" width="13.33203125" style="89" customWidth="1"/>
    <col min="5131" max="5376" width="9.109375" style="89"/>
    <col min="5377" max="5377" width="15.88671875" style="89" customWidth="1"/>
    <col min="5378" max="5378" width="9.109375" style="89"/>
    <col min="5379" max="5379" width="14.5546875" style="89" customWidth="1"/>
    <col min="5380" max="5380" width="13.44140625" style="89" customWidth="1"/>
    <col min="5381" max="5381" width="12.6640625" style="89" customWidth="1"/>
    <col min="5382" max="5382" width="13.5546875" style="89" customWidth="1"/>
    <col min="5383" max="5383" width="13.6640625" style="89" customWidth="1"/>
    <col min="5384" max="5384" width="16.88671875" style="89" customWidth="1"/>
    <col min="5385" max="5386" width="13.33203125" style="89" customWidth="1"/>
    <col min="5387" max="5632" width="9.109375" style="89"/>
    <col min="5633" max="5633" width="15.88671875" style="89" customWidth="1"/>
    <col min="5634" max="5634" width="9.109375" style="89"/>
    <col min="5635" max="5635" width="14.5546875" style="89" customWidth="1"/>
    <col min="5636" max="5636" width="13.44140625" style="89" customWidth="1"/>
    <col min="5637" max="5637" width="12.6640625" style="89" customWidth="1"/>
    <col min="5638" max="5638" width="13.5546875" style="89" customWidth="1"/>
    <col min="5639" max="5639" width="13.6640625" style="89" customWidth="1"/>
    <col min="5640" max="5640" width="16.88671875" style="89" customWidth="1"/>
    <col min="5641" max="5642" width="13.33203125" style="89" customWidth="1"/>
    <col min="5643" max="5888" width="9.109375" style="89"/>
    <col min="5889" max="5889" width="15.88671875" style="89" customWidth="1"/>
    <col min="5890" max="5890" width="9.109375" style="89"/>
    <col min="5891" max="5891" width="14.5546875" style="89" customWidth="1"/>
    <col min="5892" max="5892" width="13.44140625" style="89" customWidth="1"/>
    <col min="5893" max="5893" width="12.6640625" style="89" customWidth="1"/>
    <col min="5894" max="5894" width="13.5546875" style="89" customWidth="1"/>
    <col min="5895" max="5895" width="13.6640625" style="89" customWidth="1"/>
    <col min="5896" max="5896" width="16.88671875" style="89" customWidth="1"/>
    <col min="5897" max="5898" width="13.33203125" style="89" customWidth="1"/>
    <col min="5899" max="6144" width="9.109375" style="89"/>
    <col min="6145" max="6145" width="15.88671875" style="89" customWidth="1"/>
    <col min="6146" max="6146" width="9.109375" style="89"/>
    <col min="6147" max="6147" width="14.5546875" style="89" customWidth="1"/>
    <col min="6148" max="6148" width="13.44140625" style="89" customWidth="1"/>
    <col min="6149" max="6149" width="12.6640625" style="89" customWidth="1"/>
    <col min="6150" max="6150" width="13.5546875" style="89" customWidth="1"/>
    <col min="6151" max="6151" width="13.6640625" style="89" customWidth="1"/>
    <col min="6152" max="6152" width="16.88671875" style="89" customWidth="1"/>
    <col min="6153" max="6154" width="13.33203125" style="89" customWidth="1"/>
    <col min="6155" max="6400" width="9.109375" style="89"/>
    <col min="6401" max="6401" width="15.88671875" style="89" customWidth="1"/>
    <col min="6402" max="6402" width="9.109375" style="89"/>
    <col min="6403" max="6403" width="14.5546875" style="89" customWidth="1"/>
    <col min="6404" max="6404" width="13.44140625" style="89" customWidth="1"/>
    <col min="6405" max="6405" width="12.6640625" style="89" customWidth="1"/>
    <col min="6406" max="6406" width="13.5546875" style="89" customWidth="1"/>
    <col min="6407" max="6407" width="13.6640625" style="89" customWidth="1"/>
    <col min="6408" max="6408" width="16.88671875" style="89" customWidth="1"/>
    <col min="6409" max="6410" width="13.33203125" style="89" customWidth="1"/>
    <col min="6411" max="6656" width="9.109375" style="89"/>
    <col min="6657" max="6657" width="15.88671875" style="89" customWidth="1"/>
    <col min="6658" max="6658" width="9.109375" style="89"/>
    <col min="6659" max="6659" width="14.5546875" style="89" customWidth="1"/>
    <col min="6660" max="6660" width="13.44140625" style="89" customWidth="1"/>
    <col min="6661" max="6661" width="12.6640625" style="89" customWidth="1"/>
    <col min="6662" max="6662" width="13.5546875" style="89" customWidth="1"/>
    <col min="6663" max="6663" width="13.6640625" style="89" customWidth="1"/>
    <col min="6664" max="6664" width="16.88671875" style="89" customWidth="1"/>
    <col min="6665" max="6666" width="13.33203125" style="89" customWidth="1"/>
    <col min="6667" max="6912" width="9.109375" style="89"/>
    <col min="6913" max="6913" width="15.88671875" style="89" customWidth="1"/>
    <col min="6914" max="6914" width="9.109375" style="89"/>
    <col min="6915" max="6915" width="14.5546875" style="89" customWidth="1"/>
    <col min="6916" max="6916" width="13.44140625" style="89" customWidth="1"/>
    <col min="6917" max="6917" width="12.6640625" style="89" customWidth="1"/>
    <col min="6918" max="6918" width="13.5546875" style="89" customWidth="1"/>
    <col min="6919" max="6919" width="13.6640625" style="89" customWidth="1"/>
    <col min="6920" max="6920" width="16.88671875" style="89" customWidth="1"/>
    <col min="6921" max="6922" width="13.33203125" style="89" customWidth="1"/>
    <col min="6923" max="7168" width="9.109375" style="89"/>
    <col min="7169" max="7169" width="15.88671875" style="89" customWidth="1"/>
    <col min="7170" max="7170" width="9.109375" style="89"/>
    <col min="7171" max="7171" width="14.5546875" style="89" customWidth="1"/>
    <col min="7172" max="7172" width="13.44140625" style="89" customWidth="1"/>
    <col min="7173" max="7173" width="12.6640625" style="89" customWidth="1"/>
    <col min="7174" max="7174" width="13.5546875" style="89" customWidth="1"/>
    <col min="7175" max="7175" width="13.6640625" style="89" customWidth="1"/>
    <col min="7176" max="7176" width="16.88671875" style="89" customWidth="1"/>
    <col min="7177" max="7178" width="13.33203125" style="89" customWidth="1"/>
    <col min="7179" max="7424" width="9.109375" style="89"/>
    <col min="7425" max="7425" width="15.88671875" style="89" customWidth="1"/>
    <col min="7426" max="7426" width="9.109375" style="89"/>
    <col min="7427" max="7427" width="14.5546875" style="89" customWidth="1"/>
    <col min="7428" max="7428" width="13.44140625" style="89" customWidth="1"/>
    <col min="7429" max="7429" width="12.6640625" style="89" customWidth="1"/>
    <col min="7430" max="7430" width="13.5546875" style="89" customWidth="1"/>
    <col min="7431" max="7431" width="13.6640625" style="89" customWidth="1"/>
    <col min="7432" max="7432" width="16.88671875" style="89" customWidth="1"/>
    <col min="7433" max="7434" width="13.33203125" style="89" customWidth="1"/>
    <col min="7435" max="7680" width="9.109375" style="89"/>
    <col min="7681" max="7681" width="15.88671875" style="89" customWidth="1"/>
    <col min="7682" max="7682" width="9.109375" style="89"/>
    <col min="7683" max="7683" width="14.5546875" style="89" customWidth="1"/>
    <col min="7684" max="7684" width="13.44140625" style="89" customWidth="1"/>
    <col min="7685" max="7685" width="12.6640625" style="89" customWidth="1"/>
    <col min="7686" max="7686" width="13.5546875" style="89" customWidth="1"/>
    <col min="7687" max="7687" width="13.6640625" style="89" customWidth="1"/>
    <col min="7688" max="7688" width="16.88671875" style="89" customWidth="1"/>
    <col min="7689" max="7690" width="13.33203125" style="89" customWidth="1"/>
    <col min="7691" max="7936" width="9.109375" style="89"/>
    <col min="7937" max="7937" width="15.88671875" style="89" customWidth="1"/>
    <col min="7938" max="7938" width="9.109375" style="89"/>
    <col min="7939" max="7939" width="14.5546875" style="89" customWidth="1"/>
    <col min="7940" max="7940" width="13.44140625" style="89" customWidth="1"/>
    <col min="7941" max="7941" width="12.6640625" style="89" customWidth="1"/>
    <col min="7942" max="7942" width="13.5546875" style="89" customWidth="1"/>
    <col min="7943" max="7943" width="13.6640625" style="89" customWidth="1"/>
    <col min="7944" max="7944" width="16.88671875" style="89" customWidth="1"/>
    <col min="7945" max="7946" width="13.33203125" style="89" customWidth="1"/>
    <col min="7947" max="8192" width="9.109375" style="89"/>
    <col min="8193" max="8193" width="15.88671875" style="89" customWidth="1"/>
    <col min="8194" max="8194" width="9.109375" style="89"/>
    <col min="8195" max="8195" width="14.5546875" style="89" customWidth="1"/>
    <col min="8196" max="8196" width="13.44140625" style="89" customWidth="1"/>
    <col min="8197" max="8197" width="12.6640625" style="89" customWidth="1"/>
    <col min="8198" max="8198" width="13.5546875" style="89" customWidth="1"/>
    <col min="8199" max="8199" width="13.6640625" style="89" customWidth="1"/>
    <col min="8200" max="8200" width="16.88671875" style="89" customWidth="1"/>
    <col min="8201" max="8202" width="13.33203125" style="89" customWidth="1"/>
    <col min="8203" max="8448" width="9.109375" style="89"/>
    <col min="8449" max="8449" width="15.88671875" style="89" customWidth="1"/>
    <col min="8450" max="8450" width="9.109375" style="89"/>
    <col min="8451" max="8451" width="14.5546875" style="89" customWidth="1"/>
    <col min="8452" max="8452" width="13.44140625" style="89" customWidth="1"/>
    <col min="8453" max="8453" width="12.6640625" style="89" customWidth="1"/>
    <col min="8454" max="8454" width="13.5546875" style="89" customWidth="1"/>
    <col min="8455" max="8455" width="13.6640625" style="89" customWidth="1"/>
    <col min="8456" max="8456" width="16.88671875" style="89" customWidth="1"/>
    <col min="8457" max="8458" width="13.33203125" style="89" customWidth="1"/>
    <col min="8459" max="8704" width="9.109375" style="89"/>
    <col min="8705" max="8705" width="15.88671875" style="89" customWidth="1"/>
    <col min="8706" max="8706" width="9.109375" style="89"/>
    <col min="8707" max="8707" width="14.5546875" style="89" customWidth="1"/>
    <col min="8708" max="8708" width="13.44140625" style="89" customWidth="1"/>
    <col min="8709" max="8709" width="12.6640625" style="89" customWidth="1"/>
    <col min="8710" max="8710" width="13.5546875" style="89" customWidth="1"/>
    <col min="8711" max="8711" width="13.6640625" style="89" customWidth="1"/>
    <col min="8712" max="8712" width="16.88671875" style="89" customWidth="1"/>
    <col min="8713" max="8714" width="13.33203125" style="89" customWidth="1"/>
    <col min="8715" max="8960" width="9.109375" style="89"/>
    <col min="8961" max="8961" width="15.88671875" style="89" customWidth="1"/>
    <col min="8962" max="8962" width="9.109375" style="89"/>
    <col min="8963" max="8963" width="14.5546875" style="89" customWidth="1"/>
    <col min="8964" max="8964" width="13.44140625" style="89" customWidth="1"/>
    <col min="8965" max="8965" width="12.6640625" style="89" customWidth="1"/>
    <col min="8966" max="8966" width="13.5546875" style="89" customWidth="1"/>
    <col min="8967" max="8967" width="13.6640625" style="89" customWidth="1"/>
    <col min="8968" max="8968" width="16.88671875" style="89" customWidth="1"/>
    <col min="8969" max="8970" width="13.33203125" style="89" customWidth="1"/>
    <col min="8971" max="9216" width="9.109375" style="89"/>
    <col min="9217" max="9217" width="15.88671875" style="89" customWidth="1"/>
    <col min="9218" max="9218" width="9.109375" style="89"/>
    <col min="9219" max="9219" width="14.5546875" style="89" customWidth="1"/>
    <col min="9220" max="9220" width="13.44140625" style="89" customWidth="1"/>
    <col min="9221" max="9221" width="12.6640625" style="89" customWidth="1"/>
    <col min="9222" max="9222" width="13.5546875" style="89" customWidth="1"/>
    <col min="9223" max="9223" width="13.6640625" style="89" customWidth="1"/>
    <col min="9224" max="9224" width="16.88671875" style="89" customWidth="1"/>
    <col min="9225" max="9226" width="13.33203125" style="89" customWidth="1"/>
    <col min="9227" max="9472" width="9.109375" style="89"/>
    <col min="9473" max="9473" width="15.88671875" style="89" customWidth="1"/>
    <col min="9474" max="9474" width="9.109375" style="89"/>
    <col min="9475" max="9475" width="14.5546875" style="89" customWidth="1"/>
    <col min="9476" max="9476" width="13.44140625" style="89" customWidth="1"/>
    <col min="9477" max="9477" width="12.6640625" style="89" customWidth="1"/>
    <col min="9478" max="9478" width="13.5546875" style="89" customWidth="1"/>
    <col min="9479" max="9479" width="13.6640625" style="89" customWidth="1"/>
    <col min="9480" max="9480" width="16.88671875" style="89" customWidth="1"/>
    <col min="9481" max="9482" width="13.33203125" style="89" customWidth="1"/>
    <col min="9483" max="9728" width="9.109375" style="89"/>
    <col min="9729" max="9729" width="15.88671875" style="89" customWidth="1"/>
    <col min="9730" max="9730" width="9.109375" style="89"/>
    <col min="9731" max="9731" width="14.5546875" style="89" customWidth="1"/>
    <col min="9732" max="9732" width="13.44140625" style="89" customWidth="1"/>
    <col min="9733" max="9733" width="12.6640625" style="89" customWidth="1"/>
    <col min="9734" max="9734" width="13.5546875" style="89" customWidth="1"/>
    <col min="9735" max="9735" width="13.6640625" style="89" customWidth="1"/>
    <col min="9736" max="9736" width="16.88671875" style="89" customWidth="1"/>
    <col min="9737" max="9738" width="13.33203125" style="89" customWidth="1"/>
    <col min="9739" max="9984" width="9.109375" style="89"/>
    <col min="9985" max="9985" width="15.88671875" style="89" customWidth="1"/>
    <col min="9986" max="9986" width="9.109375" style="89"/>
    <col min="9987" max="9987" width="14.5546875" style="89" customWidth="1"/>
    <col min="9988" max="9988" width="13.44140625" style="89" customWidth="1"/>
    <col min="9989" max="9989" width="12.6640625" style="89" customWidth="1"/>
    <col min="9990" max="9990" width="13.5546875" style="89" customWidth="1"/>
    <col min="9991" max="9991" width="13.6640625" style="89" customWidth="1"/>
    <col min="9992" max="9992" width="16.88671875" style="89" customWidth="1"/>
    <col min="9993" max="9994" width="13.33203125" style="89" customWidth="1"/>
    <col min="9995" max="10240" width="9.109375" style="89"/>
    <col min="10241" max="10241" width="15.88671875" style="89" customWidth="1"/>
    <col min="10242" max="10242" width="9.109375" style="89"/>
    <col min="10243" max="10243" width="14.5546875" style="89" customWidth="1"/>
    <col min="10244" max="10244" width="13.44140625" style="89" customWidth="1"/>
    <col min="10245" max="10245" width="12.6640625" style="89" customWidth="1"/>
    <col min="10246" max="10246" width="13.5546875" style="89" customWidth="1"/>
    <col min="10247" max="10247" width="13.6640625" style="89" customWidth="1"/>
    <col min="10248" max="10248" width="16.88671875" style="89" customWidth="1"/>
    <col min="10249" max="10250" width="13.33203125" style="89" customWidth="1"/>
    <col min="10251" max="10496" width="9.109375" style="89"/>
    <col min="10497" max="10497" width="15.88671875" style="89" customWidth="1"/>
    <col min="10498" max="10498" width="9.109375" style="89"/>
    <col min="10499" max="10499" width="14.5546875" style="89" customWidth="1"/>
    <col min="10500" max="10500" width="13.44140625" style="89" customWidth="1"/>
    <col min="10501" max="10501" width="12.6640625" style="89" customWidth="1"/>
    <col min="10502" max="10502" width="13.5546875" style="89" customWidth="1"/>
    <col min="10503" max="10503" width="13.6640625" style="89" customWidth="1"/>
    <col min="10504" max="10504" width="16.88671875" style="89" customWidth="1"/>
    <col min="10505" max="10506" width="13.33203125" style="89" customWidth="1"/>
    <col min="10507" max="10752" width="9.109375" style="89"/>
    <col min="10753" max="10753" width="15.88671875" style="89" customWidth="1"/>
    <col min="10754" max="10754" width="9.109375" style="89"/>
    <col min="10755" max="10755" width="14.5546875" style="89" customWidth="1"/>
    <col min="10756" max="10756" width="13.44140625" style="89" customWidth="1"/>
    <col min="10757" max="10757" width="12.6640625" style="89" customWidth="1"/>
    <col min="10758" max="10758" width="13.5546875" style="89" customWidth="1"/>
    <col min="10759" max="10759" width="13.6640625" style="89" customWidth="1"/>
    <col min="10760" max="10760" width="16.88671875" style="89" customWidth="1"/>
    <col min="10761" max="10762" width="13.33203125" style="89" customWidth="1"/>
    <col min="10763" max="11008" width="9.109375" style="89"/>
    <col min="11009" max="11009" width="15.88671875" style="89" customWidth="1"/>
    <col min="11010" max="11010" width="9.109375" style="89"/>
    <col min="11011" max="11011" width="14.5546875" style="89" customWidth="1"/>
    <col min="11012" max="11012" width="13.44140625" style="89" customWidth="1"/>
    <col min="11013" max="11013" width="12.6640625" style="89" customWidth="1"/>
    <col min="11014" max="11014" width="13.5546875" style="89" customWidth="1"/>
    <col min="11015" max="11015" width="13.6640625" style="89" customWidth="1"/>
    <col min="11016" max="11016" width="16.88671875" style="89" customWidth="1"/>
    <col min="11017" max="11018" width="13.33203125" style="89" customWidth="1"/>
    <col min="11019" max="11264" width="9.109375" style="89"/>
    <col min="11265" max="11265" width="15.88671875" style="89" customWidth="1"/>
    <col min="11266" max="11266" width="9.109375" style="89"/>
    <col min="11267" max="11267" width="14.5546875" style="89" customWidth="1"/>
    <col min="11268" max="11268" width="13.44140625" style="89" customWidth="1"/>
    <col min="11269" max="11269" width="12.6640625" style="89" customWidth="1"/>
    <col min="11270" max="11270" width="13.5546875" style="89" customWidth="1"/>
    <col min="11271" max="11271" width="13.6640625" style="89" customWidth="1"/>
    <col min="11272" max="11272" width="16.88671875" style="89" customWidth="1"/>
    <col min="11273" max="11274" width="13.33203125" style="89" customWidth="1"/>
    <col min="11275" max="11520" width="9.109375" style="89"/>
    <col min="11521" max="11521" width="15.88671875" style="89" customWidth="1"/>
    <col min="11522" max="11522" width="9.109375" style="89"/>
    <col min="11523" max="11523" width="14.5546875" style="89" customWidth="1"/>
    <col min="11524" max="11524" width="13.44140625" style="89" customWidth="1"/>
    <col min="11525" max="11525" width="12.6640625" style="89" customWidth="1"/>
    <col min="11526" max="11526" width="13.5546875" style="89" customWidth="1"/>
    <col min="11527" max="11527" width="13.6640625" style="89" customWidth="1"/>
    <col min="11528" max="11528" width="16.88671875" style="89" customWidth="1"/>
    <col min="11529" max="11530" width="13.33203125" style="89" customWidth="1"/>
    <col min="11531" max="11776" width="9.109375" style="89"/>
    <col min="11777" max="11777" width="15.88671875" style="89" customWidth="1"/>
    <col min="11778" max="11778" width="9.109375" style="89"/>
    <col min="11779" max="11779" width="14.5546875" style="89" customWidth="1"/>
    <col min="11780" max="11780" width="13.44140625" style="89" customWidth="1"/>
    <col min="11781" max="11781" width="12.6640625" style="89" customWidth="1"/>
    <col min="11782" max="11782" width="13.5546875" style="89" customWidth="1"/>
    <col min="11783" max="11783" width="13.6640625" style="89" customWidth="1"/>
    <col min="11784" max="11784" width="16.88671875" style="89" customWidth="1"/>
    <col min="11785" max="11786" width="13.33203125" style="89" customWidth="1"/>
    <col min="11787" max="12032" width="9.109375" style="89"/>
    <col min="12033" max="12033" width="15.88671875" style="89" customWidth="1"/>
    <col min="12034" max="12034" width="9.109375" style="89"/>
    <col min="12035" max="12035" width="14.5546875" style="89" customWidth="1"/>
    <col min="12036" max="12036" width="13.44140625" style="89" customWidth="1"/>
    <col min="12037" max="12037" width="12.6640625" style="89" customWidth="1"/>
    <col min="12038" max="12038" width="13.5546875" style="89" customWidth="1"/>
    <col min="12039" max="12039" width="13.6640625" style="89" customWidth="1"/>
    <col min="12040" max="12040" width="16.88671875" style="89" customWidth="1"/>
    <col min="12041" max="12042" width="13.33203125" style="89" customWidth="1"/>
    <col min="12043" max="12288" width="9.109375" style="89"/>
    <col min="12289" max="12289" width="15.88671875" style="89" customWidth="1"/>
    <col min="12290" max="12290" width="9.109375" style="89"/>
    <col min="12291" max="12291" width="14.5546875" style="89" customWidth="1"/>
    <col min="12292" max="12292" width="13.44140625" style="89" customWidth="1"/>
    <col min="12293" max="12293" width="12.6640625" style="89" customWidth="1"/>
    <col min="12294" max="12294" width="13.5546875" style="89" customWidth="1"/>
    <col min="12295" max="12295" width="13.6640625" style="89" customWidth="1"/>
    <col min="12296" max="12296" width="16.88671875" style="89" customWidth="1"/>
    <col min="12297" max="12298" width="13.33203125" style="89" customWidth="1"/>
    <col min="12299" max="12544" width="9.109375" style="89"/>
    <col min="12545" max="12545" width="15.88671875" style="89" customWidth="1"/>
    <col min="12546" max="12546" width="9.109375" style="89"/>
    <col min="12547" max="12547" width="14.5546875" style="89" customWidth="1"/>
    <col min="12548" max="12548" width="13.44140625" style="89" customWidth="1"/>
    <col min="12549" max="12549" width="12.6640625" style="89" customWidth="1"/>
    <col min="12550" max="12550" width="13.5546875" style="89" customWidth="1"/>
    <col min="12551" max="12551" width="13.6640625" style="89" customWidth="1"/>
    <col min="12552" max="12552" width="16.88671875" style="89" customWidth="1"/>
    <col min="12553" max="12554" width="13.33203125" style="89" customWidth="1"/>
    <col min="12555" max="12800" width="9.109375" style="89"/>
    <col min="12801" max="12801" width="15.88671875" style="89" customWidth="1"/>
    <col min="12802" max="12802" width="9.109375" style="89"/>
    <col min="12803" max="12803" width="14.5546875" style="89" customWidth="1"/>
    <col min="12804" max="12804" width="13.44140625" style="89" customWidth="1"/>
    <col min="12805" max="12805" width="12.6640625" style="89" customWidth="1"/>
    <col min="12806" max="12806" width="13.5546875" style="89" customWidth="1"/>
    <col min="12807" max="12807" width="13.6640625" style="89" customWidth="1"/>
    <col min="12808" max="12808" width="16.88671875" style="89" customWidth="1"/>
    <col min="12809" max="12810" width="13.33203125" style="89" customWidth="1"/>
    <col min="12811" max="13056" width="9.109375" style="89"/>
    <col min="13057" max="13057" width="15.88671875" style="89" customWidth="1"/>
    <col min="13058" max="13058" width="9.109375" style="89"/>
    <col min="13059" max="13059" width="14.5546875" style="89" customWidth="1"/>
    <col min="13060" max="13060" width="13.44140625" style="89" customWidth="1"/>
    <col min="13061" max="13061" width="12.6640625" style="89" customWidth="1"/>
    <col min="13062" max="13062" width="13.5546875" style="89" customWidth="1"/>
    <col min="13063" max="13063" width="13.6640625" style="89" customWidth="1"/>
    <col min="13064" max="13064" width="16.88671875" style="89" customWidth="1"/>
    <col min="13065" max="13066" width="13.33203125" style="89" customWidth="1"/>
    <col min="13067" max="13312" width="9.109375" style="89"/>
    <col min="13313" max="13313" width="15.88671875" style="89" customWidth="1"/>
    <col min="13314" max="13314" width="9.109375" style="89"/>
    <col min="13315" max="13315" width="14.5546875" style="89" customWidth="1"/>
    <col min="13316" max="13316" width="13.44140625" style="89" customWidth="1"/>
    <col min="13317" max="13317" width="12.6640625" style="89" customWidth="1"/>
    <col min="13318" max="13318" width="13.5546875" style="89" customWidth="1"/>
    <col min="13319" max="13319" width="13.6640625" style="89" customWidth="1"/>
    <col min="13320" max="13320" width="16.88671875" style="89" customWidth="1"/>
    <col min="13321" max="13322" width="13.33203125" style="89" customWidth="1"/>
    <col min="13323" max="13568" width="9.109375" style="89"/>
    <col min="13569" max="13569" width="15.88671875" style="89" customWidth="1"/>
    <col min="13570" max="13570" width="9.109375" style="89"/>
    <col min="13571" max="13571" width="14.5546875" style="89" customWidth="1"/>
    <col min="13572" max="13572" width="13.44140625" style="89" customWidth="1"/>
    <col min="13573" max="13573" width="12.6640625" style="89" customWidth="1"/>
    <col min="13574" max="13574" width="13.5546875" style="89" customWidth="1"/>
    <col min="13575" max="13575" width="13.6640625" style="89" customWidth="1"/>
    <col min="13576" max="13576" width="16.88671875" style="89" customWidth="1"/>
    <col min="13577" max="13578" width="13.33203125" style="89" customWidth="1"/>
    <col min="13579" max="13824" width="9.109375" style="89"/>
    <col min="13825" max="13825" width="15.88671875" style="89" customWidth="1"/>
    <col min="13826" max="13826" width="9.109375" style="89"/>
    <col min="13827" max="13827" width="14.5546875" style="89" customWidth="1"/>
    <col min="13828" max="13828" width="13.44140625" style="89" customWidth="1"/>
    <col min="13829" max="13829" width="12.6640625" style="89" customWidth="1"/>
    <col min="13830" max="13830" width="13.5546875" style="89" customWidth="1"/>
    <col min="13831" max="13831" width="13.6640625" style="89" customWidth="1"/>
    <col min="13832" max="13832" width="16.88671875" style="89" customWidth="1"/>
    <col min="13833" max="13834" width="13.33203125" style="89" customWidth="1"/>
    <col min="13835" max="14080" width="9.109375" style="89"/>
    <col min="14081" max="14081" width="15.88671875" style="89" customWidth="1"/>
    <col min="14082" max="14082" width="9.109375" style="89"/>
    <col min="14083" max="14083" width="14.5546875" style="89" customWidth="1"/>
    <col min="14084" max="14084" width="13.44140625" style="89" customWidth="1"/>
    <col min="14085" max="14085" width="12.6640625" style="89" customWidth="1"/>
    <col min="14086" max="14086" width="13.5546875" style="89" customWidth="1"/>
    <col min="14087" max="14087" width="13.6640625" style="89" customWidth="1"/>
    <col min="14088" max="14088" width="16.88671875" style="89" customWidth="1"/>
    <col min="14089" max="14090" width="13.33203125" style="89" customWidth="1"/>
    <col min="14091" max="14336" width="9.109375" style="89"/>
    <col min="14337" max="14337" width="15.88671875" style="89" customWidth="1"/>
    <col min="14338" max="14338" width="9.109375" style="89"/>
    <col min="14339" max="14339" width="14.5546875" style="89" customWidth="1"/>
    <col min="14340" max="14340" width="13.44140625" style="89" customWidth="1"/>
    <col min="14341" max="14341" width="12.6640625" style="89" customWidth="1"/>
    <col min="14342" max="14342" width="13.5546875" style="89" customWidth="1"/>
    <col min="14343" max="14343" width="13.6640625" style="89" customWidth="1"/>
    <col min="14344" max="14344" width="16.88671875" style="89" customWidth="1"/>
    <col min="14345" max="14346" width="13.33203125" style="89" customWidth="1"/>
    <col min="14347" max="14592" width="9.109375" style="89"/>
    <col min="14593" max="14593" width="15.88671875" style="89" customWidth="1"/>
    <col min="14594" max="14594" width="9.109375" style="89"/>
    <col min="14595" max="14595" width="14.5546875" style="89" customWidth="1"/>
    <col min="14596" max="14596" width="13.44140625" style="89" customWidth="1"/>
    <col min="14597" max="14597" width="12.6640625" style="89" customWidth="1"/>
    <col min="14598" max="14598" width="13.5546875" style="89" customWidth="1"/>
    <col min="14599" max="14599" width="13.6640625" style="89" customWidth="1"/>
    <col min="14600" max="14600" width="16.88671875" style="89" customWidth="1"/>
    <col min="14601" max="14602" width="13.33203125" style="89" customWidth="1"/>
    <col min="14603" max="14848" width="9.109375" style="89"/>
    <col min="14849" max="14849" width="15.88671875" style="89" customWidth="1"/>
    <col min="14850" max="14850" width="9.109375" style="89"/>
    <col min="14851" max="14851" width="14.5546875" style="89" customWidth="1"/>
    <col min="14852" max="14852" width="13.44140625" style="89" customWidth="1"/>
    <col min="14853" max="14853" width="12.6640625" style="89" customWidth="1"/>
    <col min="14854" max="14854" width="13.5546875" style="89" customWidth="1"/>
    <col min="14855" max="14855" width="13.6640625" style="89" customWidth="1"/>
    <col min="14856" max="14856" width="16.88671875" style="89" customWidth="1"/>
    <col min="14857" max="14858" width="13.33203125" style="89" customWidth="1"/>
    <col min="14859" max="15104" width="9.109375" style="89"/>
    <col min="15105" max="15105" width="15.88671875" style="89" customWidth="1"/>
    <col min="15106" max="15106" width="9.109375" style="89"/>
    <col min="15107" max="15107" width="14.5546875" style="89" customWidth="1"/>
    <col min="15108" max="15108" width="13.44140625" style="89" customWidth="1"/>
    <col min="15109" max="15109" width="12.6640625" style="89" customWidth="1"/>
    <col min="15110" max="15110" width="13.5546875" style="89" customWidth="1"/>
    <col min="15111" max="15111" width="13.6640625" style="89" customWidth="1"/>
    <col min="15112" max="15112" width="16.88671875" style="89" customWidth="1"/>
    <col min="15113" max="15114" width="13.33203125" style="89" customWidth="1"/>
    <col min="15115" max="15360" width="9.109375" style="89"/>
    <col min="15361" max="15361" width="15.88671875" style="89" customWidth="1"/>
    <col min="15362" max="15362" width="9.109375" style="89"/>
    <col min="15363" max="15363" width="14.5546875" style="89" customWidth="1"/>
    <col min="15364" max="15364" width="13.44140625" style="89" customWidth="1"/>
    <col min="15365" max="15365" width="12.6640625" style="89" customWidth="1"/>
    <col min="15366" max="15366" width="13.5546875" style="89" customWidth="1"/>
    <col min="15367" max="15367" width="13.6640625" style="89" customWidth="1"/>
    <col min="15368" max="15368" width="16.88671875" style="89" customWidth="1"/>
    <col min="15369" max="15370" width="13.33203125" style="89" customWidth="1"/>
    <col min="15371" max="15616" width="9.109375" style="89"/>
    <col min="15617" max="15617" width="15.88671875" style="89" customWidth="1"/>
    <col min="15618" max="15618" width="9.109375" style="89"/>
    <col min="15619" max="15619" width="14.5546875" style="89" customWidth="1"/>
    <col min="15620" max="15620" width="13.44140625" style="89" customWidth="1"/>
    <col min="15621" max="15621" width="12.6640625" style="89" customWidth="1"/>
    <col min="15622" max="15622" width="13.5546875" style="89" customWidth="1"/>
    <col min="15623" max="15623" width="13.6640625" style="89" customWidth="1"/>
    <col min="15624" max="15624" width="16.88671875" style="89" customWidth="1"/>
    <col min="15625" max="15626" width="13.33203125" style="89" customWidth="1"/>
    <col min="15627" max="15872" width="9.109375" style="89"/>
    <col min="15873" max="15873" width="15.88671875" style="89" customWidth="1"/>
    <col min="15874" max="15874" width="9.109375" style="89"/>
    <col min="15875" max="15875" width="14.5546875" style="89" customWidth="1"/>
    <col min="15876" max="15876" width="13.44140625" style="89" customWidth="1"/>
    <col min="15877" max="15877" width="12.6640625" style="89" customWidth="1"/>
    <col min="15878" max="15878" width="13.5546875" style="89" customWidth="1"/>
    <col min="15879" max="15879" width="13.6640625" style="89" customWidth="1"/>
    <col min="15880" max="15880" width="16.88671875" style="89" customWidth="1"/>
    <col min="15881" max="15882" width="13.33203125" style="89" customWidth="1"/>
    <col min="15883" max="16128" width="9.109375" style="89"/>
    <col min="16129" max="16129" width="15.88671875" style="89" customWidth="1"/>
    <col min="16130" max="16130" width="9.109375" style="89"/>
    <col min="16131" max="16131" width="14.5546875" style="89" customWidth="1"/>
    <col min="16132" max="16132" width="13.44140625" style="89" customWidth="1"/>
    <col min="16133" max="16133" width="12.6640625" style="89" customWidth="1"/>
    <col min="16134" max="16134" width="13.5546875" style="89" customWidth="1"/>
    <col min="16135" max="16135" width="13.6640625" style="89" customWidth="1"/>
    <col min="16136" max="16136" width="16.88671875" style="89" customWidth="1"/>
    <col min="16137" max="16138" width="13.33203125" style="89" customWidth="1"/>
    <col min="16139" max="16384" width="9.109375" style="89"/>
  </cols>
  <sheetData>
    <row r="1" spans="1:32" ht="48" customHeight="1" thickBot="1">
      <c r="A1" s="364" t="s">
        <v>383</v>
      </c>
      <c r="B1" s="364"/>
      <c r="C1" s="364"/>
      <c r="D1" s="364"/>
      <c r="E1" s="364"/>
      <c r="F1" s="364"/>
      <c r="G1" s="364"/>
      <c r="H1" s="364"/>
      <c r="I1" s="364"/>
      <c r="J1" s="364"/>
      <c r="K1" s="87"/>
      <c r="L1" s="87"/>
      <c r="M1" s="88"/>
    </row>
    <row r="2" spans="1:32" ht="174" customHeight="1" thickBot="1">
      <c r="A2" s="32" t="s">
        <v>150</v>
      </c>
      <c r="B2" s="32" t="s">
        <v>151</v>
      </c>
      <c r="C2" s="32" t="s">
        <v>152</v>
      </c>
      <c r="D2" s="32" t="s">
        <v>153</v>
      </c>
      <c r="E2" s="32" t="s">
        <v>154</v>
      </c>
      <c r="F2" s="32" t="s">
        <v>155</v>
      </c>
      <c r="G2" s="32" t="s">
        <v>156</v>
      </c>
      <c r="H2" s="133" t="s">
        <v>157</v>
      </c>
      <c r="I2" s="133" t="s">
        <v>158</v>
      </c>
      <c r="J2" s="133" t="s">
        <v>159</v>
      </c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</row>
    <row r="3" spans="1:32" ht="15.75" customHeight="1" thickTop="1" thickBot="1">
      <c r="A3" s="85">
        <v>1</v>
      </c>
      <c r="B3" s="85">
        <v>2</v>
      </c>
      <c r="C3" s="85">
        <v>3</v>
      </c>
      <c r="D3" s="85">
        <v>4</v>
      </c>
      <c r="E3" s="85">
        <v>5</v>
      </c>
      <c r="F3" s="85">
        <v>6</v>
      </c>
      <c r="G3" s="85">
        <v>7</v>
      </c>
      <c r="H3" s="85">
        <v>8</v>
      </c>
      <c r="I3" s="85">
        <v>9</v>
      </c>
      <c r="J3" s="85">
        <v>10</v>
      </c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1:32" ht="15" thickTop="1">
      <c r="A4" s="155" t="s">
        <v>92</v>
      </c>
      <c r="B4" s="237">
        <v>3</v>
      </c>
      <c r="C4" s="236">
        <v>2594</v>
      </c>
      <c r="D4" s="237">
        <v>58</v>
      </c>
      <c r="E4" s="237">
        <v>3</v>
      </c>
      <c r="F4" s="237">
        <v>796</v>
      </c>
      <c r="G4" s="237">
        <v>29</v>
      </c>
      <c r="H4" s="237">
        <v>864.66666666666663</v>
      </c>
      <c r="I4" s="237">
        <v>5.1724137931034484</v>
      </c>
      <c r="J4" s="237">
        <v>3.6432160804020097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>
      <c r="A5" s="155" t="s">
        <v>93</v>
      </c>
      <c r="B5" s="237">
        <v>2.9</v>
      </c>
      <c r="C5" s="236">
        <v>2963</v>
      </c>
      <c r="D5" s="237">
        <v>4647</v>
      </c>
      <c r="E5" s="237">
        <v>1487</v>
      </c>
      <c r="F5" s="237">
        <v>1623</v>
      </c>
      <c r="G5" s="237">
        <v>52</v>
      </c>
      <c r="H5" s="237">
        <v>1021.7241379310345</v>
      </c>
      <c r="I5" s="237">
        <v>31.999139229610503</v>
      </c>
      <c r="J5" s="237">
        <v>3.2039433148490448</v>
      </c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</row>
    <row r="6" spans="1:32">
      <c r="A6" s="155" t="s">
        <v>95</v>
      </c>
      <c r="B6" s="237">
        <v>4</v>
      </c>
      <c r="C6" s="236">
        <v>3225</v>
      </c>
      <c r="D6" s="237">
        <v>4570</v>
      </c>
      <c r="E6" s="237">
        <v>2968</v>
      </c>
      <c r="F6" s="237">
        <v>1070</v>
      </c>
      <c r="G6" s="237">
        <v>70</v>
      </c>
      <c r="H6" s="237">
        <v>806.25</v>
      </c>
      <c r="I6" s="237">
        <v>64.945295404814004</v>
      </c>
      <c r="J6" s="237">
        <v>6.5420560747663545</v>
      </c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</row>
    <row r="7" spans="1:32">
      <c r="A7" s="155" t="s">
        <v>96</v>
      </c>
      <c r="B7" s="237">
        <v>2</v>
      </c>
      <c r="C7" s="236">
        <v>3457</v>
      </c>
      <c r="D7" s="237">
        <v>3113</v>
      </c>
      <c r="E7" s="237">
        <v>319</v>
      </c>
      <c r="F7" s="237">
        <v>1058</v>
      </c>
      <c r="G7" s="237">
        <v>81</v>
      </c>
      <c r="H7" s="237">
        <v>1728.5</v>
      </c>
      <c r="I7" s="237">
        <v>10.247349823321555</v>
      </c>
      <c r="J7" s="25">
        <v>7.655954631379962</v>
      </c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</row>
    <row r="8" spans="1:32">
      <c r="A8" s="155" t="s">
        <v>97</v>
      </c>
      <c r="B8" s="237">
        <v>5</v>
      </c>
      <c r="C8" s="236">
        <v>11157</v>
      </c>
      <c r="D8" s="237">
        <v>11480</v>
      </c>
      <c r="E8" s="237">
        <v>700</v>
      </c>
      <c r="F8" s="237">
        <v>700</v>
      </c>
      <c r="G8" s="237">
        <v>128</v>
      </c>
      <c r="H8" s="237">
        <v>2231.4</v>
      </c>
      <c r="I8" s="237">
        <v>6.0975609756097562</v>
      </c>
      <c r="J8" s="237">
        <v>18.285714285714285</v>
      </c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</row>
    <row r="9" spans="1:32">
      <c r="A9" s="155" t="s">
        <v>98</v>
      </c>
      <c r="B9" s="237">
        <v>1</v>
      </c>
      <c r="C9" s="236">
        <v>1376</v>
      </c>
      <c r="D9" s="237">
        <v>2019</v>
      </c>
      <c r="E9" s="237">
        <v>771</v>
      </c>
      <c r="F9" s="237">
        <v>117</v>
      </c>
      <c r="G9" s="237">
        <v>117</v>
      </c>
      <c r="H9" s="237">
        <v>1376</v>
      </c>
      <c r="I9" s="25">
        <v>38.187221396731054</v>
      </c>
      <c r="J9" s="237">
        <v>100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</row>
    <row r="10" spans="1:32">
      <c r="A10" s="155" t="s">
        <v>99</v>
      </c>
      <c r="B10" s="237">
        <v>5</v>
      </c>
      <c r="C10" s="236">
        <v>4778</v>
      </c>
      <c r="D10" s="237">
        <v>1000</v>
      </c>
      <c r="E10" s="237">
        <v>570</v>
      </c>
      <c r="F10" s="237">
        <v>363</v>
      </c>
      <c r="G10" s="237">
        <v>300</v>
      </c>
      <c r="H10" s="237">
        <v>955.6</v>
      </c>
      <c r="I10" s="237">
        <v>56.999999999999993</v>
      </c>
      <c r="J10" s="25">
        <v>82.644628099173559</v>
      </c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</row>
    <row r="11" spans="1:32">
      <c r="A11" s="155" t="s">
        <v>100</v>
      </c>
      <c r="B11" s="237">
        <v>3</v>
      </c>
      <c r="C11" s="236">
        <v>5586</v>
      </c>
      <c r="D11" s="237">
        <v>3375</v>
      </c>
      <c r="E11" s="237">
        <v>3375</v>
      </c>
      <c r="F11" s="237">
        <v>337</v>
      </c>
      <c r="G11" s="237">
        <v>337</v>
      </c>
      <c r="H11" s="237">
        <v>1862</v>
      </c>
      <c r="I11" s="237">
        <v>100</v>
      </c>
      <c r="J11" s="237">
        <v>100</v>
      </c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</row>
    <row r="12" spans="1:32">
      <c r="A12" s="155" t="s">
        <v>101</v>
      </c>
      <c r="B12" s="237">
        <v>4</v>
      </c>
      <c r="C12" s="236">
        <v>6037</v>
      </c>
      <c r="D12" s="237">
        <v>28191</v>
      </c>
      <c r="E12" s="237">
        <v>8111</v>
      </c>
      <c r="F12" s="237">
        <v>28191</v>
      </c>
      <c r="G12" s="237">
        <v>1218</v>
      </c>
      <c r="H12" s="237">
        <v>1509.25</v>
      </c>
      <c r="I12" s="237">
        <v>28.771593771061688</v>
      </c>
      <c r="J12" s="237">
        <v>4.3205278280302224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</row>
    <row r="13" spans="1:32">
      <c r="A13" s="155" t="s">
        <v>102</v>
      </c>
      <c r="B13" s="237">
        <v>3</v>
      </c>
      <c r="C13" s="236">
        <v>843</v>
      </c>
      <c r="D13" s="237">
        <v>2102</v>
      </c>
      <c r="E13" s="237">
        <v>843</v>
      </c>
      <c r="F13" s="237">
        <v>174</v>
      </c>
      <c r="G13" s="237">
        <v>120</v>
      </c>
      <c r="H13" s="237">
        <v>281</v>
      </c>
      <c r="I13" s="237">
        <v>40.104662226450998</v>
      </c>
      <c r="J13" s="237">
        <v>68.965517241379317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</row>
    <row r="14" spans="1:32">
      <c r="A14" s="155" t="s">
        <v>103</v>
      </c>
      <c r="B14" s="237">
        <v>3</v>
      </c>
      <c r="C14" s="236">
        <v>840</v>
      </c>
      <c r="D14" s="237">
        <v>0</v>
      </c>
      <c r="E14" s="237">
        <v>0</v>
      </c>
      <c r="F14" s="237">
        <v>9</v>
      </c>
      <c r="G14" s="237">
        <v>9</v>
      </c>
      <c r="H14" s="237">
        <v>280</v>
      </c>
      <c r="I14" s="22"/>
      <c r="J14" s="237">
        <v>100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</row>
    <row r="15" spans="1:32">
      <c r="A15" s="155" t="s">
        <v>160</v>
      </c>
      <c r="B15" s="237">
        <v>5</v>
      </c>
      <c r="C15" s="236">
        <v>9464</v>
      </c>
      <c r="D15" s="237">
        <v>3372</v>
      </c>
      <c r="E15" s="237">
        <v>3372</v>
      </c>
      <c r="F15" s="237">
        <v>0</v>
      </c>
      <c r="G15" s="237">
        <v>0</v>
      </c>
      <c r="H15" s="237">
        <v>1892.8</v>
      </c>
      <c r="I15" s="237">
        <v>100</v>
      </c>
      <c r="J15" s="253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</row>
    <row r="16" spans="1:32" ht="15" thickBot="1">
      <c r="A16" s="158" t="s">
        <v>106</v>
      </c>
      <c r="B16" s="237">
        <v>1</v>
      </c>
      <c r="C16" s="236">
        <v>2175</v>
      </c>
      <c r="D16" s="237">
        <v>0</v>
      </c>
      <c r="E16" s="237">
        <v>0</v>
      </c>
      <c r="F16" s="237">
        <v>728</v>
      </c>
      <c r="G16" s="237">
        <v>37</v>
      </c>
      <c r="H16" s="237">
        <v>2175</v>
      </c>
      <c r="I16" s="253"/>
      <c r="J16" s="237">
        <v>5.0824175824175821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</row>
    <row r="17" spans="1:32" ht="21" customHeight="1" thickBot="1">
      <c r="A17" s="159" t="s">
        <v>161</v>
      </c>
      <c r="B17" s="160">
        <f t="shared" ref="B17:G17" si="0">SUM(B4:B16)</f>
        <v>41.9</v>
      </c>
      <c r="C17" s="161">
        <f t="shared" si="0"/>
        <v>54495</v>
      </c>
      <c r="D17" s="160">
        <f t="shared" si="0"/>
        <v>63927</v>
      </c>
      <c r="E17" s="160">
        <f t="shared" si="0"/>
        <v>22519</v>
      </c>
      <c r="F17" s="160">
        <f t="shared" si="0"/>
        <v>35166</v>
      </c>
      <c r="G17" s="160">
        <f t="shared" si="0"/>
        <v>2498</v>
      </c>
      <c r="H17" s="162">
        <f>C17/B17</f>
        <v>1300.5966587112173</v>
      </c>
      <c r="I17" s="163">
        <f>E17/D17*100</f>
        <v>35.22611729003394</v>
      </c>
      <c r="J17" s="163">
        <f>G17/F17*100</f>
        <v>7.103452198145936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</row>
    <row r="18" spans="1:32" ht="15" thickBot="1">
      <c r="A18" s="164" t="s">
        <v>23</v>
      </c>
      <c r="B18" s="237">
        <v>4.8</v>
      </c>
      <c r="C18" s="236">
        <v>9568</v>
      </c>
      <c r="D18" s="237">
        <v>35000</v>
      </c>
      <c r="E18" s="237">
        <v>6092</v>
      </c>
      <c r="F18" s="237">
        <v>0</v>
      </c>
      <c r="G18" s="237">
        <v>0</v>
      </c>
      <c r="H18" s="237">
        <v>1993.3333333333335</v>
      </c>
      <c r="I18" s="237">
        <v>17.405714285714286</v>
      </c>
      <c r="J18" s="253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</row>
    <row r="19" spans="1:32" ht="21" customHeight="1" thickBot="1">
      <c r="A19" s="159" t="s">
        <v>162</v>
      </c>
      <c r="B19" s="165">
        <f t="shared" ref="B19:G19" si="1">B17+B18</f>
        <v>46.699999999999996</v>
      </c>
      <c r="C19" s="161">
        <f t="shared" si="1"/>
        <v>64063</v>
      </c>
      <c r="D19" s="160">
        <f t="shared" si="1"/>
        <v>98927</v>
      </c>
      <c r="E19" s="160">
        <f t="shared" si="1"/>
        <v>28611</v>
      </c>
      <c r="F19" s="160">
        <f t="shared" si="1"/>
        <v>35166</v>
      </c>
      <c r="G19" s="160">
        <f t="shared" si="1"/>
        <v>2498</v>
      </c>
      <c r="H19" s="162">
        <f>C19/B19</f>
        <v>1371.7987152034264</v>
      </c>
      <c r="I19" s="163">
        <f>E19/D19*100</f>
        <v>28.921325826114209</v>
      </c>
      <c r="J19" s="163">
        <f>G19/F19*100</f>
        <v>7.103452198145936</v>
      </c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</row>
    <row r="20" spans="1:32"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</row>
    <row r="21" spans="1:32"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</row>
    <row r="22" spans="1:32"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</row>
    <row r="23" spans="1:32"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</row>
    <row r="24" spans="1:32" ht="15" thickBot="1">
      <c r="A24" s="168"/>
      <c r="B24" s="168"/>
      <c r="C24" s="168"/>
      <c r="D24" s="168"/>
      <c r="E24" s="168"/>
      <c r="F24" s="168"/>
      <c r="G24" s="168"/>
      <c r="H24" s="16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</row>
    <row r="25" spans="1:32" ht="40.5" customHeight="1" thickBot="1">
      <c r="A25" s="394" t="s">
        <v>384</v>
      </c>
      <c r="B25" s="394"/>
      <c r="C25" s="394"/>
      <c r="D25" s="394"/>
      <c r="E25" s="394"/>
      <c r="F25" s="394"/>
      <c r="G25" s="394"/>
      <c r="H25" s="394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</row>
    <row r="26" spans="1:32" ht="96" customHeight="1" thickBot="1">
      <c r="A26" s="33" t="s">
        <v>163</v>
      </c>
      <c r="B26" s="395" t="s">
        <v>164</v>
      </c>
      <c r="C26" s="395"/>
      <c r="D26" s="33" t="s">
        <v>165</v>
      </c>
      <c r="E26" s="396" t="s">
        <v>166</v>
      </c>
      <c r="F26" s="396"/>
      <c r="G26" s="396" t="s">
        <v>167</v>
      </c>
      <c r="H26" s="396"/>
    </row>
    <row r="27" spans="1:32" ht="15.75" customHeight="1" thickTop="1" thickBot="1">
      <c r="A27" s="77">
        <v>1</v>
      </c>
      <c r="B27" s="393">
        <v>2</v>
      </c>
      <c r="C27" s="393"/>
      <c r="D27" s="77">
        <v>3</v>
      </c>
      <c r="E27" s="393">
        <v>4</v>
      </c>
      <c r="F27" s="393"/>
      <c r="G27" s="393">
        <v>5</v>
      </c>
      <c r="H27" s="393"/>
    </row>
    <row r="28" spans="1:32" ht="15.75" customHeight="1" thickTop="1">
      <c r="A28" s="166" t="s">
        <v>92</v>
      </c>
      <c r="B28" s="397">
        <v>1586</v>
      </c>
      <c r="C28" s="398"/>
      <c r="D28" s="251">
        <v>22</v>
      </c>
      <c r="E28" s="399">
        <v>1.3871374527112232</v>
      </c>
      <c r="F28" s="399"/>
      <c r="G28" s="400">
        <v>0</v>
      </c>
      <c r="H28" s="400"/>
    </row>
    <row r="29" spans="1:32">
      <c r="A29" s="155" t="s">
        <v>93</v>
      </c>
      <c r="B29" s="378">
        <v>3891</v>
      </c>
      <c r="C29" s="379"/>
      <c r="D29" s="251">
        <v>128</v>
      </c>
      <c r="E29" s="380">
        <v>3.2896427653559499</v>
      </c>
      <c r="F29" s="380"/>
      <c r="G29" s="381">
        <v>0</v>
      </c>
      <c r="H29" s="381"/>
    </row>
    <row r="30" spans="1:32">
      <c r="A30" s="155" t="s">
        <v>95</v>
      </c>
      <c r="B30" s="378">
        <v>4570</v>
      </c>
      <c r="C30" s="379"/>
      <c r="D30" s="251">
        <v>60</v>
      </c>
      <c r="E30" s="380">
        <v>1.3129102844638949</v>
      </c>
      <c r="F30" s="380"/>
      <c r="G30" s="381">
        <v>0</v>
      </c>
      <c r="H30" s="381"/>
    </row>
    <row r="31" spans="1:32">
      <c r="A31" s="155" t="s">
        <v>96</v>
      </c>
      <c r="B31" s="378">
        <v>4277</v>
      </c>
      <c r="C31" s="379"/>
      <c r="D31" s="251">
        <v>74</v>
      </c>
      <c r="E31" s="380">
        <v>1.730184708908113</v>
      </c>
      <c r="F31" s="380"/>
      <c r="G31" s="381">
        <v>0</v>
      </c>
      <c r="H31" s="381"/>
    </row>
    <row r="32" spans="1:32">
      <c r="A32" s="155" t="s">
        <v>97</v>
      </c>
      <c r="B32" s="378">
        <v>11480</v>
      </c>
      <c r="C32" s="379"/>
      <c r="D32" s="251">
        <v>128</v>
      </c>
      <c r="E32" s="380">
        <v>1.1149825783972125</v>
      </c>
      <c r="F32" s="380"/>
      <c r="G32" s="381">
        <v>0</v>
      </c>
      <c r="H32" s="381"/>
    </row>
    <row r="33" spans="1:13">
      <c r="A33" s="155" t="s">
        <v>98</v>
      </c>
      <c r="B33" s="381">
        <v>2019</v>
      </c>
      <c r="C33" s="381"/>
      <c r="D33" s="251">
        <v>0</v>
      </c>
      <c r="E33" s="380">
        <v>0</v>
      </c>
      <c r="F33" s="380"/>
      <c r="G33" s="381">
        <v>0</v>
      </c>
      <c r="H33" s="381"/>
    </row>
    <row r="34" spans="1:13">
      <c r="A34" s="155" t="s">
        <v>100</v>
      </c>
      <c r="B34" s="381">
        <v>3375</v>
      </c>
      <c r="C34" s="381"/>
      <c r="D34" s="251">
        <v>27</v>
      </c>
      <c r="E34" s="380">
        <v>0.8</v>
      </c>
      <c r="F34" s="380"/>
      <c r="G34" s="381">
        <v>0</v>
      </c>
      <c r="H34" s="381"/>
    </row>
    <row r="35" spans="1:13">
      <c r="A35" s="155" t="s">
        <v>101</v>
      </c>
      <c r="B35" s="381">
        <v>29191</v>
      </c>
      <c r="C35" s="381"/>
      <c r="D35" s="251">
        <v>1381</v>
      </c>
      <c r="E35" s="380">
        <v>4.7309102120516595</v>
      </c>
      <c r="F35" s="380"/>
      <c r="G35" s="381">
        <v>0</v>
      </c>
      <c r="H35" s="381"/>
    </row>
    <row r="36" spans="1:13">
      <c r="A36" s="155" t="s">
        <v>102</v>
      </c>
      <c r="B36" s="381">
        <v>2102</v>
      </c>
      <c r="C36" s="381"/>
      <c r="D36" s="251">
        <v>9</v>
      </c>
      <c r="E36" s="380">
        <v>0.42816365366317788</v>
      </c>
      <c r="F36" s="380"/>
      <c r="G36" s="381">
        <v>0</v>
      </c>
      <c r="H36" s="381"/>
    </row>
    <row r="37" spans="1:13" ht="15" thickBot="1">
      <c r="A37" s="342" t="s">
        <v>106</v>
      </c>
      <c r="B37" s="390"/>
      <c r="C37" s="390"/>
      <c r="D37" s="343"/>
      <c r="E37" s="391"/>
      <c r="F37" s="391"/>
      <c r="G37" s="392"/>
      <c r="H37" s="392"/>
    </row>
    <row r="38" spans="1:13" ht="21" customHeight="1" thickBot="1">
      <c r="A38" s="344" t="s">
        <v>161</v>
      </c>
      <c r="B38" s="385">
        <f>SUM(B28:C37)</f>
        <v>62491</v>
      </c>
      <c r="C38" s="385"/>
      <c r="D38" s="345">
        <f>SUM(D28:D37)</f>
        <v>1829</v>
      </c>
      <c r="E38" s="386">
        <f>D38/B38*100</f>
        <v>2.9268214622905702</v>
      </c>
      <c r="F38" s="386"/>
      <c r="G38" s="384">
        <v>0</v>
      </c>
      <c r="H38" s="384"/>
    </row>
    <row r="39" spans="1:13" ht="15" thickBot="1">
      <c r="A39" s="346" t="s">
        <v>23</v>
      </c>
      <c r="B39" s="387">
        <v>35000</v>
      </c>
      <c r="C39" s="387"/>
      <c r="D39" s="297">
        <v>276</v>
      </c>
      <c r="E39" s="388">
        <v>0.78857142857142859</v>
      </c>
      <c r="F39" s="389"/>
      <c r="G39" s="384">
        <v>0</v>
      </c>
      <c r="H39" s="384"/>
    </row>
    <row r="40" spans="1:13" ht="21" customHeight="1" thickBot="1">
      <c r="A40" s="31" t="s">
        <v>162</v>
      </c>
      <c r="B40" s="382">
        <f>SUM(B38:C39)</f>
        <v>97491</v>
      </c>
      <c r="C40" s="382"/>
      <c r="D40" s="252">
        <f>SUM(D38:D39)</f>
        <v>2105</v>
      </c>
      <c r="E40" s="383">
        <f>D40/B40*100</f>
        <v>2.1591736673128805</v>
      </c>
      <c r="F40" s="383"/>
      <c r="G40" s="384">
        <v>0</v>
      </c>
      <c r="H40" s="384"/>
    </row>
    <row r="42" spans="1:13">
      <c r="E42" s="88"/>
    </row>
    <row r="43" spans="1:13">
      <c r="G43" s="88"/>
      <c r="K43" s="88"/>
      <c r="L43" s="88"/>
      <c r="M43" s="88"/>
    </row>
  </sheetData>
  <mergeCells count="47">
    <mergeCell ref="G29:H29"/>
    <mergeCell ref="B30:C30"/>
    <mergeCell ref="E30:F30"/>
    <mergeCell ref="B28:C28"/>
    <mergeCell ref="E28:F28"/>
    <mergeCell ref="G28:H28"/>
    <mergeCell ref="G30:H30"/>
    <mergeCell ref="B29:C29"/>
    <mergeCell ref="E29:F29"/>
    <mergeCell ref="B27:C27"/>
    <mergeCell ref="E27:F27"/>
    <mergeCell ref="G27:H27"/>
    <mergeCell ref="A1:J1"/>
    <mergeCell ref="A25:H25"/>
    <mergeCell ref="B26:C26"/>
    <mergeCell ref="E26:F26"/>
    <mergeCell ref="G26:H26"/>
    <mergeCell ref="B37:C37"/>
    <mergeCell ref="E37:F37"/>
    <mergeCell ref="G37:H37"/>
    <mergeCell ref="B35:C35"/>
    <mergeCell ref="E35:F35"/>
    <mergeCell ref="G35:H35"/>
    <mergeCell ref="B36:C36"/>
    <mergeCell ref="E36:F36"/>
    <mergeCell ref="G36:H36"/>
    <mergeCell ref="B40:C40"/>
    <mergeCell ref="E40:F40"/>
    <mergeCell ref="G40:H40"/>
    <mergeCell ref="B38:C38"/>
    <mergeCell ref="E38:F38"/>
    <mergeCell ref="G38:H38"/>
    <mergeCell ref="B39:C39"/>
    <mergeCell ref="E39:F39"/>
    <mergeCell ref="G39:H39"/>
    <mergeCell ref="B34:C34"/>
    <mergeCell ref="E34:F34"/>
    <mergeCell ref="G34:H34"/>
    <mergeCell ref="B33:C33"/>
    <mergeCell ref="E33:F33"/>
    <mergeCell ref="G33:H33"/>
    <mergeCell ref="B31:C31"/>
    <mergeCell ref="E31:F31"/>
    <mergeCell ref="G31:H31"/>
    <mergeCell ref="B32:C32"/>
    <mergeCell ref="E32:F32"/>
    <mergeCell ref="G32:H32"/>
  </mergeCells>
  <pageMargins left="0.45" right="0.45" top="0.75" bottom="0.2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G7"/>
  <sheetViews>
    <sheetView workbookViewId="0">
      <selection activeCell="D15" sqref="D15"/>
    </sheetView>
  </sheetViews>
  <sheetFormatPr defaultColWidth="9.109375" defaultRowHeight="14.4"/>
  <cols>
    <col min="1" max="1" width="14" style="89" customWidth="1"/>
    <col min="2" max="2" width="13.88671875" style="89" customWidth="1"/>
    <col min="3" max="3" width="17.88671875" style="89" customWidth="1"/>
    <col min="4" max="4" width="18.88671875" style="89" customWidth="1"/>
    <col min="5" max="5" width="19.88671875" style="89" customWidth="1"/>
    <col min="6" max="6" width="18.44140625" style="89" customWidth="1"/>
    <col min="7" max="7" width="19.5546875" style="89" customWidth="1"/>
    <col min="8" max="16384" width="9.109375" style="89"/>
  </cols>
  <sheetData>
    <row r="1" spans="1:7" ht="33" customHeight="1" thickBot="1">
      <c r="A1" s="364" t="s">
        <v>385</v>
      </c>
      <c r="B1" s="365"/>
      <c r="C1" s="365"/>
      <c r="D1" s="365"/>
      <c r="E1" s="365"/>
      <c r="F1" s="365"/>
      <c r="G1" s="365"/>
    </row>
    <row r="2" spans="1:7" ht="87" customHeight="1" thickBot="1">
      <c r="A2" s="75" t="s">
        <v>174</v>
      </c>
      <c r="B2" s="75" t="s">
        <v>173</v>
      </c>
      <c r="C2" s="75" t="s">
        <v>172</v>
      </c>
      <c r="D2" s="75" t="s">
        <v>171</v>
      </c>
      <c r="E2" s="76" t="s">
        <v>170</v>
      </c>
      <c r="F2" s="169" t="s">
        <v>169</v>
      </c>
      <c r="G2" s="76" t="s">
        <v>168</v>
      </c>
    </row>
    <row r="3" spans="1:7" ht="12.75" customHeight="1" thickTop="1" thickBot="1">
      <c r="A3" s="85">
        <v>1</v>
      </c>
      <c r="B3" s="85">
        <v>2</v>
      </c>
      <c r="C3" s="85">
        <v>3</v>
      </c>
      <c r="D3" s="85">
        <v>4</v>
      </c>
      <c r="E3" s="85">
        <v>5</v>
      </c>
      <c r="F3" s="85">
        <v>6</v>
      </c>
      <c r="G3" s="85">
        <v>7</v>
      </c>
    </row>
    <row r="4" spans="1:7" ht="39" customHeight="1" thickTop="1" thickBot="1">
      <c r="A4" s="170">
        <v>1885</v>
      </c>
      <c r="B4" s="170">
        <v>17525</v>
      </c>
      <c r="C4" s="170">
        <v>323</v>
      </c>
      <c r="D4" s="170">
        <v>323</v>
      </c>
      <c r="E4" s="170">
        <v>77</v>
      </c>
      <c r="F4" s="254">
        <v>9.3000000000000007</v>
      </c>
      <c r="G4" s="254">
        <v>100</v>
      </c>
    </row>
    <row r="7" spans="1:7">
      <c r="D7" s="89" t="s">
        <v>307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I5"/>
  <sheetViews>
    <sheetView workbookViewId="0">
      <selection activeCell="E17" sqref="E17"/>
    </sheetView>
  </sheetViews>
  <sheetFormatPr defaultColWidth="9.109375" defaultRowHeight="14.4"/>
  <cols>
    <col min="1" max="1" width="14" style="21" customWidth="1"/>
    <col min="2" max="2" width="9.109375" style="21"/>
    <col min="3" max="3" width="11" style="21" customWidth="1"/>
    <col min="4" max="4" width="13.88671875" style="21" customWidth="1"/>
    <col min="5" max="5" width="14.6640625" style="21" customWidth="1"/>
    <col min="6" max="6" width="12.5546875" style="21" customWidth="1"/>
    <col min="7" max="7" width="13" style="21" customWidth="1"/>
    <col min="8" max="8" width="14" style="21" customWidth="1"/>
    <col min="9" max="9" width="17.44140625" style="21" customWidth="1"/>
    <col min="10" max="16384" width="9.109375" style="21"/>
  </cols>
  <sheetData>
    <row r="1" spans="1:9" ht="31.5" customHeight="1" thickBot="1">
      <c r="A1" s="401" t="s">
        <v>386</v>
      </c>
      <c r="B1" s="402"/>
      <c r="C1" s="402"/>
      <c r="D1" s="402"/>
      <c r="E1" s="402"/>
      <c r="F1" s="402"/>
      <c r="G1" s="402"/>
      <c r="H1" s="402"/>
      <c r="I1" s="402"/>
    </row>
    <row r="2" spans="1:9" ht="55.5" customHeight="1">
      <c r="A2" s="404" t="s">
        <v>338</v>
      </c>
      <c r="B2" s="403" t="s">
        <v>337</v>
      </c>
      <c r="C2" s="403"/>
      <c r="D2" s="406" t="s">
        <v>336</v>
      </c>
      <c r="E2" s="403"/>
      <c r="F2" s="406" t="s">
        <v>335</v>
      </c>
      <c r="G2" s="403"/>
      <c r="H2" s="406" t="s">
        <v>334</v>
      </c>
      <c r="I2" s="406"/>
    </row>
    <row r="3" spans="1:9" ht="27" customHeight="1" thickBot="1">
      <c r="A3" s="405"/>
      <c r="B3" s="171" t="s">
        <v>212</v>
      </c>
      <c r="C3" s="171" t="s">
        <v>333</v>
      </c>
      <c r="D3" s="171" t="s">
        <v>212</v>
      </c>
      <c r="E3" s="171" t="s">
        <v>332</v>
      </c>
      <c r="F3" s="171" t="s">
        <v>212</v>
      </c>
      <c r="G3" s="171" t="s">
        <v>332</v>
      </c>
      <c r="H3" s="171" t="s">
        <v>212</v>
      </c>
      <c r="I3" s="171" t="s">
        <v>332</v>
      </c>
    </row>
    <row r="4" spans="1:9" ht="12" customHeight="1" thickTop="1" thickBot="1">
      <c r="A4" s="172">
        <v>1</v>
      </c>
      <c r="B4" s="172">
        <v>2</v>
      </c>
      <c r="C4" s="172">
        <v>3</v>
      </c>
      <c r="D4" s="172">
        <v>4</v>
      </c>
      <c r="E4" s="172">
        <v>5</v>
      </c>
      <c r="F4" s="172">
        <v>6</v>
      </c>
      <c r="G4" s="172">
        <v>7</v>
      </c>
      <c r="H4" s="172">
        <v>8</v>
      </c>
      <c r="I4" s="172">
        <v>9</v>
      </c>
    </row>
    <row r="5" spans="1:9" ht="46.5" customHeight="1" thickTop="1" thickBot="1">
      <c r="A5" s="173">
        <v>34</v>
      </c>
      <c r="B5" s="62">
        <v>109392</v>
      </c>
      <c r="C5" s="58">
        <v>3217.4117647058824</v>
      </c>
      <c r="D5" s="62">
        <v>18170</v>
      </c>
      <c r="E5" s="58">
        <v>16.60998976159134</v>
      </c>
      <c r="F5" s="62">
        <v>25046</v>
      </c>
      <c r="G5" s="255">
        <v>22.895641363170981</v>
      </c>
      <c r="H5" s="62">
        <v>48801</v>
      </c>
      <c r="I5" s="58">
        <v>44.611123299692842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R5"/>
  <sheetViews>
    <sheetView workbookViewId="0">
      <selection activeCell="K20" sqref="K20"/>
    </sheetView>
  </sheetViews>
  <sheetFormatPr defaultColWidth="9.109375" defaultRowHeight="14.4"/>
  <cols>
    <col min="1" max="1" width="10.88671875" style="21" customWidth="1"/>
    <col min="2" max="2" width="11.44140625" style="21" customWidth="1"/>
    <col min="3" max="3" width="12.88671875" style="21" customWidth="1"/>
    <col min="4" max="4" width="10.6640625" style="21" customWidth="1"/>
    <col min="5" max="5" width="12.109375" style="21" customWidth="1"/>
    <col min="6" max="6" width="12.5546875" style="21" customWidth="1"/>
    <col min="7" max="7" width="14.109375" style="21" customWidth="1"/>
    <col min="8" max="8" width="15.88671875" style="21" customWidth="1"/>
    <col min="9" max="9" width="15.33203125" style="21" customWidth="1"/>
    <col min="10" max="16384" width="9.109375" style="21"/>
  </cols>
  <sheetData>
    <row r="1" spans="1:18" ht="33" customHeight="1" thickBot="1">
      <c r="A1" s="357" t="s">
        <v>411</v>
      </c>
      <c r="B1" s="409"/>
      <c r="C1" s="409"/>
      <c r="D1" s="409"/>
      <c r="E1" s="409"/>
      <c r="F1" s="409"/>
      <c r="G1" s="409"/>
      <c r="H1" s="409"/>
      <c r="I1" s="409"/>
      <c r="J1" s="36"/>
      <c r="K1" s="36"/>
      <c r="L1" s="36"/>
      <c r="M1" s="36"/>
      <c r="N1" s="36"/>
      <c r="O1" s="36"/>
      <c r="P1" s="36"/>
      <c r="Q1" s="36"/>
      <c r="R1" s="36"/>
    </row>
    <row r="2" spans="1:18" ht="51" customHeight="1" thickBot="1">
      <c r="A2" s="407" t="s">
        <v>319</v>
      </c>
      <c r="B2" s="408"/>
      <c r="C2" s="408"/>
      <c r="D2" s="407" t="s">
        <v>318</v>
      </c>
      <c r="E2" s="408"/>
      <c r="F2" s="408"/>
      <c r="G2" s="407" t="s">
        <v>317</v>
      </c>
      <c r="H2" s="408"/>
      <c r="I2" s="408"/>
      <c r="J2" s="36"/>
      <c r="K2" s="36"/>
      <c r="L2" s="36"/>
      <c r="M2" s="36"/>
      <c r="N2" s="36"/>
      <c r="O2" s="36"/>
      <c r="P2" s="36"/>
      <c r="Q2" s="36"/>
      <c r="R2" s="36"/>
    </row>
    <row r="3" spans="1:18" ht="117" customHeight="1" thickBot="1">
      <c r="A3" s="93" t="s">
        <v>316</v>
      </c>
      <c r="B3" s="93" t="s">
        <v>315</v>
      </c>
      <c r="C3" s="42" t="s">
        <v>314</v>
      </c>
      <c r="D3" s="93" t="s">
        <v>316</v>
      </c>
      <c r="E3" s="93" t="s">
        <v>315</v>
      </c>
      <c r="F3" s="42" t="s">
        <v>314</v>
      </c>
      <c r="G3" s="93" t="s">
        <v>313</v>
      </c>
      <c r="H3" s="93" t="s">
        <v>312</v>
      </c>
      <c r="I3" s="42" t="s">
        <v>311</v>
      </c>
      <c r="J3" s="36"/>
      <c r="K3" s="36"/>
      <c r="L3" s="36"/>
      <c r="M3" s="36"/>
      <c r="N3" s="36"/>
      <c r="O3" s="36"/>
      <c r="P3" s="36"/>
      <c r="Q3" s="36"/>
      <c r="R3" s="36"/>
    </row>
    <row r="4" spans="1:18" ht="12.75" customHeight="1" thickTop="1" thickBot="1">
      <c r="A4" s="137">
        <v>1</v>
      </c>
      <c r="B4" s="137">
        <v>2</v>
      </c>
      <c r="C4" s="137">
        <v>3</v>
      </c>
      <c r="D4" s="137">
        <v>4</v>
      </c>
      <c r="E4" s="137">
        <v>5</v>
      </c>
      <c r="F4" s="137">
        <v>6</v>
      </c>
      <c r="G4" s="137">
        <v>7</v>
      </c>
      <c r="H4" s="137">
        <v>8</v>
      </c>
      <c r="I4" s="137">
        <v>9</v>
      </c>
      <c r="J4" s="36"/>
      <c r="K4" s="36"/>
      <c r="L4" s="36"/>
      <c r="M4" s="36"/>
      <c r="N4" s="36"/>
      <c r="O4" s="36"/>
      <c r="P4" s="36"/>
      <c r="Q4" s="36"/>
      <c r="R4" s="36"/>
    </row>
    <row r="5" spans="1:18" ht="36" customHeight="1" thickTop="1" thickBot="1">
      <c r="A5" s="256">
        <v>3912</v>
      </c>
      <c r="B5" s="256">
        <v>129</v>
      </c>
      <c r="C5" s="257">
        <v>3.2975460122699385</v>
      </c>
      <c r="D5" s="256">
        <v>5656</v>
      </c>
      <c r="E5" s="256">
        <v>865</v>
      </c>
      <c r="F5" s="257">
        <v>15.293493635077793</v>
      </c>
      <c r="G5" s="256">
        <v>1261</v>
      </c>
      <c r="H5" s="256">
        <v>926</v>
      </c>
      <c r="I5" s="257">
        <v>73.433782712133223</v>
      </c>
      <c r="J5" s="36"/>
      <c r="K5" s="36"/>
      <c r="L5" s="36"/>
      <c r="M5" s="36"/>
      <c r="N5" s="36"/>
      <c r="O5" s="36"/>
      <c r="P5" s="36"/>
      <c r="Q5" s="36"/>
      <c r="R5" s="36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I5"/>
  <sheetViews>
    <sheetView workbookViewId="0">
      <selection activeCell="E5" sqref="E5"/>
    </sheetView>
  </sheetViews>
  <sheetFormatPr defaultColWidth="9.109375" defaultRowHeight="14.4"/>
  <cols>
    <col min="1" max="1" width="10.33203125" style="21" customWidth="1"/>
    <col min="2" max="2" width="11.6640625" style="21" customWidth="1"/>
    <col min="3" max="3" width="12.109375" style="21" customWidth="1"/>
    <col min="4" max="4" width="14" style="21" customWidth="1"/>
    <col min="5" max="5" width="14.33203125" style="21" customWidth="1"/>
    <col min="6" max="6" width="13.6640625" style="21" customWidth="1"/>
    <col min="7" max="7" width="15.33203125" style="21" customWidth="1"/>
    <col min="8" max="9" width="15.44140625" style="21" customWidth="1"/>
    <col min="10" max="16384" width="9.109375" style="21"/>
  </cols>
  <sheetData>
    <row r="1" spans="1:9" ht="33.75" customHeight="1" thickBot="1">
      <c r="A1" s="357" t="s">
        <v>410</v>
      </c>
      <c r="B1" s="409"/>
      <c r="C1" s="409"/>
      <c r="D1" s="409"/>
      <c r="E1" s="409"/>
      <c r="F1" s="409"/>
      <c r="G1" s="409"/>
      <c r="H1" s="409"/>
      <c r="I1" s="409"/>
    </row>
    <row r="2" spans="1:9" ht="45" customHeight="1" thickBot="1">
      <c r="A2" s="407" t="s">
        <v>331</v>
      </c>
      <c r="B2" s="408"/>
      <c r="C2" s="408"/>
      <c r="D2" s="407" t="s">
        <v>330</v>
      </c>
      <c r="E2" s="408"/>
      <c r="F2" s="408"/>
      <c r="G2" s="407" t="s">
        <v>329</v>
      </c>
      <c r="H2" s="408"/>
      <c r="I2" s="408"/>
    </row>
    <row r="3" spans="1:9" ht="190.5" customHeight="1" thickBot="1">
      <c r="A3" s="150" t="s">
        <v>328</v>
      </c>
      <c r="B3" s="150" t="s">
        <v>327</v>
      </c>
      <c r="C3" s="149" t="s">
        <v>326</v>
      </c>
      <c r="D3" s="150" t="s">
        <v>325</v>
      </c>
      <c r="E3" s="150" t="s">
        <v>324</v>
      </c>
      <c r="F3" s="149" t="s">
        <v>323</v>
      </c>
      <c r="G3" s="150" t="s">
        <v>322</v>
      </c>
      <c r="H3" s="150" t="s">
        <v>321</v>
      </c>
      <c r="I3" s="149" t="s">
        <v>320</v>
      </c>
    </row>
    <row r="4" spans="1:9" ht="13.5" customHeight="1" thickTop="1" thickBot="1">
      <c r="A4" s="174">
        <v>1</v>
      </c>
      <c r="B4" s="174">
        <v>2</v>
      </c>
      <c r="C4" s="174">
        <v>3</v>
      </c>
      <c r="D4" s="174">
        <v>4</v>
      </c>
      <c r="E4" s="174">
        <v>5</v>
      </c>
      <c r="F4" s="174">
        <v>6</v>
      </c>
      <c r="G4" s="174">
        <v>7</v>
      </c>
      <c r="H4" s="174">
        <v>8</v>
      </c>
      <c r="I4" s="174">
        <v>9</v>
      </c>
    </row>
    <row r="5" spans="1:9" ht="38.25" customHeight="1" thickTop="1" thickBot="1">
      <c r="A5" s="175">
        <v>7574</v>
      </c>
      <c r="B5" s="175">
        <v>7454</v>
      </c>
      <c r="C5" s="258">
        <v>98.415632426722993</v>
      </c>
      <c r="D5" s="175">
        <v>82</v>
      </c>
      <c r="E5" s="175">
        <v>35</v>
      </c>
      <c r="F5" s="258">
        <v>42.68292682926829</v>
      </c>
      <c r="G5" s="175">
        <v>92</v>
      </c>
      <c r="H5" s="175">
        <v>15</v>
      </c>
      <c r="I5" s="258">
        <v>16.304347826086957</v>
      </c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H9"/>
  <sheetViews>
    <sheetView workbookViewId="0">
      <selection activeCell="F9" sqref="F9"/>
    </sheetView>
  </sheetViews>
  <sheetFormatPr defaultColWidth="9.109375" defaultRowHeight="44.25" customHeight="1"/>
  <cols>
    <col min="1" max="1" width="17.5546875" style="21" customWidth="1"/>
    <col min="2" max="2" width="14.44140625" style="21" customWidth="1"/>
    <col min="3" max="3" width="14.109375" style="21" customWidth="1"/>
    <col min="4" max="4" width="16.6640625" style="21" customWidth="1"/>
    <col min="5" max="5" width="15" style="21" customWidth="1"/>
    <col min="6" max="6" width="15.5546875" style="21" customWidth="1"/>
    <col min="7" max="7" width="16.5546875" style="21" customWidth="1"/>
    <col min="8" max="8" width="14.88671875" style="21" customWidth="1"/>
    <col min="9" max="10" width="9.5546875" style="21" bestFit="1" customWidth="1"/>
    <col min="11" max="16384" width="9.109375" style="21"/>
  </cols>
  <sheetData>
    <row r="1" spans="1:8" ht="44.25" customHeight="1" thickBot="1">
      <c r="A1" s="410" t="s">
        <v>387</v>
      </c>
      <c r="B1" s="410"/>
      <c r="C1" s="410"/>
      <c r="D1" s="410"/>
      <c r="E1" s="410"/>
      <c r="F1" s="410"/>
      <c r="G1" s="410"/>
      <c r="H1" s="410"/>
    </row>
    <row r="2" spans="1:8" ht="91.5" customHeight="1" thickBot="1">
      <c r="A2" s="109" t="s">
        <v>189</v>
      </c>
      <c r="B2" s="109" t="s">
        <v>188</v>
      </c>
      <c r="C2" s="109" t="s">
        <v>187</v>
      </c>
      <c r="D2" s="109" t="s">
        <v>186</v>
      </c>
      <c r="E2" s="109" t="s">
        <v>185</v>
      </c>
      <c r="F2" s="109" t="s">
        <v>184</v>
      </c>
      <c r="G2" s="93" t="s">
        <v>183</v>
      </c>
      <c r="H2" s="93" t="s">
        <v>182</v>
      </c>
    </row>
    <row r="3" spans="1:8" ht="12" customHeight="1" thickTop="1" thickBot="1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97">
        <v>7</v>
      </c>
      <c r="H3" s="97">
        <v>8</v>
      </c>
    </row>
    <row r="4" spans="1:8" ht="44.25" customHeight="1" thickTop="1">
      <c r="A4" s="203">
        <v>136077</v>
      </c>
      <c r="B4" s="203">
        <v>30339</v>
      </c>
      <c r="C4" s="203">
        <v>14900</v>
      </c>
      <c r="D4" s="203">
        <v>525</v>
      </c>
      <c r="E4" s="203">
        <v>6114</v>
      </c>
      <c r="F4" s="203">
        <v>414</v>
      </c>
      <c r="G4" s="203">
        <v>3882</v>
      </c>
      <c r="H4" s="203">
        <v>3604</v>
      </c>
    </row>
    <row r="5" spans="1:8" ht="20.25" customHeight="1"/>
    <row r="6" spans="1:8" ht="27" customHeight="1" thickBot="1"/>
    <row r="7" spans="1:8" ht="107.25" customHeight="1" thickBot="1">
      <c r="A7" s="93" t="s">
        <v>181</v>
      </c>
      <c r="B7" s="93" t="s">
        <v>180</v>
      </c>
      <c r="C7" s="111" t="s">
        <v>179</v>
      </c>
      <c r="D7" s="111" t="s">
        <v>178</v>
      </c>
      <c r="E7" s="111" t="s">
        <v>177</v>
      </c>
      <c r="F7" s="42" t="s">
        <v>176</v>
      </c>
      <c r="G7" s="42" t="s">
        <v>175</v>
      </c>
    </row>
    <row r="8" spans="1:8" ht="13.5" customHeight="1" thickTop="1" thickBot="1">
      <c r="A8" s="97">
        <v>1</v>
      </c>
      <c r="B8" s="97">
        <v>2</v>
      </c>
      <c r="C8" s="110">
        <v>3</v>
      </c>
      <c r="D8" s="110">
        <v>4</v>
      </c>
      <c r="E8" s="110">
        <v>5</v>
      </c>
      <c r="F8" s="97">
        <v>6</v>
      </c>
      <c r="G8" s="97">
        <v>7</v>
      </c>
    </row>
    <row r="9" spans="1:8" ht="44.25" customHeight="1" thickTop="1">
      <c r="A9" s="203">
        <v>3397</v>
      </c>
      <c r="B9" s="203">
        <v>1403</v>
      </c>
      <c r="C9" s="204">
        <v>22.295465067572039</v>
      </c>
      <c r="D9" s="204">
        <v>41.033557046979865</v>
      </c>
      <c r="E9" s="204">
        <v>78.857142857142861</v>
      </c>
      <c r="F9" s="204">
        <v>92.838742916022667</v>
      </c>
      <c r="G9" s="204">
        <v>41.301148071828081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H10"/>
  <sheetViews>
    <sheetView workbookViewId="0">
      <selection activeCell="E10" sqref="E10"/>
    </sheetView>
  </sheetViews>
  <sheetFormatPr defaultColWidth="9.109375" defaultRowHeight="14.4"/>
  <cols>
    <col min="1" max="1" width="17" style="21" customWidth="1"/>
    <col min="2" max="2" width="21.33203125" style="21" customWidth="1"/>
    <col min="3" max="3" width="13.109375" style="21" customWidth="1"/>
    <col min="4" max="4" width="13.88671875" style="21" customWidth="1"/>
    <col min="5" max="5" width="12.5546875" style="21" customWidth="1"/>
    <col min="6" max="6" width="15.33203125" style="21" customWidth="1"/>
    <col min="7" max="7" width="14.5546875" style="21" customWidth="1"/>
    <col min="8" max="8" width="17" style="21" customWidth="1"/>
    <col min="9" max="9" width="12.5546875" style="21" customWidth="1"/>
    <col min="10" max="16384" width="9.109375" style="21"/>
  </cols>
  <sheetData>
    <row r="1" spans="1:8" ht="22.5" customHeight="1" thickBot="1">
      <c r="A1" s="411" t="s">
        <v>388</v>
      </c>
      <c r="B1" s="411"/>
      <c r="C1" s="411"/>
      <c r="D1" s="411"/>
      <c r="E1" s="411"/>
      <c r="F1" s="411"/>
      <c r="G1" s="411"/>
      <c r="H1" s="411"/>
    </row>
    <row r="2" spans="1:8" ht="106.5" customHeight="1" thickBot="1">
      <c r="A2" s="134" t="s">
        <v>150</v>
      </c>
      <c r="B2" s="134" t="s">
        <v>197</v>
      </c>
      <c r="C2" s="134" t="s">
        <v>196</v>
      </c>
      <c r="D2" s="134" t="s">
        <v>195</v>
      </c>
      <c r="E2" s="134" t="s">
        <v>194</v>
      </c>
      <c r="F2" s="128" t="s">
        <v>193</v>
      </c>
      <c r="G2" s="128" t="s">
        <v>192</v>
      </c>
      <c r="H2" s="128" t="s">
        <v>191</v>
      </c>
    </row>
    <row r="3" spans="1:8" ht="12.75" customHeight="1" thickTop="1" thickBot="1">
      <c r="A3" s="136">
        <v>1</v>
      </c>
      <c r="B3" s="136">
        <v>2</v>
      </c>
      <c r="C3" s="136">
        <v>3</v>
      </c>
      <c r="D3" s="136">
        <v>4</v>
      </c>
      <c r="E3" s="136">
        <v>5</v>
      </c>
      <c r="F3" s="136">
        <v>6</v>
      </c>
      <c r="G3" s="136">
        <v>7</v>
      </c>
      <c r="H3" s="136">
        <v>8</v>
      </c>
    </row>
    <row r="4" spans="1:8" ht="15" thickTop="1">
      <c r="A4" s="17" t="s">
        <v>91</v>
      </c>
      <c r="B4" s="259">
        <v>823</v>
      </c>
      <c r="C4" s="259">
        <v>875</v>
      </c>
      <c r="D4" s="259">
        <v>9031</v>
      </c>
      <c r="E4" s="259">
        <v>28936</v>
      </c>
      <c r="F4" s="260">
        <v>1.06318347509113</v>
      </c>
      <c r="G4" s="260">
        <v>10.973268529769138</v>
      </c>
      <c r="H4" s="260">
        <v>35.159173754556498</v>
      </c>
    </row>
    <row r="5" spans="1:8">
      <c r="A5" s="17" t="s">
        <v>94</v>
      </c>
      <c r="B5" s="259">
        <v>927</v>
      </c>
      <c r="C5" s="259">
        <v>49</v>
      </c>
      <c r="D5" s="259">
        <v>7472</v>
      </c>
      <c r="E5" s="259">
        <v>30995</v>
      </c>
      <c r="F5" s="260">
        <v>5.2858683926645091E-2</v>
      </c>
      <c r="G5" s="260">
        <v>8.060409924487594</v>
      </c>
      <c r="H5" s="260">
        <v>33.435814455231927</v>
      </c>
    </row>
    <row r="6" spans="1:8">
      <c r="A6" s="17" t="s">
        <v>97</v>
      </c>
      <c r="B6" s="259">
        <v>1513</v>
      </c>
      <c r="C6" s="259">
        <v>3059</v>
      </c>
      <c r="D6" s="259">
        <v>18412</v>
      </c>
      <c r="E6" s="259">
        <v>80501</v>
      </c>
      <c r="F6" s="260">
        <v>2.0218109715796433</v>
      </c>
      <c r="G6" s="260">
        <v>12.169200264375412</v>
      </c>
      <c r="H6" s="260">
        <v>53.206212822207533</v>
      </c>
    </row>
    <row r="7" spans="1:8">
      <c r="A7" s="17" t="s">
        <v>100</v>
      </c>
      <c r="B7" s="259">
        <v>1437</v>
      </c>
      <c r="C7" s="259">
        <v>1557</v>
      </c>
      <c r="D7" s="259">
        <v>14255</v>
      </c>
      <c r="E7" s="259">
        <v>17593</v>
      </c>
      <c r="F7" s="260">
        <v>1.0835073068893528</v>
      </c>
      <c r="G7" s="260">
        <v>9.9199721642310372</v>
      </c>
      <c r="H7" s="260">
        <v>12.242867084203201</v>
      </c>
    </row>
    <row r="8" spans="1:8">
      <c r="A8" s="17" t="s">
        <v>104</v>
      </c>
      <c r="B8" s="259">
        <v>1211</v>
      </c>
      <c r="C8" s="259">
        <v>0</v>
      </c>
      <c r="D8" s="259">
        <v>11638</v>
      </c>
      <c r="E8" s="259">
        <v>39648</v>
      </c>
      <c r="F8" s="260">
        <v>0</v>
      </c>
      <c r="G8" s="260">
        <v>9.6102394715111483</v>
      </c>
      <c r="H8" s="260">
        <v>32.739884393063583</v>
      </c>
    </row>
    <row r="9" spans="1:8" ht="15" thickBot="1">
      <c r="A9" s="17" t="s">
        <v>190</v>
      </c>
      <c r="B9" s="259">
        <v>9491</v>
      </c>
      <c r="C9" s="259">
        <v>12727</v>
      </c>
      <c r="D9" s="259">
        <v>70947</v>
      </c>
      <c r="E9" s="259">
        <v>254143</v>
      </c>
      <c r="F9" s="260">
        <v>1.3409545885575809</v>
      </c>
      <c r="G9" s="260">
        <v>7.4751870192814245</v>
      </c>
      <c r="H9" s="260">
        <v>26.777262669897798</v>
      </c>
    </row>
    <row r="10" spans="1:8" s="144" customFormat="1" ht="19.5" customHeight="1" thickBot="1">
      <c r="A10" s="16" t="s">
        <v>162</v>
      </c>
      <c r="B10" s="261">
        <f>SUM(B4:B9)</f>
        <v>15402</v>
      </c>
      <c r="C10" s="261">
        <f>SUM(C4:C9)</f>
        <v>18267</v>
      </c>
      <c r="D10" s="261">
        <f>SUM(D4:D9)</f>
        <v>131755</v>
      </c>
      <c r="E10" s="261">
        <f>SUM(E4:E9)</f>
        <v>451816</v>
      </c>
      <c r="F10" s="262">
        <v>1.19</v>
      </c>
      <c r="G10" s="262">
        <v>8.5500000000000007</v>
      </c>
      <c r="H10" s="262">
        <v>29.33</v>
      </c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N10"/>
  <sheetViews>
    <sheetView workbookViewId="0">
      <selection activeCell="B12" sqref="B12:K16"/>
    </sheetView>
  </sheetViews>
  <sheetFormatPr defaultColWidth="9.109375" defaultRowHeight="14.4"/>
  <cols>
    <col min="1" max="1" width="15.33203125" style="21" customWidth="1"/>
    <col min="2" max="2" width="9.44140625" style="21" customWidth="1"/>
    <col min="3" max="3" width="6.6640625" style="21" customWidth="1"/>
    <col min="4" max="4" width="9.88671875" style="21" customWidth="1"/>
    <col min="5" max="5" width="10.33203125" style="21" customWidth="1"/>
    <col min="6" max="6" width="9.33203125" style="21" customWidth="1"/>
    <col min="7" max="7" width="10.33203125" style="21" customWidth="1"/>
    <col min="8" max="8" width="12.5546875" style="21" customWidth="1"/>
    <col min="9" max="10" width="10.5546875" style="21" customWidth="1"/>
    <col min="11" max="11" width="11" style="21" customWidth="1"/>
    <col min="12" max="12" width="12.44140625" style="21" customWidth="1"/>
    <col min="13" max="13" width="13.33203125" style="21" customWidth="1"/>
    <col min="14" max="16384" width="9.109375" style="21"/>
  </cols>
  <sheetData>
    <row r="1" spans="1:14" ht="32.25" customHeight="1" thickBot="1">
      <c r="A1" s="412" t="s">
        <v>389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</row>
    <row r="2" spans="1:14" ht="189" customHeight="1" thickBot="1">
      <c r="A2" s="53" t="s">
        <v>0</v>
      </c>
      <c r="B2" s="53" t="s">
        <v>350</v>
      </c>
      <c r="C2" s="53" t="s">
        <v>349</v>
      </c>
      <c r="D2" s="52" t="s">
        <v>348</v>
      </c>
      <c r="E2" s="53" t="s">
        <v>347</v>
      </c>
      <c r="F2" s="53" t="s">
        <v>346</v>
      </c>
      <c r="G2" s="53" t="s">
        <v>345</v>
      </c>
      <c r="H2" s="52" t="s">
        <v>344</v>
      </c>
      <c r="I2" s="53" t="s">
        <v>343</v>
      </c>
      <c r="J2" s="53" t="s">
        <v>342</v>
      </c>
      <c r="K2" s="53" t="s">
        <v>341</v>
      </c>
      <c r="L2" s="52" t="s">
        <v>340</v>
      </c>
      <c r="M2" s="154"/>
      <c r="N2" s="144"/>
    </row>
    <row r="3" spans="1:14" ht="14.25" customHeight="1" thickTop="1" thickBot="1">
      <c r="A3" s="129">
        <v>1</v>
      </c>
      <c r="B3" s="129">
        <v>2</v>
      </c>
      <c r="C3" s="129">
        <v>3</v>
      </c>
      <c r="D3" s="129">
        <v>4</v>
      </c>
      <c r="E3" s="129">
        <v>5</v>
      </c>
      <c r="F3" s="129">
        <v>6</v>
      </c>
      <c r="G3" s="129">
        <v>7</v>
      </c>
      <c r="H3" s="129">
        <v>8</v>
      </c>
      <c r="I3" s="129">
        <v>9</v>
      </c>
      <c r="J3" s="129">
        <v>10</v>
      </c>
      <c r="K3" s="129">
        <v>11</v>
      </c>
      <c r="L3" s="129">
        <v>12</v>
      </c>
      <c r="M3" s="51"/>
      <c r="N3" s="51"/>
    </row>
    <row r="4" spans="1:14" ht="15" thickTop="1">
      <c r="A4" s="11" t="s">
        <v>91</v>
      </c>
      <c r="B4" s="135">
        <v>23</v>
      </c>
      <c r="C4" s="2">
        <v>23</v>
      </c>
      <c r="D4" s="131">
        <v>100</v>
      </c>
      <c r="E4" s="2">
        <v>14</v>
      </c>
      <c r="F4" s="2">
        <v>14</v>
      </c>
      <c r="G4" s="2">
        <v>0</v>
      </c>
      <c r="H4" s="239">
        <v>0</v>
      </c>
      <c r="I4" s="49">
        <v>9</v>
      </c>
      <c r="J4" s="49">
        <v>9</v>
      </c>
      <c r="K4" s="50">
        <v>5</v>
      </c>
      <c r="L4" s="130">
        <v>55.555555555555557</v>
      </c>
    </row>
    <row r="5" spans="1:14">
      <c r="A5" s="11" t="s">
        <v>94</v>
      </c>
      <c r="B5" s="135">
        <v>39</v>
      </c>
      <c r="C5" s="2">
        <v>37</v>
      </c>
      <c r="D5" s="131">
        <v>94.871794871794862</v>
      </c>
      <c r="E5" s="2">
        <v>30</v>
      </c>
      <c r="F5" s="2">
        <v>28</v>
      </c>
      <c r="G5" s="2">
        <v>4</v>
      </c>
      <c r="H5" s="239">
        <v>14.285714285714285</v>
      </c>
      <c r="I5" s="49">
        <v>9</v>
      </c>
      <c r="J5" s="49">
        <v>9</v>
      </c>
      <c r="K5" s="49">
        <v>0</v>
      </c>
      <c r="L5" s="239">
        <v>0</v>
      </c>
    </row>
    <row r="6" spans="1:14">
      <c r="A6" s="11" t="s">
        <v>97</v>
      </c>
      <c r="B6" s="135">
        <v>55</v>
      </c>
      <c r="C6" s="2">
        <v>46</v>
      </c>
      <c r="D6" s="131">
        <v>83.636363636363626</v>
      </c>
      <c r="E6" s="2">
        <v>43</v>
      </c>
      <c r="F6" s="2">
        <v>34</v>
      </c>
      <c r="G6" s="2">
        <v>0</v>
      </c>
      <c r="H6" s="239">
        <v>0</v>
      </c>
      <c r="I6" s="49">
        <v>12</v>
      </c>
      <c r="J6" s="49">
        <v>12</v>
      </c>
      <c r="K6" s="49">
        <v>1</v>
      </c>
      <c r="L6" s="239">
        <v>8.3333333333333321</v>
      </c>
    </row>
    <row r="7" spans="1:14" ht="14.25" customHeight="1">
      <c r="A7" s="11" t="s">
        <v>100</v>
      </c>
      <c r="B7" s="135">
        <v>48</v>
      </c>
      <c r="C7" s="2">
        <v>42</v>
      </c>
      <c r="D7" s="131">
        <v>87.5</v>
      </c>
      <c r="E7" s="2">
        <v>44</v>
      </c>
      <c r="F7" s="2">
        <v>38</v>
      </c>
      <c r="G7" s="2">
        <v>21</v>
      </c>
      <c r="H7" s="239">
        <v>55.26315789473685</v>
      </c>
      <c r="I7" s="49">
        <v>4</v>
      </c>
      <c r="J7" s="49">
        <v>4</v>
      </c>
      <c r="K7" s="49">
        <v>3</v>
      </c>
      <c r="L7" s="239">
        <v>75</v>
      </c>
    </row>
    <row r="8" spans="1:14">
      <c r="A8" s="11" t="s">
        <v>104</v>
      </c>
      <c r="B8" s="135">
        <v>14</v>
      </c>
      <c r="C8" s="2">
        <v>12</v>
      </c>
      <c r="D8" s="131">
        <v>85.714285714285708</v>
      </c>
      <c r="E8" s="2">
        <v>14</v>
      </c>
      <c r="F8" s="2">
        <v>12</v>
      </c>
      <c r="G8" s="2">
        <v>2</v>
      </c>
      <c r="H8" s="239">
        <v>16.666666666666664</v>
      </c>
      <c r="I8" s="49">
        <v>0</v>
      </c>
      <c r="J8" s="49">
        <v>0</v>
      </c>
      <c r="K8" s="49">
        <v>0</v>
      </c>
      <c r="L8" s="239"/>
    </row>
    <row r="9" spans="1:14" ht="15" thickBot="1">
      <c r="A9" s="11" t="s">
        <v>190</v>
      </c>
      <c r="B9" s="135">
        <v>810</v>
      </c>
      <c r="C9" s="2">
        <v>802</v>
      </c>
      <c r="D9" s="131">
        <v>99.012345679012341</v>
      </c>
      <c r="E9" s="2">
        <v>645</v>
      </c>
      <c r="F9" s="2">
        <v>638</v>
      </c>
      <c r="G9" s="2">
        <v>41</v>
      </c>
      <c r="H9" s="239">
        <v>6.4263322884012544</v>
      </c>
      <c r="I9" s="49">
        <v>165</v>
      </c>
      <c r="J9" s="49">
        <v>164</v>
      </c>
      <c r="K9" s="48">
        <v>32</v>
      </c>
      <c r="L9" s="132">
        <v>19.512195121951219</v>
      </c>
    </row>
    <row r="10" spans="1:14" ht="18" customHeight="1" thickBot="1">
      <c r="A10" s="47" t="s">
        <v>162</v>
      </c>
      <c r="B10" s="46">
        <f>SUM(B4:B9)</f>
        <v>989</v>
      </c>
      <c r="C10" s="46">
        <f>SUM(C4:C9)</f>
        <v>962</v>
      </c>
      <c r="D10" s="26">
        <v>97.27</v>
      </c>
      <c r="E10" s="46">
        <f>SUM(E4:E9)</f>
        <v>790</v>
      </c>
      <c r="F10" s="46">
        <f>SUM(F4:F9)</f>
        <v>764</v>
      </c>
      <c r="G10" s="46">
        <f>SUM(G4:G9)</f>
        <v>68</v>
      </c>
      <c r="H10" s="43">
        <v>8.9</v>
      </c>
      <c r="I10" s="46">
        <f>SUM(I4:I9)</f>
        <v>199</v>
      </c>
      <c r="J10" s="46">
        <f>SUM(J4:J9)</f>
        <v>198</v>
      </c>
      <c r="K10" s="46">
        <f>SUM(K4:K9)</f>
        <v>41</v>
      </c>
      <c r="L10" s="263">
        <v>20.71</v>
      </c>
    </row>
  </sheetData>
  <mergeCells count="1">
    <mergeCell ref="A1:M1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U10"/>
  <sheetViews>
    <sheetView workbookViewId="0">
      <selection activeCell="J7" sqref="J7:K9"/>
    </sheetView>
  </sheetViews>
  <sheetFormatPr defaultColWidth="9.109375" defaultRowHeight="14.4"/>
  <cols>
    <col min="1" max="1" width="16.5546875" style="21" customWidth="1"/>
    <col min="2" max="2" width="10.109375" style="21" customWidth="1"/>
    <col min="3" max="3" width="10.5546875" style="21" customWidth="1"/>
    <col min="4" max="4" width="10.6640625" style="21" customWidth="1"/>
    <col min="5" max="5" width="11.6640625" style="21" customWidth="1"/>
    <col min="6" max="6" width="10.88671875" style="21" customWidth="1"/>
    <col min="7" max="7" width="11.109375" style="21" customWidth="1"/>
    <col min="8" max="8" width="12" style="21" customWidth="1"/>
    <col min="9" max="9" width="11.5546875" style="21" customWidth="1"/>
    <col min="10" max="10" width="7.6640625" style="21" customWidth="1"/>
    <col min="11" max="16384" width="9.109375" style="21"/>
  </cols>
  <sheetData>
    <row r="1" spans="1:21" ht="31.5" customHeight="1" thickBot="1">
      <c r="A1" s="412" t="s">
        <v>391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</row>
    <row r="2" spans="1:21" ht="135.75" customHeight="1" thickBot="1">
      <c r="A2" s="140" t="s">
        <v>0</v>
      </c>
      <c r="B2" s="140" t="s">
        <v>205</v>
      </c>
      <c r="C2" s="140" t="s">
        <v>204</v>
      </c>
      <c r="D2" s="140" t="s">
        <v>203</v>
      </c>
      <c r="E2" s="140" t="s">
        <v>202</v>
      </c>
      <c r="F2" s="140" t="s">
        <v>201</v>
      </c>
      <c r="G2" s="140" t="s">
        <v>339</v>
      </c>
      <c r="H2" s="138" t="s">
        <v>200</v>
      </c>
      <c r="I2" s="138" t="s">
        <v>199</v>
      </c>
      <c r="J2" s="417" t="s">
        <v>198</v>
      </c>
      <c r="K2" s="417"/>
    </row>
    <row r="3" spans="1:21" ht="12.75" customHeight="1" thickTop="1">
      <c r="A3" s="180">
        <v>1</v>
      </c>
      <c r="B3" s="180">
        <v>2</v>
      </c>
      <c r="C3" s="180">
        <v>3</v>
      </c>
      <c r="D3" s="180">
        <v>4</v>
      </c>
      <c r="E3" s="180">
        <v>5</v>
      </c>
      <c r="F3" s="180">
        <v>6</v>
      </c>
      <c r="G3" s="180">
        <v>7</v>
      </c>
      <c r="H3" s="180">
        <v>8</v>
      </c>
      <c r="I3" s="180">
        <v>9</v>
      </c>
      <c r="J3" s="416">
        <v>10</v>
      </c>
      <c r="K3" s="416"/>
    </row>
    <row r="4" spans="1:21">
      <c r="A4" s="1" t="s">
        <v>91</v>
      </c>
      <c r="B4" s="259">
        <v>5020</v>
      </c>
      <c r="C4" s="259">
        <v>4732</v>
      </c>
      <c r="D4" s="259">
        <v>4550</v>
      </c>
      <c r="E4" s="259">
        <v>4561</v>
      </c>
      <c r="F4" s="259">
        <v>74</v>
      </c>
      <c r="G4" s="259">
        <v>68</v>
      </c>
      <c r="H4" s="260">
        <v>90.637450199203187</v>
      </c>
      <c r="I4" s="260">
        <v>96.386306001690613</v>
      </c>
      <c r="J4" s="421">
        <v>91.891891891891902</v>
      </c>
      <c r="K4" s="422"/>
      <c r="L4" s="259"/>
      <c r="M4" s="259"/>
      <c r="N4" s="259"/>
      <c r="O4" s="260"/>
      <c r="P4" s="260"/>
      <c r="Q4" s="260"/>
      <c r="R4" s="90"/>
      <c r="S4" s="91"/>
      <c r="T4" s="91"/>
      <c r="U4" s="91"/>
    </row>
    <row r="5" spans="1:21">
      <c r="A5" s="1" t="s">
        <v>94</v>
      </c>
      <c r="B5" s="259">
        <v>5907</v>
      </c>
      <c r="C5" s="259">
        <v>16296</v>
      </c>
      <c r="D5" s="259">
        <v>4348</v>
      </c>
      <c r="E5" s="259">
        <v>15073</v>
      </c>
      <c r="F5" s="259">
        <v>194</v>
      </c>
      <c r="G5" s="259">
        <v>194</v>
      </c>
      <c r="H5" s="260">
        <v>73.607584222109352</v>
      </c>
      <c r="I5" s="260">
        <v>92.495090819833095</v>
      </c>
      <c r="J5" s="419">
        <v>100</v>
      </c>
      <c r="K5" s="420"/>
      <c r="L5" s="259"/>
      <c r="M5" s="259"/>
      <c r="N5" s="259"/>
      <c r="O5" s="260"/>
      <c r="P5" s="260"/>
      <c r="Q5" s="260"/>
      <c r="U5" s="91"/>
    </row>
    <row r="6" spans="1:21">
      <c r="A6" s="1" t="s">
        <v>97</v>
      </c>
      <c r="B6" s="259">
        <v>4266</v>
      </c>
      <c r="C6" s="259">
        <v>16648</v>
      </c>
      <c r="D6" s="259">
        <v>3571</v>
      </c>
      <c r="E6" s="259">
        <v>16009</v>
      </c>
      <c r="F6" s="259">
        <v>463</v>
      </c>
      <c r="G6" s="259">
        <v>463</v>
      </c>
      <c r="H6" s="260">
        <v>83.708391936240034</v>
      </c>
      <c r="I6" s="260">
        <v>96.161701105237867</v>
      </c>
      <c r="J6" s="419">
        <v>100</v>
      </c>
      <c r="K6" s="420"/>
      <c r="L6" s="259"/>
      <c r="M6" s="259"/>
      <c r="N6" s="259"/>
      <c r="O6" s="260"/>
      <c r="P6" s="260"/>
      <c r="Q6" s="260"/>
      <c r="U6" s="91"/>
    </row>
    <row r="7" spans="1:21">
      <c r="A7" s="1" t="s">
        <v>100</v>
      </c>
      <c r="B7" s="259">
        <v>3326</v>
      </c>
      <c r="C7" s="259">
        <v>16928</v>
      </c>
      <c r="D7" s="259">
        <v>2780</v>
      </c>
      <c r="E7" s="259">
        <v>13748</v>
      </c>
      <c r="F7" s="259">
        <v>221</v>
      </c>
      <c r="G7" s="259">
        <v>221</v>
      </c>
      <c r="H7" s="260">
        <v>83.583884546001201</v>
      </c>
      <c r="I7" s="260">
        <v>81.214555765595463</v>
      </c>
      <c r="J7" s="419">
        <v>100</v>
      </c>
      <c r="K7" s="420"/>
      <c r="L7" s="259"/>
      <c r="M7" s="259"/>
      <c r="N7" s="259"/>
      <c r="O7" s="260"/>
      <c r="P7" s="260"/>
      <c r="Q7" s="260"/>
      <c r="U7" s="91"/>
    </row>
    <row r="8" spans="1:21">
      <c r="A8" s="1" t="s">
        <v>104</v>
      </c>
      <c r="B8" s="259">
        <v>3141</v>
      </c>
      <c r="C8" s="259">
        <v>2196</v>
      </c>
      <c r="D8" s="259">
        <v>2340</v>
      </c>
      <c r="E8" s="259">
        <v>1978</v>
      </c>
      <c r="F8" s="259">
        <v>81</v>
      </c>
      <c r="G8" s="259">
        <v>81</v>
      </c>
      <c r="H8" s="260">
        <v>74.49856733524355</v>
      </c>
      <c r="I8" s="260">
        <v>90.072859744990893</v>
      </c>
      <c r="J8" s="419">
        <v>100</v>
      </c>
      <c r="K8" s="420"/>
      <c r="L8" s="259"/>
      <c r="M8" s="259"/>
      <c r="N8" s="259"/>
      <c r="O8" s="260"/>
      <c r="P8" s="260"/>
      <c r="Q8" s="260"/>
      <c r="U8" s="91"/>
    </row>
    <row r="9" spans="1:21">
      <c r="A9" s="1" t="s">
        <v>190</v>
      </c>
      <c r="B9" s="259">
        <v>92631</v>
      </c>
      <c r="C9" s="259">
        <v>25952</v>
      </c>
      <c r="D9" s="259">
        <v>50595</v>
      </c>
      <c r="E9" s="259">
        <v>25456</v>
      </c>
      <c r="F9" s="259">
        <v>564</v>
      </c>
      <c r="G9" s="259">
        <v>563</v>
      </c>
      <c r="H9" s="260">
        <v>54.619943647375067</v>
      </c>
      <c r="I9" s="260">
        <v>98.088779284833535</v>
      </c>
      <c r="J9" s="414">
        <v>99.822695035460995</v>
      </c>
      <c r="K9" s="415"/>
      <c r="L9" s="259"/>
      <c r="M9" s="259"/>
      <c r="N9" s="259"/>
      <c r="O9" s="260"/>
      <c r="P9" s="260"/>
      <c r="Q9" s="260"/>
      <c r="U9" s="91"/>
    </row>
    <row r="10" spans="1:21" ht="18.75" customHeight="1" thickBot="1">
      <c r="A10" s="205" t="s">
        <v>162</v>
      </c>
      <c r="B10" s="264">
        <f t="shared" ref="B10:G10" si="0">SUM(B4:B9)</f>
        <v>114291</v>
      </c>
      <c r="C10" s="264">
        <f t="shared" si="0"/>
        <v>82752</v>
      </c>
      <c r="D10" s="264">
        <f t="shared" si="0"/>
        <v>68184</v>
      </c>
      <c r="E10" s="264">
        <f t="shared" si="0"/>
        <v>76825</v>
      </c>
      <c r="F10" s="264">
        <f t="shared" si="0"/>
        <v>1597</v>
      </c>
      <c r="G10" s="264">
        <f t="shared" si="0"/>
        <v>1590</v>
      </c>
      <c r="H10" s="265">
        <v>59.66</v>
      </c>
      <c r="I10" s="265">
        <v>92.84</v>
      </c>
      <c r="J10" s="418">
        <v>99.56</v>
      </c>
      <c r="K10" s="418"/>
    </row>
  </sheetData>
  <mergeCells count="10">
    <mergeCell ref="A1:K1"/>
    <mergeCell ref="J9:K9"/>
    <mergeCell ref="J3:K3"/>
    <mergeCell ref="J2:K2"/>
    <mergeCell ref="J10:K10"/>
    <mergeCell ref="J7:K7"/>
    <mergeCell ref="J8:K8"/>
    <mergeCell ref="J4:K4"/>
    <mergeCell ref="J5:K5"/>
    <mergeCell ref="J6:K6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J114"/>
  <sheetViews>
    <sheetView workbookViewId="0">
      <selection activeCell="I25" sqref="I25:L104"/>
    </sheetView>
  </sheetViews>
  <sheetFormatPr defaultColWidth="9.109375" defaultRowHeight="14.4"/>
  <cols>
    <col min="1" max="1" width="23.44140625" style="36" customWidth="1"/>
    <col min="2" max="2" width="23" style="36" customWidth="1"/>
    <col min="3" max="3" width="14.88671875" style="36" customWidth="1"/>
    <col min="4" max="4" width="19.88671875" style="143" customWidth="1"/>
    <col min="5" max="5" width="26.33203125" style="21" customWidth="1"/>
    <col min="6" max="6" width="16.109375" style="21" customWidth="1"/>
    <col min="7" max="7" width="20.88671875" style="144" customWidth="1"/>
    <col min="8" max="9" width="9.109375" style="21"/>
    <col min="10" max="10" width="23.109375" style="21" customWidth="1"/>
    <col min="11" max="11" width="9.109375" style="21"/>
    <col min="12" max="12" width="16.88671875" style="21" customWidth="1"/>
    <col min="13" max="16384" width="9.109375" style="21"/>
  </cols>
  <sheetData>
    <row r="1" spans="1:10" ht="36.75" customHeight="1" thickBot="1">
      <c r="A1" s="359" t="s">
        <v>370</v>
      </c>
      <c r="B1" s="359"/>
      <c r="C1" s="359"/>
      <c r="D1" s="359"/>
      <c r="E1" s="359"/>
      <c r="F1" s="359"/>
      <c r="G1" s="359"/>
    </row>
    <row r="2" spans="1:10" ht="82.5" customHeight="1" thickBot="1">
      <c r="A2" s="289" t="s">
        <v>0</v>
      </c>
      <c r="B2" s="289" t="s">
        <v>64</v>
      </c>
      <c r="C2" s="289" t="s">
        <v>2</v>
      </c>
      <c r="D2" s="5" t="s">
        <v>63</v>
      </c>
      <c r="E2" s="93" t="s">
        <v>355</v>
      </c>
      <c r="F2" s="93" t="s">
        <v>4</v>
      </c>
      <c r="G2" s="42" t="s">
        <v>5</v>
      </c>
    </row>
    <row r="3" spans="1:10" ht="12.75" customHeight="1" thickTop="1">
      <c r="A3" s="288">
        <v>1</v>
      </c>
      <c r="B3" s="288">
        <v>2</v>
      </c>
      <c r="C3" s="288">
        <v>3</v>
      </c>
      <c r="D3" s="176">
        <v>4</v>
      </c>
      <c r="E3" s="181">
        <v>5</v>
      </c>
      <c r="F3" s="181">
        <v>6</v>
      </c>
      <c r="G3" s="181">
        <v>7</v>
      </c>
    </row>
    <row r="4" spans="1:10">
      <c r="A4" s="1" t="s">
        <v>6</v>
      </c>
      <c r="B4" s="236">
        <v>3340</v>
      </c>
      <c r="C4" s="236">
        <v>3870</v>
      </c>
      <c r="D4" s="237">
        <v>86.304909560723516</v>
      </c>
      <c r="E4" s="236">
        <v>5281</v>
      </c>
      <c r="F4" s="236">
        <v>18224</v>
      </c>
      <c r="G4" s="237">
        <v>0.2897827041264267</v>
      </c>
      <c r="J4" s="39"/>
    </row>
    <row r="5" spans="1:10">
      <c r="A5" s="1" t="s">
        <v>7</v>
      </c>
      <c r="B5" s="236">
        <v>24659</v>
      </c>
      <c r="C5" s="236">
        <v>33560</v>
      </c>
      <c r="D5" s="237">
        <v>73.47735399284862</v>
      </c>
      <c r="E5" s="236">
        <v>39493</v>
      </c>
      <c r="F5" s="236">
        <v>96733</v>
      </c>
      <c r="G5" s="237">
        <v>0.40826811946285135</v>
      </c>
      <c r="J5" s="39"/>
    </row>
    <row r="6" spans="1:10">
      <c r="A6" s="1" t="s">
        <v>8</v>
      </c>
      <c r="B6" s="236">
        <v>10052</v>
      </c>
      <c r="C6" s="236">
        <v>14767</v>
      </c>
      <c r="D6" s="237">
        <v>68.070698178370691</v>
      </c>
      <c r="E6" s="236">
        <v>15065</v>
      </c>
      <c r="F6" s="236">
        <v>34809</v>
      </c>
      <c r="G6" s="237">
        <v>0.43279037030652995</v>
      </c>
      <c r="J6" s="39"/>
    </row>
    <row r="7" spans="1:10">
      <c r="A7" s="1" t="s">
        <v>9</v>
      </c>
      <c r="B7" s="236">
        <v>11895</v>
      </c>
      <c r="C7" s="236">
        <v>14252</v>
      </c>
      <c r="D7" s="237">
        <v>83.461970249789502</v>
      </c>
      <c r="E7" s="236">
        <v>20832</v>
      </c>
      <c r="F7" s="236">
        <v>62487</v>
      </c>
      <c r="G7" s="237">
        <v>0.33338134331941044</v>
      </c>
      <c r="J7" s="39"/>
    </row>
    <row r="8" spans="1:10">
      <c r="A8" s="1" t="s">
        <v>10</v>
      </c>
      <c r="B8" s="236">
        <v>12680</v>
      </c>
      <c r="C8" s="236">
        <v>22937</v>
      </c>
      <c r="D8" s="237">
        <v>55.281859005100934</v>
      </c>
      <c r="E8" s="236">
        <v>19723</v>
      </c>
      <c r="F8" s="236">
        <v>83270</v>
      </c>
      <c r="G8" s="237">
        <v>0.23685601056803171</v>
      </c>
      <c r="J8" s="39"/>
    </row>
    <row r="9" spans="1:10">
      <c r="A9" s="1" t="s">
        <v>11</v>
      </c>
      <c r="B9" s="236">
        <v>44952</v>
      </c>
      <c r="C9" s="236">
        <v>45878</v>
      </c>
      <c r="D9" s="237">
        <v>97.981603382885041</v>
      </c>
      <c r="E9" s="236">
        <v>14974</v>
      </c>
      <c r="F9" s="236">
        <v>47540</v>
      </c>
      <c r="G9" s="237">
        <v>0.3149768615902398</v>
      </c>
      <c r="J9" s="39"/>
    </row>
    <row r="10" spans="1:10">
      <c r="A10" s="1" t="s">
        <v>12</v>
      </c>
      <c r="B10" s="236">
        <v>7465</v>
      </c>
      <c r="C10" s="236">
        <v>10744</v>
      </c>
      <c r="D10" s="237">
        <v>69.480640357408788</v>
      </c>
      <c r="E10" s="236">
        <v>13134</v>
      </c>
      <c r="F10" s="236">
        <v>55067</v>
      </c>
      <c r="G10" s="237">
        <v>0.24</v>
      </c>
      <c r="J10" s="39"/>
    </row>
    <row r="11" spans="1:10">
      <c r="A11" s="235" t="s">
        <v>13</v>
      </c>
      <c r="B11" s="236"/>
      <c r="C11" s="236"/>
      <c r="D11" s="237"/>
      <c r="E11" s="24">
        <v>20075</v>
      </c>
      <c r="F11" s="24">
        <v>35832</v>
      </c>
      <c r="G11" s="25">
        <v>0.56000000000000005</v>
      </c>
      <c r="J11" s="39"/>
    </row>
    <row r="12" spans="1:10">
      <c r="A12" s="1" t="s">
        <v>14</v>
      </c>
      <c r="B12" s="236">
        <v>24082</v>
      </c>
      <c r="C12" s="236">
        <v>39375</v>
      </c>
      <c r="D12" s="237">
        <v>61.160634920634912</v>
      </c>
      <c r="E12" s="236">
        <v>17078</v>
      </c>
      <c r="F12" s="236">
        <v>52659</v>
      </c>
      <c r="G12" s="237">
        <v>0.32431303290985397</v>
      </c>
      <c r="J12" s="39"/>
    </row>
    <row r="13" spans="1:10">
      <c r="A13" s="1" t="s">
        <v>15</v>
      </c>
      <c r="B13" s="236">
        <v>11563</v>
      </c>
      <c r="C13" s="236">
        <v>14593</v>
      </c>
      <c r="D13" s="237">
        <v>79.236620297402865</v>
      </c>
      <c r="E13" s="236">
        <v>2885</v>
      </c>
      <c r="F13" s="236">
        <v>42033</v>
      </c>
      <c r="G13" s="237">
        <v>6.8636547474603293E-2</v>
      </c>
      <c r="J13" s="39"/>
    </row>
    <row r="14" spans="1:10">
      <c r="A14" s="1" t="s">
        <v>16</v>
      </c>
      <c r="B14" s="236">
        <v>23859</v>
      </c>
      <c r="C14" s="236">
        <v>39048</v>
      </c>
      <c r="D14" s="237">
        <v>61.101720958819918</v>
      </c>
      <c r="E14" s="236">
        <v>24198</v>
      </c>
      <c r="F14" s="236">
        <v>122413</v>
      </c>
      <c r="G14" s="237">
        <v>0.2</v>
      </c>
    </row>
    <row r="15" spans="1:10">
      <c r="A15" s="1" t="s">
        <v>17</v>
      </c>
      <c r="B15" s="236">
        <v>16060</v>
      </c>
      <c r="C15" s="236">
        <v>22856</v>
      </c>
      <c r="D15" s="237">
        <v>70.266013300665037</v>
      </c>
      <c r="E15" s="236">
        <v>20272</v>
      </c>
      <c r="F15" s="236">
        <v>44167</v>
      </c>
      <c r="G15" s="237">
        <v>0.46</v>
      </c>
    </row>
    <row r="16" spans="1:10">
      <c r="A16" s="1" t="s">
        <v>18</v>
      </c>
      <c r="B16" s="236">
        <v>7157</v>
      </c>
      <c r="C16" s="236">
        <v>10866</v>
      </c>
      <c r="D16" s="237">
        <v>65.866004049328168</v>
      </c>
      <c r="E16" s="236">
        <v>5121</v>
      </c>
      <c r="F16" s="236">
        <v>17062</v>
      </c>
      <c r="G16" s="237">
        <v>0.30014066346266555</v>
      </c>
    </row>
    <row r="17" spans="1:8">
      <c r="A17" s="1" t="s">
        <v>19</v>
      </c>
      <c r="B17" s="236">
        <v>2952</v>
      </c>
      <c r="C17" s="236">
        <v>3472</v>
      </c>
      <c r="D17" s="237">
        <v>85.023041474654377</v>
      </c>
      <c r="E17" s="236">
        <v>6612</v>
      </c>
      <c r="F17" s="236">
        <v>12407</v>
      </c>
      <c r="G17" s="237">
        <v>0.53292496171516079</v>
      </c>
    </row>
    <row r="18" spans="1:8">
      <c r="A18" s="1" t="s">
        <v>20</v>
      </c>
      <c r="B18" s="236">
        <v>13857</v>
      </c>
      <c r="C18" s="236">
        <v>17173</v>
      </c>
      <c r="D18" s="237">
        <v>80.690618994933899</v>
      </c>
      <c r="E18" s="236">
        <v>12114</v>
      </c>
      <c r="F18" s="236">
        <v>30844</v>
      </c>
      <c r="G18" s="237">
        <v>0.39275061600311245</v>
      </c>
    </row>
    <row r="19" spans="1:8">
      <c r="A19" s="147" t="s">
        <v>21</v>
      </c>
      <c r="B19" s="236">
        <v>33824</v>
      </c>
      <c r="C19" s="236">
        <v>39970</v>
      </c>
      <c r="D19" s="237">
        <v>84.623467600700536</v>
      </c>
      <c r="E19" s="236">
        <v>48862</v>
      </c>
      <c r="F19" s="236">
        <v>122335</v>
      </c>
      <c r="G19" s="237">
        <v>0.3994114521600523</v>
      </c>
    </row>
    <row r="20" spans="1:8" ht="16.5" customHeight="1" thickBot="1">
      <c r="A20" s="177" t="s">
        <v>22</v>
      </c>
      <c r="B20" s="182">
        <f>SUM(B4:B19)</f>
        <v>248397</v>
      </c>
      <c r="C20" s="182">
        <f>SUM(C4:C19)</f>
        <v>333361</v>
      </c>
      <c r="D20" s="179">
        <f>B20*100/C20</f>
        <v>74.512915428019468</v>
      </c>
      <c r="E20" s="183">
        <f>SUM(E4:E19)</f>
        <v>285719</v>
      </c>
      <c r="F20" s="182">
        <f>SUM(F4:F19)</f>
        <v>877882</v>
      </c>
      <c r="G20" s="179">
        <f>E20/F20</f>
        <v>0.3254640145258702</v>
      </c>
    </row>
    <row r="21" spans="1:8">
      <c r="A21" s="1" t="s">
        <v>24</v>
      </c>
      <c r="B21" s="236">
        <v>1359</v>
      </c>
      <c r="C21" s="236">
        <v>1637</v>
      </c>
      <c r="D21" s="237">
        <v>83.017715332926088</v>
      </c>
      <c r="E21" s="236">
        <v>1903</v>
      </c>
      <c r="F21" s="236">
        <v>4575</v>
      </c>
      <c r="G21" s="237">
        <v>0.41595628415300545</v>
      </c>
    </row>
    <row r="22" spans="1:8" ht="22.5" customHeight="1" thickBot="1">
      <c r="A22" s="177" t="s">
        <v>26</v>
      </c>
      <c r="B22" s="182">
        <f>B20+B21</f>
        <v>249756</v>
      </c>
      <c r="C22" s="182">
        <f>C20+C21</f>
        <v>334998</v>
      </c>
      <c r="D22" s="184">
        <f>B22*100/C22</f>
        <v>74.554474952089265</v>
      </c>
      <c r="E22" s="183">
        <f>E20+E21</f>
        <v>287622</v>
      </c>
      <c r="F22" s="182">
        <f>F20+F21</f>
        <v>882457</v>
      </c>
      <c r="G22" s="184">
        <f>E22/F22</f>
        <v>0.32593316161580677</v>
      </c>
    </row>
    <row r="24" spans="1:8" ht="33" customHeight="1" thickBot="1">
      <c r="A24" s="360" t="s">
        <v>369</v>
      </c>
      <c r="B24" s="360"/>
      <c r="C24" s="360"/>
      <c r="D24" s="360"/>
      <c r="E24" s="360"/>
      <c r="F24" s="360"/>
      <c r="G24" s="360"/>
      <c r="H24" s="145"/>
    </row>
    <row r="25" spans="1:8" ht="90" customHeight="1" thickBot="1">
      <c r="A25" s="289" t="s">
        <v>0</v>
      </c>
      <c r="B25" s="289" t="s">
        <v>27</v>
      </c>
      <c r="C25" s="289" t="s">
        <v>60</v>
      </c>
      <c r="D25" s="5" t="s">
        <v>62</v>
      </c>
      <c r="E25" s="93" t="s">
        <v>61</v>
      </c>
      <c r="F25" s="93" t="s">
        <v>60</v>
      </c>
      <c r="G25" s="42" t="s">
        <v>31</v>
      </c>
    </row>
    <row r="26" spans="1:8" ht="12.75" customHeight="1" thickTop="1">
      <c r="A26" s="288">
        <v>1</v>
      </c>
      <c r="B26" s="288">
        <v>2</v>
      </c>
      <c r="C26" s="288">
        <v>3</v>
      </c>
      <c r="D26" s="176">
        <v>4</v>
      </c>
      <c r="E26" s="181">
        <v>5</v>
      </c>
      <c r="F26" s="181">
        <v>6</v>
      </c>
      <c r="G26" s="181">
        <v>7</v>
      </c>
    </row>
    <row r="27" spans="1:8">
      <c r="A27" s="1" t="s">
        <v>6</v>
      </c>
      <c r="B27" s="236">
        <v>2558</v>
      </c>
      <c r="C27" s="236">
        <v>37718</v>
      </c>
      <c r="D27" s="237">
        <v>6.7819078424094599</v>
      </c>
      <c r="E27" s="236">
        <v>5780</v>
      </c>
      <c r="F27" s="236">
        <v>37718</v>
      </c>
      <c r="G27" s="237">
        <v>15.324248369478763</v>
      </c>
    </row>
    <row r="28" spans="1:8">
      <c r="A28" s="1" t="s">
        <v>7</v>
      </c>
      <c r="B28" s="236">
        <v>29326</v>
      </c>
      <c r="C28" s="236">
        <v>165544</v>
      </c>
      <c r="D28" s="237">
        <v>17.714927753346544</v>
      </c>
      <c r="E28" s="236">
        <v>46711</v>
      </c>
      <c r="F28" s="236">
        <v>165544</v>
      </c>
      <c r="G28" s="237">
        <v>28.216667472092009</v>
      </c>
    </row>
    <row r="29" spans="1:8">
      <c r="A29" s="1" t="s">
        <v>8</v>
      </c>
      <c r="B29" s="236">
        <v>9559</v>
      </c>
      <c r="C29" s="236">
        <v>74340</v>
      </c>
      <c r="D29" s="237">
        <v>12.858488027979554</v>
      </c>
      <c r="E29" s="236">
        <v>19158</v>
      </c>
      <c r="F29" s="236">
        <v>74340</v>
      </c>
      <c r="G29" s="237">
        <v>25.770782889426957</v>
      </c>
    </row>
    <row r="30" spans="1:8">
      <c r="A30" s="1" t="s">
        <v>9</v>
      </c>
      <c r="B30" s="236">
        <v>10749</v>
      </c>
      <c r="C30" s="236">
        <v>126117</v>
      </c>
      <c r="D30" s="237">
        <v>8.5230381312590691</v>
      </c>
      <c r="E30" s="236">
        <v>24444</v>
      </c>
      <c r="F30" s="236">
        <v>126117</v>
      </c>
      <c r="G30" s="237">
        <v>19.382002426318419</v>
      </c>
    </row>
    <row r="31" spans="1:8">
      <c r="A31" s="1" t="s">
        <v>10</v>
      </c>
      <c r="B31" s="236">
        <v>28527</v>
      </c>
      <c r="C31" s="236">
        <v>187317</v>
      </c>
      <c r="D31" s="237">
        <v>15.229263761431156</v>
      </c>
      <c r="E31" s="236">
        <v>44974</v>
      </c>
      <c r="F31" s="236">
        <v>187317</v>
      </c>
      <c r="G31" s="237">
        <v>24.009566670403647</v>
      </c>
    </row>
    <row r="32" spans="1:8">
      <c r="A32" s="1" t="s">
        <v>11</v>
      </c>
      <c r="B32" s="236">
        <v>19605</v>
      </c>
      <c r="C32" s="236">
        <v>267844</v>
      </c>
      <c r="D32" s="237">
        <v>7.3195591463687819</v>
      </c>
      <c r="E32" s="236">
        <v>51121</v>
      </c>
      <c r="F32" s="236">
        <v>267844</v>
      </c>
      <c r="G32" s="237">
        <v>19.086109825122087</v>
      </c>
    </row>
    <row r="33" spans="1:7">
      <c r="A33" s="1" t="s">
        <v>12</v>
      </c>
      <c r="B33" s="236">
        <v>3861</v>
      </c>
      <c r="C33" s="236">
        <v>96317</v>
      </c>
      <c r="D33" s="237">
        <v>4.0086381427992981</v>
      </c>
      <c r="E33" s="236">
        <v>15648</v>
      </c>
      <c r="F33" s="236">
        <v>96317</v>
      </c>
      <c r="G33" s="237">
        <v>16.246353187910753</v>
      </c>
    </row>
    <row r="34" spans="1:7">
      <c r="A34" s="1" t="s">
        <v>13</v>
      </c>
      <c r="B34" s="24">
        <v>16818</v>
      </c>
      <c r="C34" s="24">
        <v>79619</v>
      </c>
      <c r="D34" s="25">
        <v>21.12</v>
      </c>
      <c r="E34" s="24">
        <v>10998</v>
      </c>
      <c r="F34" s="24">
        <v>79619</v>
      </c>
      <c r="G34" s="25">
        <v>13.81</v>
      </c>
    </row>
    <row r="35" spans="1:7">
      <c r="A35" s="1" t="s">
        <v>14</v>
      </c>
      <c r="B35" s="236">
        <v>16538</v>
      </c>
      <c r="C35" s="236">
        <v>109902</v>
      </c>
      <c r="D35" s="237">
        <v>15.047951811613983</v>
      </c>
      <c r="E35" s="236">
        <v>24567</v>
      </c>
      <c r="F35" s="236">
        <v>109902</v>
      </c>
      <c r="G35" s="237">
        <v>22.353551345744389</v>
      </c>
    </row>
    <row r="36" spans="1:7">
      <c r="A36" s="1" t="s">
        <v>15</v>
      </c>
      <c r="B36" s="236">
        <v>2885</v>
      </c>
      <c r="C36" s="236">
        <v>89776</v>
      </c>
      <c r="D36" s="237">
        <v>3.2135537337373017</v>
      </c>
      <c r="E36" s="236">
        <v>20715</v>
      </c>
      <c r="F36" s="236">
        <v>89776</v>
      </c>
      <c r="G36" s="237">
        <v>23.074095526644093</v>
      </c>
    </row>
    <row r="37" spans="1:7">
      <c r="A37" s="1" t="s">
        <v>16</v>
      </c>
      <c r="B37" s="236">
        <v>30943</v>
      </c>
      <c r="C37" s="236">
        <v>102668</v>
      </c>
      <c r="D37" s="237">
        <v>30.138894300074025</v>
      </c>
      <c r="E37" s="236">
        <v>20134</v>
      </c>
      <c r="F37" s="236">
        <v>102668</v>
      </c>
      <c r="G37" s="237">
        <v>19.610784275528889</v>
      </c>
    </row>
    <row r="38" spans="1:7">
      <c r="A38" s="1" t="s">
        <v>17</v>
      </c>
      <c r="B38" s="236">
        <v>5550</v>
      </c>
      <c r="C38" s="236">
        <v>92162</v>
      </c>
      <c r="D38" s="237">
        <v>6.0220047308001128</v>
      </c>
      <c r="E38" s="236">
        <v>21297</v>
      </c>
      <c r="F38" s="236">
        <v>92162</v>
      </c>
      <c r="G38" s="237">
        <v>23.108222477810809</v>
      </c>
    </row>
    <row r="39" spans="1:7">
      <c r="A39" s="1" t="s">
        <v>18</v>
      </c>
      <c r="B39" s="236">
        <v>1931</v>
      </c>
      <c r="C39" s="236">
        <v>34689</v>
      </c>
      <c r="D39" s="237">
        <v>5.5666061287439828</v>
      </c>
      <c r="E39" s="236">
        <v>10750</v>
      </c>
      <c r="F39" s="236">
        <v>34689</v>
      </c>
      <c r="G39" s="237">
        <v>30.989650897979189</v>
      </c>
    </row>
    <row r="40" spans="1:7">
      <c r="A40" s="1" t="s">
        <v>19</v>
      </c>
      <c r="B40" s="236">
        <v>2023</v>
      </c>
      <c r="C40" s="236">
        <v>30481</v>
      </c>
      <c r="D40" s="237">
        <v>6.636921360847742</v>
      </c>
      <c r="E40" s="236">
        <v>5549</v>
      </c>
      <c r="F40" s="236">
        <v>30481</v>
      </c>
      <c r="G40" s="237">
        <v>18.204783307634266</v>
      </c>
    </row>
    <row r="41" spans="1:7">
      <c r="A41" s="1" t="s">
        <v>20</v>
      </c>
      <c r="B41" s="236">
        <v>4609</v>
      </c>
      <c r="C41" s="236">
        <v>74228</v>
      </c>
      <c r="D41" s="237">
        <v>6.2092471843509189</v>
      </c>
      <c r="E41" s="236">
        <v>23414</v>
      </c>
      <c r="F41" s="236">
        <v>74228</v>
      </c>
      <c r="G41" s="237">
        <v>31.543352912647521</v>
      </c>
    </row>
    <row r="42" spans="1:7">
      <c r="A42" s="1" t="s">
        <v>21</v>
      </c>
      <c r="B42" s="236">
        <v>20150</v>
      </c>
      <c r="C42" s="236">
        <v>268539</v>
      </c>
      <c r="D42" s="237">
        <v>7.5035655901005072</v>
      </c>
      <c r="E42" s="236">
        <v>58057</v>
      </c>
      <c r="F42" s="236">
        <v>268539</v>
      </c>
      <c r="G42" s="237">
        <v>21.619578534216632</v>
      </c>
    </row>
    <row r="43" spans="1:7" ht="16.5" customHeight="1" thickBot="1">
      <c r="A43" s="177" t="s">
        <v>22</v>
      </c>
      <c r="B43" s="182">
        <f>SUM(B27:B42)</f>
        <v>205632</v>
      </c>
      <c r="C43" s="182">
        <f>SUM(C27:C42)</f>
        <v>1837261</v>
      </c>
      <c r="D43" s="179">
        <f>B43*100/C43</f>
        <v>11.192312904916612</v>
      </c>
      <c r="E43" s="182">
        <f>SUM(E27:E42)</f>
        <v>403317</v>
      </c>
      <c r="F43" s="182">
        <f>SUM(F27:F42)</f>
        <v>1837261</v>
      </c>
      <c r="G43" s="179">
        <f>E43*100/F43</f>
        <v>21.952079753502634</v>
      </c>
    </row>
    <row r="44" spans="1:7">
      <c r="A44" s="1" t="s">
        <v>24</v>
      </c>
      <c r="B44" s="236">
        <v>316</v>
      </c>
      <c r="C44" s="236">
        <v>8697</v>
      </c>
      <c r="D44" s="237">
        <v>3.6334368172933194</v>
      </c>
      <c r="E44" s="236">
        <v>396</v>
      </c>
      <c r="F44" s="236">
        <v>8697</v>
      </c>
      <c r="G44" s="237">
        <v>4.5532942393928941</v>
      </c>
    </row>
    <row r="45" spans="1:7" ht="22.5" customHeight="1" thickBot="1">
      <c r="A45" s="177" t="s">
        <v>26</v>
      </c>
      <c r="B45" s="182">
        <f>B43+B44</f>
        <v>205948</v>
      </c>
      <c r="C45" s="182">
        <f>C43+C44</f>
        <v>1845958</v>
      </c>
      <c r="D45" s="184">
        <f>B45*100/C45</f>
        <v>11.156700206613586</v>
      </c>
      <c r="E45" s="182">
        <f>E43+E44</f>
        <v>403713</v>
      </c>
      <c r="F45" s="182">
        <f>F43+F44</f>
        <v>1845958</v>
      </c>
      <c r="G45" s="185">
        <f>E45*100/F45</f>
        <v>21.870107553909676</v>
      </c>
    </row>
    <row r="47" spans="1:7" ht="49.5" customHeight="1" thickBot="1">
      <c r="A47" s="360" t="s">
        <v>368</v>
      </c>
      <c r="B47" s="360"/>
      <c r="C47" s="360"/>
      <c r="D47" s="360"/>
      <c r="E47" s="360"/>
      <c r="F47" s="360"/>
      <c r="G47" s="360"/>
    </row>
    <row r="48" spans="1:7" ht="114" customHeight="1" thickBot="1">
      <c r="A48" s="289" t="s">
        <v>0</v>
      </c>
      <c r="B48" s="289" t="s">
        <v>59</v>
      </c>
      <c r="C48" s="289" t="s">
        <v>304</v>
      </c>
      <c r="D48" s="5" t="s">
        <v>58</v>
      </c>
      <c r="E48" s="93" t="s">
        <v>57</v>
      </c>
      <c r="F48" s="93" t="s">
        <v>83</v>
      </c>
      <c r="G48" s="42" t="s">
        <v>56</v>
      </c>
    </row>
    <row r="49" spans="1:7" ht="12.75" customHeight="1" thickTop="1">
      <c r="A49" s="288">
        <v>1</v>
      </c>
      <c r="B49" s="288">
        <v>2</v>
      </c>
      <c r="C49" s="288">
        <v>3</v>
      </c>
      <c r="D49" s="176">
        <v>4</v>
      </c>
      <c r="E49" s="181">
        <v>5</v>
      </c>
      <c r="F49" s="181">
        <v>6</v>
      </c>
      <c r="G49" s="181">
        <v>7</v>
      </c>
    </row>
    <row r="50" spans="1:7">
      <c r="A50" s="1" t="s">
        <v>6</v>
      </c>
      <c r="B50" s="236">
        <v>2370</v>
      </c>
      <c r="C50" s="236">
        <v>6501</v>
      </c>
      <c r="D50" s="237">
        <v>36.455929856945083</v>
      </c>
      <c r="E50" s="236">
        <v>713</v>
      </c>
      <c r="F50" s="236">
        <v>7108</v>
      </c>
      <c r="G50" s="237">
        <v>10.030951041080472</v>
      </c>
    </row>
    <row r="51" spans="1:7">
      <c r="A51" s="1" t="s">
        <v>7</v>
      </c>
      <c r="B51" s="236">
        <v>13308</v>
      </c>
      <c r="C51" s="236">
        <v>52598</v>
      </c>
      <c r="D51" s="237">
        <v>25.301342256359554</v>
      </c>
      <c r="E51" s="236">
        <v>571</v>
      </c>
      <c r="F51" s="236">
        <v>21332</v>
      </c>
      <c r="G51" s="237">
        <v>2.6767297956122258</v>
      </c>
    </row>
    <row r="52" spans="1:7">
      <c r="A52" s="1" t="s">
        <v>8</v>
      </c>
      <c r="B52" s="236">
        <v>3559</v>
      </c>
      <c r="C52" s="236">
        <v>18749</v>
      </c>
      <c r="D52" s="237">
        <v>18.98234572510534</v>
      </c>
      <c r="E52" s="236">
        <v>143</v>
      </c>
      <c r="F52" s="236">
        <v>6238</v>
      </c>
      <c r="G52" s="237">
        <v>2.2924014107085604</v>
      </c>
    </row>
    <row r="53" spans="1:7">
      <c r="A53" s="1" t="s">
        <v>9</v>
      </c>
      <c r="B53" s="236">
        <v>14944</v>
      </c>
      <c r="C53" s="236">
        <v>29496</v>
      </c>
      <c r="D53" s="237">
        <v>50.664496880933008</v>
      </c>
      <c r="E53" s="236">
        <v>535</v>
      </c>
      <c r="F53" s="236">
        <v>13398</v>
      </c>
      <c r="G53" s="237">
        <v>3.9931333034781309</v>
      </c>
    </row>
    <row r="54" spans="1:7">
      <c r="A54" s="1" t="s">
        <v>10</v>
      </c>
      <c r="B54" s="236">
        <v>8155</v>
      </c>
      <c r="C54" s="236">
        <v>36309</v>
      </c>
      <c r="D54" s="237">
        <v>22.45999614420667</v>
      </c>
      <c r="E54" s="236">
        <v>204</v>
      </c>
      <c r="F54" s="236">
        <v>14555</v>
      </c>
      <c r="G54" s="237">
        <v>1.4015802129852284</v>
      </c>
    </row>
    <row r="55" spans="1:7">
      <c r="A55" s="1" t="s">
        <v>11</v>
      </c>
      <c r="B55" s="236">
        <v>14974</v>
      </c>
      <c r="C55" s="236">
        <v>47540</v>
      </c>
      <c r="D55" s="237">
        <v>31.497686159023981</v>
      </c>
      <c r="E55" s="236">
        <v>565</v>
      </c>
      <c r="F55" s="236">
        <v>23639</v>
      </c>
      <c r="G55" s="237">
        <v>2.3901180252971783</v>
      </c>
    </row>
    <row r="56" spans="1:7">
      <c r="A56" s="1" t="s">
        <v>12</v>
      </c>
      <c r="B56" s="236">
        <v>2896</v>
      </c>
      <c r="C56" s="236">
        <v>4742</v>
      </c>
      <c r="D56" s="237">
        <v>61.071277941796708</v>
      </c>
      <c r="E56" s="236">
        <v>957</v>
      </c>
      <c r="F56" s="236">
        <v>14011</v>
      </c>
      <c r="G56" s="237">
        <v>6.8303475840411103</v>
      </c>
    </row>
    <row r="57" spans="1:7">
      <c r="A57" s="1" t="s">
        <v>14</v>
      </c>
      <c r="B57" s="236">
        <v>13390</v>
      </c>
      <c r="C57" s="236">
        <v>50847</v>
      </c>
      <c r="D57" s="237">
        <v>26.333903671799714</v>
      </c>
      <c r="E57" s="236">
        <v>22</v>
      </c>
      <c r="F57" s="236">
        <v>22596</v>
      </c>
      <c r="G57" s="237">
        <v>9.7362365020357583E-2</v>
      </c>
    </row>
    <row r="58" spans="1:7">
      <c r="A58" s="1" t="s">
        <v>15</v>
      </c>
      <c r="B58" s="236">
        <v>4446</v>
      </c>
      <c r="C58" s="236">
        <v>11446</v>
      </c>
      <c r="D58" s="237">
        <v>38.843264022365894</v>
      </c>
      <c r="E58" s="236">
        <v>175</v>
      </c>
      <c r="F58" s="236">
        <v>16184</v>
      </c>
      <c r="G58" s="237">
        <v>1.0813148788927336</v>
      </c>
    </row>
    <row r="59" spans="1:7">
      <c r="A59" s="1" t="s">
        <v>16</v>
      </c>
      <c r="B59" s="236">
        <v>23152</v>
      </c>
      <c r="C59" s="236">
        <v>62438</v>
      </c>
      <c r="D59" s="237">
        <v>37.079983343476727</v>
      </c>
      <c r="E59" s="236">
        <v>111</v>
      </c>
      <c r="F59" s="236">
        <v>32849</v>
      </c>
      <c r="G59" s="237">
        <v>0.33790982982739198</v>
      </c>
    </row>
    <row r="60" spans="1:7">
      <c r="A60" s="1" t="s">
        <v>17</v>
      </c>
      <c r="B60" s="236">
        <v>13351</v>
      </c>
      <c r="C60" s="236">
        <v>59617</v>
      </c>
      <c r="D60" s="237">
        <v>22.394618984517837</v>
      </c>
      <c r="E60" s="236">
        <v>49</v>
      </c>
      <c r="F60" s="236">
        <v>20347</v>
      </c>
      <c r="G60" s="237">
        <v>0.24082174276306093</v>
      </c>
    </row>
    <row r="61" spans="1:7">
      <c r="A61" s="1" t="s">
        <v>18</v>
      </c>
      <c r="B61" s="236">
        <v>2689</v>
      </c>
      <c r="C61" s="236">
        <v>12549</v>
      </c>
      <c r="D61" s="237">
        <v>21.428002231253487</v>
      </c>
      <c r="E61" s="236">
        <v>71</v>
      </c>
      <c r="F61" s="236">
        <v>4163</v>
      </c>
      <c r="G61" s="237">
        <v>1.7055008407398511</v>
      </c>
    </row>
    <row r="62" spans="1:7">
      <c r="A62" s="1" t="s">
        <v>19</v>
      </c>
      <c r="B62" s="236">
        <v>1161</v>
      </c>
      <c r="C62" s="236">
        <v>4272</v>
      </c>
      <c r="D62" s="237">
        <v>27.176966292134829</v>
      </c>
      <c r="E62" s="236">
        <v>68</v>
      </c>
      <c r="F62" s="236">
        <v>1482</v>
      </c>
      <c r="G62" s="237">
        <v>4.5883940620782733</v>
      </c>
    </row>
    <row r="63" spans="1:7">
      <c r="A63" s="1" t="s">
        <v>20</v>
      </c>
      <c r="B63" s="236">
        <v>4836</v>
      </c>
      <c r="C63" s="236">
        <v>14435</v>
      </c>
      <c r="D63" s="237">
        <v>33.501905091790782</v>
      </c>
      <c r="E63" s="236">
        <v>315</v>
      </c>
      <c r="F63" s="236">
        <v>8065</v>
      </c>
      <c r="G63" s="237">
        <v>3.9</v>
      </c>
    </row>
    <row r="64" spans="1:7" s="144" customFormat="1" ht="16.5" customHeight="1">
      <c r="A64" s="1" t="s">
        <v>21</v>
      </c>
      <c r="B64" s="236">
        <v>2444</v>
      </c>
      <c r="C64" s="236">
        <v>23174</v>
      </c>
      <c r="D64" s="237">
        <v>10.546301890049193</v>
      </c>
      <c r="E64" s="236">
        <v>122</v>
      </c>
      <c r="F64" s="236">
        <v>231174</v>
      </c>
      <c r="G64" s="237">
        <v>5.2774100893699119E-2</v>
      </c>
    </row>
    <row r="65" spans="1:7" ht="15" thickBot="1">
      <c r="A65" s="177" t="s">
        <v>22</v>
      </c>
      <c r="B65" s="182">
        <f>SUM(B50:B64)</f>
        <v>125675</v>
      </c>
      <c r="C65" s="182">
        <f>SUM(C50:C64)</f>
        <v>434713</v>
      </c>
      <c r="D65" s="179">
        <f>B65*100/C65</f>
        <v>28.909878471543294</v>
      </c>
      <c r="E65" s="182">
        <f>SUM(E50:E64)</f>
        <v>4621</v>
      </c>
      <c r="F65" s="182">
        <f>SUM(F50:F64)</f>
        <v>437141</v>
      </c>
      <c r="G65" s="179">
        <f>E65*100/F65</f>
        <v>1.0570959941986682</v>
      </c>
    </row>
    <row r="66" spans="1:7" s="144" customFormat="1" ht="16.5" customHeight="1">
      <c r="A66" s="1" t="s">
        <v>24</v>
      </c>
      <c r="B66" s="236">
        <v>27</v>
      </c>
      <c r="C66" s="236">
        <v>1702</v>
      </c>
      <c r="D66" s="237">
        <v>1.5863689776733254</v>
      </c>
      <c r="E66" s="236">
        <v>14</v>
      </c>
      <c r="F66" s="236">
        <v>972</v>
      </c>
      <c r="G66" s="237">
        <v>1.440329218106996</v>
      </c>
    </row>
    <row r="67" spans="1:7" ht="15" customHeight="1" thickBot="1">
      <c r="A67" s="177" t="s">
        <v>26</v>
      </c>
      <c r="B67" s="182">
        <f>SUM(B65:B66)</f>
        <v>125702</v>
      </c>
      <c r="C67" s="182">
        <f>C65+C66</f>
        <v>436415</v>
      </c>
      <c r="D67" s="184">
        <f>B67*100/C67</f>
        <v>28.803317942783817</v>
      </c>
      <c r="E67" s="182">
        <f>E65+E66</f>
        <v>4635</v>
      </c>
      <c r="F67" s="182">
        <f>F65+F66</f>
        <v>438113</v>
      </c>
      <c r="G67" s="184">
        <f>E67*100/F67</f>
        <v>1.0579462376144968</v>
      </c>
    </row>
    <row r="69" spans="1:7" ht="31.5" customHeight="1"/>
    <row r="70" spans="1:7" ht="51.75" customHeight="1" thickBot="1">
      <c r="A70" s="361" t="s">
        <v>367</v>
      </c>
      <c r="B70" s="361"/>
      <c r="C70" s="361"/>
      <c r="D70" s="361"/>
      <c r="E70" s="361"/>
      <c r="F70" s="361"/>
      <c r="G70" s="361"/>
    </row>
    <row r="71" spans="1:7" ht="108.6" customHeight="1" thickBot="1">
      <c r="A71" s="289" t="s">
        <v>0</v>
      </c>
      <c r="B71" s="289" t="s">
        <v>55</v>
      </c>
      <c r="C71" s="289" t="s">
        <v>54</v>
      </c>
      <c r="D71" s="5" t="s">
        <v>53</v>
      </c>
      <c r="E71" s="93" t="s">
        <v>52</v>
      </c>
      <c r="F71" s="93" t="s">
        <v>51</v>
      </c>
      <c r="G71" s="42" t="s">
        <v>50</v>
      </c>
    </row>
    <row r="72" spans="1:7" ht="12.75" customHeight="1" thickTop="1">
      <c r="A72" s="288">
        <v>1</v>
      </c>
      <c r="B72" s="288">
        <v>2</v>
      </c>
      <c r="C72" s="288">
        <v>3</v>
      </c>
      <c r="D72" s="176">
        <v>4</v>
      </c>
      <c r="E72" s="181">
        <v>5</v>
      </c>
      <c r="F72" s="181">
        <v>6</v>
      </c>
      <c r="G72" s="181">
        <v>7</v>
      </c>
    </row>
    <row r="73" spans="1:7">
      <c r="A73" s="1" t="s">
        <v>6</v>
      </c>
      <c r="B73" s="236">
        <v>155</v>
      </c>
      <c r="C73" s="236">
        <v>155</v>
      </c>
      <c r="D73" s="237">
        <v>100</v>
      </c>
      <c r="E73" s="236">
        <v>233</v>
      </c>
      <c r="F73" s="236">
        <v>233</v>
      </c>
      <c r="G73" s="237">
        <v>100</v>
      </c>
    </row>
    <row r="74" spans="1:7">
      <c r="A74" s="1" t="s">
        <v>7</v>
      </c>
      <c r="B74" s="236">
        <v>436</v>
      </c>
      <c r="C74" s="236">
        <v>446</v>
      </c>
      <c r="D74" s="237">
        <v>97.757847533632287</v>
      </c>
      <c r="E74" s="236">
        <v>776</v>
      </c>
      <c r="F74" s="236">
        <v>1333</v>
      </c>
      <c r="G74" s="237">
        <v>58.214553638409605</v>
      </c>
    </row>
    <row r="75" spans="1:7">
      <c r="A75" s="1" t="s">
        <v>8</v>
      </c>
      <c r="B75" s="236">
        <v>441</v>
      </c>
      <c r="C75" s="236">
        <v>441</v>
      </c>
      <c r="D75" s="237">
        <v>100</v>
      </c>
      <c r="E75" s="236">
        <v>490</v>
      </c>
      <c r="F75" s="236">
        <v>514</v>
      </c>
      <c r="G75" s="237">
        <v>95.330739299610897</v>
      </c>
    </row>
    <row r="76" spans="1:7">
      <c r="A76" s="1" t="s">
        <v>9</v>
      </c>
      <c r="B76" s="236">
        <v>1743</v>
      </c>
      <c r="C76" s="236">
        <v>1743</v>
      </c>
      <c r="D76" s="237">
        <v>100</v>
      </c>
      <c r="E76" s="236">
        <v>710</v>
      </c>
      <c r="F76" s="236">
        <v>806</v>
      </c>
      <c r="G76" s="237">
        <v>88.08933002481389</v>
      </c>
    </row>
    <row r="77" spans="1:7">
      <c r="A77" s="1" t="s">
        <v>10</v>
      </c>
      <c r="B77" s="236">
        <v>315</v>
      </c>
      <c r="C77" s="236">
        <v>315</v>
      </c>
      <c r="D77" s="237">
        <v>100</v>
      </c>
      <c r="E77" s="236">
        <v>878</v>
      </c>
      <c r="F77" s="236">
        <v>1211</v>
      </c>
      <c r="G77" s="237">
        <v>72.502064409578864</v>
      </c>
    </row>
    <row r="78" spans="1:7">
      <c r="A78" s="1" t="s">
        <v>11</v>
      </c>
      <c r="B78" s="236">
        <v>235</v>
      </c>
      <c r="C78" s="236">
        <v>235</v>
      </c>
      <c r="D78" s="237">
        <v>100</v>
      </c>
      <c r="E78" s="236">
        <v>1181</v>
      </c>
      <c r="F78" s="236">
        <v>1980</v>
      </c>
      <c r="G78" s="237">
        <v>59.646464646464651</v>
      </c>
    </row>
    <row r="79" spans="1:7">
      <c r="A79" s="1" t="s">
        <v>12</v>
      </c>
      <c r="B79" s="236">
        <v>389</v>
      </c>
      <c r="C79" s="236">
        <v>389</v>
      </c>
      <c r="D79" s="237">
        <v>100</v>
      </c>
      <c r="E79" s="236">
        <v>468</v>
      </c>
      <c r="F79" s="236">
        <v>537</v>
      </c>
      <c r="G79" s="237">
        <v>87.150837988826808</v>
      </c>
    </row>
    <row r="80" spans="1:7">
      <c r="A80" s="1" t="s">
        <v>13</v>
      </c>
      <c r="B80" s="24">
        <v>450</v>
      </c>
      <c r="C80" s="24">
        <v>450</v>
      </c>
      <c r="D80" s="25">
        <v>100</v>
      </c>
      <c r="E80" s="24">
        <v>395</v>
      </c>
      <c r="F80" s="24">
        <v>460</v>
      </c>
      <c r="G80" s="25">
        <v>85.87</v>
      </c>
    </row>
    <row r="81" spans="1:7">
      <c r="A81" s="1" t="s">
        <v>14</v>
      </c>
      <c r="B81" s="24"/>
      <c r="C81" s="24"/>
      <c r="D81" s="25"/>
      <c r="E81" s="236">
        <v>759</v>
      </c>
      <c r="F81" s="236">
        <v>1710</v>
      </c>
      <c r="G81" s="237">
        <v>44.385964912280699</v>
      </c>
    </row>
    <row r="82" spans="1:7">
      <c r="A82" s="1" t="s">
        <v>15</v>
      </c>
      <c r="B82" s="236">
        <v>785</v>
      </c>
      <c r="C82" s="236">
        <v>785</v>
      </c>
      <c r="D82" s="237">
        <v>100</v>
      </c>
      <c r="E82" s="236">
        <v>634</v>
      </c>
      <c r="F82" s="236">
        <v>708</v>
      </c>
      <c r="G82" s="237">
        <v>89.548022598870062</v>
      </c>
    </row>
    <row r="83" spans="1:7">
      <c r="A83" s="1" t="s">
        <v>16</v>
      </c>
      <c r="B83" s="236">
        <v>6185</v>
      </c>
      <c r="C83" s="236">
        <v>6228</v>
      </c>
      <c r="D83" s="237">
        <v>99.309569685292232</v>
      </c>
      <c r="E83" s="236">
        <v>1403</v>
      </c>
      <c r="F83" s="236">
        <v>1444</v>
      </c>
      <c r="G83" s="237">
        <v>97.1606648199446</v>
      </c>
    </row>
    <row r="84" spans="1:7">
      <c r="A84" s="1" t="s">
        <v>17</v>
      </c>
      <c r="B84" s="236">
        <v>561</v>
      </c>
      <c r="C84" s="236">
        <v>561</v>
      </c>
      <c r="D84" s="237">
        <v>100</v>
      </c>
      <c r="E84" s="236">
        <v>1009</v>
      </c>
      <c r="F84" s="236">
        <v>1011</v>
      </c>
      <c r="G84" s="237">
        <v>99.802176063303662</v>
      </c>
    </row>
    <row r="85" spans="1:7">
      <c r="A85" s="1" t="s">
        <v>18</v>
      </c>
      <c r="B85" s="236">
        <v>392</v>
      </c>
      <c r="C85" s="236">
        <v>392</v>
      </c>
      <c r="D85" s="237">
        <v>100</v>
      </c>
      <c r="E85" s="24">
        <v>243</v>
      </c>
      <c r="F85" s="24">
        <v>265</v>
      </c>
      <c r="G85" s="25">
        <v>91.7</v>
      </c>
    </row>
    <row r="86" spans="1:7">
      <c r="A86" s="1" t="s">
        <v>19</v>
      </c>
      <c r="B86" s="236">
        <v>49</v>
      </c>
      <c r="C86" s="236">
        <v>49</v>
      </c>
      <c r="D86" s="237">
        <v>100</v>
      </c>
      <c r="E86" s="236">
        <v>212</v>
      </c>
      <c r="F86" s="236">
        <v>212</v>
      </c>
      <c r="G86" s="237">
        <v>100</v>
      </c>
    </row>
    <row r="87" spans="1:7">
      <c r="A87" s="1" t="s">
        <v>20</v>
      </c>
      <c r="B87" s="236">
        <v>14</v>
      </c>
      <c r="C87" s="236">
        <v>14</v>
      </c>
      <c r="D87" s="237">
        <v>100</v>
      </c>
      <c r="E87" s="236">
        <v>495</v>
      </c>
      <c r="F87" s="236">
        <v>550</v>
      </c>
      <c r="G87" s="237">
        <v>90</v>
      </c>
    </row>
    <row r="88" spans="1:7" ht="16.5" customHeight="1">
      <c r="A88" s="1" t="s">
        <v>21</v>
      </c>
      <c r="B88" s="236">
        <v>1134</v>
      </c>
      <c r="C88" s="236">
        <v>2238</v>
      </c>
      <c r="D88" s="237">
        <v>50.670241286863273</v>
      </c>
      <c r="E88" s="236">
        <v>1528</v>
      </c>
      <c r="F88" s="236">
        <v>1601</v>
      </c>
      <c r="G88" s="237">
        <v>95.44034978138663</v>
      </c>
    </row>
    <row r="89" spans="1:7" ht="15" thickBot="1">
      <c r="A89" s="177" t="s">
        <v>22</v>
      </c>
      <c r="B89" s="182">
        <f>SUM(B73:B88)</f>
        <v>13284</v>
      </c>
      <c r="C89" s="182">
        <f>SUM(C73:C88)</f>
        <v>14441</v>
      </c>
      <c r="D89" s="179">
        <f>B89*100/C89</f>
        <v>91.988089467488408</v>
      </c>
      <c r="E89" s="182">
        <f>SUM(E73:E88)</f>
        <v>11414</v>
      </c>
      <c r="F89" s="182">
        <f>SUM(F73:F88)</f>
        <v>14575</v>
      </c>
      <c r="G89" s="179">
        <f>E89*100/F89</f>
        <v>78.312178387650093</v>
      </c>
    </row>
    <row r="90" spans="1:7" ht="17.25" customHeight="1">
      <c r="A90" s="1" t="s">
        <v>24</v>
      </c>
      <c r="B90" s="236">
        <v>2</v>
      </c>
      <c r="C90" s="236">
        <v>17</v>
      </c>
      <c r="D90" s="237">
        <v>11.76470588235294</v>
      </c>
      <c r="E90" s="236">
        <v>1</v>
      </c>
      <c r="F90" s="236">
        <v>42</v>
      </c>
      <c r="G90" s="237">
        <v>2.3809523809523809</v>
      </c>
    </row>
    <row r="91" spans="1:7" ht="15.75" customHeight="1" thickBot="1">
      <c r="A91" s="177" t="s">
        <v>26</v>
      </c>
      <c r="B91" s="182">
        <f>B89+B90</f>
        <v>13286</v>
      </c>
      <c r="C91" s="182">
        <f>C89+C90</f>
        <v>14458</v>
      </c>
      <c r="D91" s="184">
        <f>B91*100/C91</f>
        <v>91.893761239452203</v>
      </c>
      <c r="E91" s="182">
        <f>SUM(E89:E90)</f>
        <v>11415</v>
      </c>
      <c r="F91" s="182">
        <f>F89+F90</f>
        <v>14617</v>
      </c>
      <c r="G91" s="184">
        <f>E91*100/F91</f>
        <v>78.094000136826978</v>
      </c>
    </row>
    <row r="93" spans="1:7" ht="15" customHeight="1"/>
    <row r="94" spans="1:7">
      <c r="A94" s="21"/>
      <c r="B94" s="21"/>
      <c r="C94" s="21"/>
      <c r="D94" s="144"/>
    </row>
    <row r="95" spans="1:7">
      <c r="A95" s="21"/>
      <c r="B95" s="21"/>
      <c r="C95" s="21"/>
      <c r="D95" s="144"/>
    </row>
    <row r="96" spans="1:7">
      <c r="A96" s="21"/>
      <c r="B96" s="21"/>
      <c r="C96" s="21"/>
      <c r="D96" s="144"/>
    </row>
    <row r="97" spans="1:7">
      <c r="A97" s="21"/>
      <c r="B97" s="21"/>
      <c r="C97" s="21"/>
      <c r="D97" s="144"/>
    </row>
    <row r="98" spans="1:7">
      <c r="A98" s="21"/>
      <c r="B98" s="21"/>
      <c r="C98" s="21"/>
      <c r="D98" s="144"/>
    </row>
    <row r="99" spans="1:7">
      <c r="A99" s="21"/>
      <c r="B99" s="21"/>
      <c r="C99" s="21"/>
      <c r="D99" s="144"/>
    </row>
    <row r="100" spans="1:7">
      <c r="A100" s="21"/>
      <c r="B100" s="21"/>
      <c r="C100" s="21"/>
      <c r="D100" s="144"/>
    </row>
    <row r="101" spans="1:7">
      <c r="A101" s="21"/>
      <c r="B101" s="21"/>
      <c r="C101" s="21"/>
      <c r="D101" s="144"/>
    </row>
    <row r="102" spans="1:7">
      <c r="A102" s="21"/>
      <c r="B102" s="21"/>
      <c r="C102" s="21"/>
      <c r="D102" s="144"/>
    </row>
    <row r="103" spans="1:7">
      <c r="A103" s="21"/>
      <c r="B103" s="21"/>
      <c r="C103" s="21"/>
      <c r="D103" s="144"/>
      <c r="G103" s="21"/>
    </row>
    <row r="104" spans="1:7">
      <c r="A104" s="21"/>
      <c r="B104" s="21"/>
      <c r="C104" s="21"/>
      <c r="D104" s="144"/>
      <c r="G104" s="21"/>
    </row>
    <row r="105" spans="1:7">
      <c r="A105" s="21"/>
      <c r="B105" s="21"/>
      <c r="C105" s="21"/>
      <c r="D105" s="144"/>
      <c r="G105" s="21"/>
    </row>
    <row r="106" spans="1:7">
      <c r="A106" s="21"/>
      <c r="B106" s="21"/>
      <c r="C106" s="21"/>
      <c r="D106" s="144"/>
      <c r="G106" s="21"/>
    </row>
    <row r="107" spans="1:7">
      <c r="A107" s="21"/>
      <c r="B107" s="21"/>
      <c r="C107" s="21"/>
      <c r="D107" s="144"/>
      <c r="G107" s="21"/>
    </row>
    <row r="108" spans="1:7">
      <c r="A108" s="21"/>
      <c r="B108" s="21"/>
      <c r="C108" s="21"/>
      <c r="D108" s="144"/>
      <c r="G108" s="21"/>
    </row>
    <row r="109" spans="1:7">
      <c r="A109" s="21"/>
      <c r="B109" s="21"/>
      <c r="C109" s="21"/>
      <c r="D109" s="144"/>
      <c r="G109" s="21"/>
    </row>
    <row r="110" spans="1:7">
      <c r="A110" s="21"/>
      <c r="B110" s="21"/>
      <c r="C110" s="21"/>
      <c r="D110" s="144"/>
      <c r="G110" s="21"/>
    </row>
    <row r="111" spans="1:7">
      <c r="A111" s="21"/>
      <c r="B111" s="21"/>
      <c r="C111" s="21"/>
      <c r="D111" s="144"/>
      <c r="G111" s="21"/>
    </row>
    <row r="112" spans="1:7">
      <c r="A112" s="21"/>
      <c r="B112" s="21"/>
      <c r="C112" s="21"/>
      <c r="D112" s="144"/>
      <c r="G112" s="21"/>
    </row>
    <row r="113" spans="1:7">
      <c r="A113" s="21"/>
      <c r="B113" s="21"/>
      <c r="C113" s="21"/>
      <c r="D113" s="144"/>
      <c r="G113" s="21"/>
    </row>
    <row r="114" spans="1:7">
      <c r="A114" s="21"/>
      <c r="B114" s="21"/>
      <c r="C114" s="21"/>
      <c r="D114" s="144"/>
      <c r="G114" s="21"/>
    </row>
  </sheetData>
  <mergeCells count="4">
    <mergeCell ref="A1:G1"/>
    <mergeCell ref="A24:G24"/>
    <mergeCell ref="A47:G47"/>
    <mergeCell ref="A70:G70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8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Q14"/>
  <sheetViews>
    <sheetView topLeftCell="A2" workbookViewId="0">
      <selection activeCell="A11" sqref="A11:E12"/>
    </sheetView>
  </sheetViews>
  <sheetFormatPr defaultColWidth="9.109375" defaultRowHeight="14.4"/>
  <cols>
    <col min="1" max="1" width="16.33203125" style="21" customWidth="1"/>
    <col min="2" max="2" width="11.109375" style="21" customWidth="1"/>
    <col min="3" max="3" width="12.88671875" style="21" customWidth="1"/>
    <col min="4" max="4" width="17" style="21" customWidth="1"/>
    <col min="5" max="5" width="20.109375" style="21" customWidth="1"/>
    <col min="6" max="6" width="17.109375" style="21" customWidth="1"/>
    <col min="7" max="7" width="30.44140625" style="21" customWidth="1"/>
    <col min="8" max="8" width="30.5546875" style="21" customWidth="1"/>
    <col min="9" max="9" width="9.109375" style="21"/>
    <col min="10" max="10" width="39.88671875" style="21" customWidth="1"/>
    <col min="11" max="16384" width="9.109375" style="21"/>
  </cols>
  <sheetData>
    <row r="1" spans="1:17" ht="49.5" customHeight="1" thickBot="1">
      <c r="A1" s="360" t="s">
        <v>390</v>
      </c>
      <c r="B1" s="423"/>
      <c r="C1" s="423"/>
      <c r="D1" s="423"/>
      <c r="E1" s="423"/>
      <c r="F1" s="423"/>
      <c r="G1" s="423"/>
      <c r="H1" s="423"/>
    </row>
    <row r="2" spans="1:17" ht="250.5" customHeight="1" thickBot="1">
      <c r="A2" s="32" t="s">
        <v>0</v>
      </c>
      <c r="B2" s="32" t="s">
        <v>210</v>
      </c>
      <c r="C2" s="33" t="s">
        <v>209</v>
      </c>
      <c r="D2" s="32" t="s">
        <v>352</v>
      </c>
      <c r="E2" s="32" t="s">
        <v>208</v>
      </c>
      <c r="F2" s="133" t="s">
        <v>207</v>
      </c>
      <c r="G2" s="242" t="s">
        <v>351</v>
      </c>
      <c r="H2" s="242" t="s">
        <v>206</v>
      </c>
      <c r="I2" s="45"/>
      <c r="K2" s="45"/>
    </row>
    <row r="3" spans="1:17" ht="12.75" customHeight="1" thickTop="1">
      <c r="A3" s="180">
        <v>1</v>
      </c>
      <c r="B3" s="180">
        <v>2</v>
      </c>
      <c r="C3" s="180">
        <v>3</v>
      </c>
      <c r="D3" s="180">
        <v>4</v>
      </c>
      <c r="E3" s="180">
        <v>5</v>
      </c>
      <c r="F3" s="180">
        <v>6</v>
      </c>
      <c r="G3" s="240">
        <v>7</v>
      </c>
      <c r="H3" s="240">
        <v>8</v>
      </c>
    </row>
    <row r="4" spans="1:17">
      <c r="A4" s="30" t="s">
        <v>91</v>
      </c>
      <c r="B4" s="24">
        <v>34</v>
      </c>
      <c r="C4" s="24">
        <v>32</v>
      </c>
      <c r="D4" s="24">
        <v>17</v>
      </c>
      <c r="E4" s="24">
        <v>0</v>
      </c>
      <c r="F4" s="25">
        <v>94.117647058823522</v>
      </c>
      <c r="G4" s="241">
        <v>50</v>
      </c>
      <c r="H4" s="241">
        <v>0</v>
      </c>
      <c r="J4" s="92"/>
      <c r="P4" s="91"/>
      <c r="Q4" s="91"/>
    </row>
    <row r="5" spans="1:17">
      <c r="A5" s="30" t="s">
        <v>94</v>
      </c>
      <c r="B5" s="98">
        <v>81</v>
      </c>
      <c r="C5" s="167">
        <v>81</v>
      </c>
      <c r="D5" s="167">
        <v>73</v>
      </c>
      <c r="E5" s="167">
        <v>73</v>
      </c>
      <c r="F5" s="139">
        <v>100</v>
      </c>
      <c r="G5" s="241">
        <v>90.123456790123456</v>
      </c>
      <c r="H5" s="241">
        <v>90.123456790123456</v>
      </c>
      <c r="J5" s="92"/>
      <c r="P5" s="91"/>
      <c r="Q5" s="91"/>
    </row>
    <row r="6" spans="1:17">
      <c r="A6" s="30" t="s">
        <v>97</v>
      </c>
      <c r="B6" s="24">
        <v>200</v>
      </c>
      <c r="C6" s="24">
        <v>200</v>
      </c>
      <c r="D6" s="24">
        <v>72</v>
      </c>
      <c r="E6" s="24">
        <v>0</v>
      </c>
      <c r="F6" s="25">
        <v>100</v>
      </c>
      <c r="G6" s="241">
        <v>36</v>
      </c>
      <c r="H6" s="241">
        <v>0</v>
      </c>
      <c r="J6" s="92"/>
      <c r="P6" s="91"/>
      <c r="Q6" s="91"/>
    </row>
    <row r="7" spans="1:17">
      <c r="A7" s="30" t="s">
        <v>100</v>
      </c>
      <c r="B7" s="167">
        <v>78</v>
      </c>
      <c r="C7" s="167">
        <v>78</v>
      </c>
      <c r="D7" s="167">
        <v>58</v>
      </c>
      <c r="E7" s="167">
        <v>0</v>
      </c>
      <c r="F7" s="139">
        <v>100</v>
      </c>
      <c r="G7" s="241">
        <v>74.358974358974365</v>
      </c>
      <c r="H7" s="241">
        <v>0</v>
      </c>
      <c r="J7" s="92"/>
      <c r="K7" s="90"/>
      <c r="L7" s="90"/>
      <c r="M7" s="90"/>
      <c r="N7" s="90"/>
      <c r="O7" s="91"/>
      <c r="P7" s="91"/>
      <c r="Q7" s="91"/>
    </row>
    <row r="8" spans="1:17">
      <c r="A8" s="30" t="s">
        <v>104</v>
      </c>
      <c r="B8" s="167">
        <v>35</v>
      </c>
      <c r="C8" s="167">
        <v>35</v>
      </c>
      <c r="D8" s="167">
        <v>21</v>
      </c>
      <c r="E8" s="167">
        <v>0</v>
      </c>
      <c r="F8" s="139">
        <v>100</v>
      </c>
      <c r="G8" s="241">
        <v>60</v>
      </c>
      <c r="H8" s="241">
        <v>0</v>
      </c>
    </row>
    <row r="9" spans="1:17">
      <c r="A9" s="30" t="s">
        <v>190</v>
      </c>
      <c r="B9" s="24">
        <v>2465</v>
      </c>
      <c r="C9" s="24">
        <v>1892</v>
      </c>
      <c r="D9" s="24">
        <v>369</v>
      </c>
      <c r="E9" s="24">
        <v>0</v>
      </c>
      <c r="F9" s="25">
        <v>76.754563894523329</v>
      </c>
      <c r="G9" s="241">
        <v>14.969574036511158</v>
      </c>
      <c r="H9" s="241">
        <v>0</v>
      </c>
    </row>
    <row r="10" spans="1:17" ht="17.25" customHeight="1" thickBot="1">
      <c r="A10" s="196" t="s">
        <v>162</v>
      </c>
      <c r="B10" s="266">
        <f>SUM(B4:B9)</f>
        <v>2893</v>
      </c>
      <c r="C10" s="266">
        <f>SUM(C4:C9)</f>
        <v>2318</v>
      </c>
      <c r="D10" s="266">
        <f>SUM(D4:D9)</f>
        <v>610</v>
      </c>
      <c r="E10" s="266">
        <f>SUM(E4:E9)</f>
        <v>73</v>
      </c>
      <c r="F10" s="267">
        <v>80.12</v>
      </c>
      <c r="G10" s="267">
        <v>21.09</v>
      </c>
      <c r="H10" s="267">
        <v>2.52</v>
      </c>
    </row>
    <row r="12" spans="1:17" ht="34.5" customHeight="1"/>
    <row r="13" spans="1:17" ht="14.25" customHeight="1"/>
    <row r="14" spans="1:17" ht="15" customHeight="1"/>
  </sheetData>
  <mergeCells count="1">
    <mergeCell ref="A1:H1"/>
  </mergeCells>
  <pageMargins left="0.4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7"/>
  <sheetViews>
    <sheetView workbookViewId="0">
      <selection activeCell="I4" sqref="I4"/>
    </sheetView>
  </sheetViews>
  <sheetFormatPr defaultColWidth="9.109375" defaultRowHeight="14.4"/>
  <cols>
    <col min="1" max="1" width="13.109375" style="21" customWidth="1"/>
    <col min="2" max="2" width="14.109375" style="21" customWidth="1"/>
    <col min="3" max="3" width="13.5546875" style="21" customWidth="1"/>
    <col min="4" max="4" width="10.33203125" style="21" customWidth="1"/>
    <col min="5" max="5" width="12.5546875" style="21" customWidth="1"/>
    <col min="6" max="6" width="10.88671875" style="21" customWidth="1"/>
    <col min="7" max="8" width="11.5546875" style="21" customWidth="1"/>
    <col min="9" max="9" width="16.5546875" style="21" customWidth="1"/>
    <col min="10" max="10" width="15" style="21" customWidth="1"/>
    <col min="11" max="13" width="9.109375" style="21"/>
    <col min="14" max="14" width="11" style="21" bestFit="1" customWidth="1"/>
    <col min="15" max="16384" width="9.109375" style="21"/>
  </cols>
  <sheetData>
    <row r="1" spans="1:14" ht="24.75" customHeight="1" thickBot="1">
      <c r="A1" s="425" t="s">
        <v>392</v>
      </c>
      <c r="B1" s="425"/>
      <c r="C1" s="425"/>
      <c r="D1" s="425"/>
      <c r="E1" s="425"/>
      <c r="F1" s="425"/>
      <c r="G1" s="425"/>
      <c r="H1" s="425"/>
      <c r="I1" s="425"/>
      <c r="J1" s="64"/>
    </row>
    <row r="2" spans="1:14" ht="121.5" customHeight="1" thickBot="1">
      <c r="A2" s="127" t="s">
        <v>226</v>
      </c>
      <c r="B2" s="127" t="s">
        <v>225</v>
      </c>
      <c r="C2" s="123" t="s">
        <v>224</v>
      </c>
      <c r="D2" s="127" t="s">
        <v>223</v>
      </c>
      <c r="E2" s="127" t="s">
        <v>354</v>
      </c>
      <c r="F2" s="123" t="s">
        <v>222</v>
      </c>
      <c r="G2" s="127" t="s">
        <v>221</v>
      </c>
      <c r="H2" s="127" t="s">
        <v>353</v>
      </c>
      <c r="I2" s="123" t="s">
        <v>220</v>
      </c>
      <c r="K2" s="54"/>
      <c r="L2" s="54"/>
      <c r="M2" s="54"/>
      <c r="N2" s="54"/>
    </row>
    <row r="3" spans="1:14" ht="12.75" customHeight="1" thickTop="1" thickBot="1">
      <c r="A3" s="124">
        <v>1</v>
      </c>
      <c r="B3" s="124">
        <v>2</v>
      </c>
      <c r="C3" s="124">
        <v>3</v>
      </c>
      <c r="D3" s="124">
        <v>4</v>
      </c>
      <c r="E3" s="124">
        <v>5</v>
      </c>
      <c r="F3" s="124">
        <v>6</v>
      </c>
      <c r="G3" s="124">
        <v>7</v>
      </c>
      <c r="H3" s="124">
        <v>8</v>
      </c>
      <c r="I3" s="124">
        <v>9</v>
      </c>
      <c r="K3" s="54"/>
      <c r="L3" s="54"/>
      <c r="M3" s="54"/>
      <c r="N3" s="54"/>
    </row>
    <row r="4" spans="1:14" ht="15.6" thickTop="1" thickBot="1">
      <c r="A4" s="18">
        <v>1080035</v>
      </c>
      <c r="B4" s="18">
        <v>6595400248</v>
      </c>
      <c r="C4" s="61">
        <v>1.6375579333907923E-2</v>
      </c>
      <c r="D4" s="18">
        <v>397</v>
      </c>
      <c r="E4" s="18">
        <v>7385473</v>
      </c>
      <c r="F4" s="63">
        <v>5.3754173903282831E-3</v>
      </c>
      <c r="G4" s="18">
        <v>3292</v>
      </c>
      <c r="H4" s="62">
        <v>78478879</v>
      </c>
      <c r="I4" s="61">
        <v>4.1947592039381703E-3</v>
      </c>
      <c r="K4" s="54"/>
      <c r="L4" s="54"/>
      <c r="M4" s="54"/>
      <c r="N4" s="54"/>
    </row>
    <row r="5" spans="1:14">
      <c r="A5" s="34"/>
      <c r="B5" s="34"/>
      <c r="C5" s="59"/>
      <c r="D5" s="34"/>
      <c r="E5" s="34"/>
      <c r="F5" s="35"/>
      <c r="G5" s="60"/>
      <c r="H5" s="60"/>
      <c r="I5" s="60"/>
      <c r="J5" s="59"/>
      <c r="K5" s="54"/>
      <c r="L5" s="54"/>
      <c r="M5" s="54"/>
      <c r="N5" s="54"/>
    </row>
    <row r="6" spans="1:14">
      <c r="A6" s="34"/>
      <c r="B6" s="34"/>
      <c r="C6" s="59"/>
      <c r="D6" s="34"/>
      <c r="E6" s="34"/>
      <c r="F6" s="35"/>
      <c r="G6" s="60"/>
      <c r="H6" s="60"/>
      <c r="I6" s="60"/>
      <c r="J6" s="59"/>
      <c r="K6" s="54"/>
      <c r="L6" s="54"/>
      <c r="M6" s="54"/>
      <c r="N6" s="54"/>
    </row>
    <row r="7" spans="1:14" ht="21.75" customHeight="1" thickBot="1">
      <c r="A7" s="424" t="s">
        <v>393</v>
      </c>
      <c r="B7" s="411"/>
      <c r="C7" s="411"/>
      <c r="D7" s="411"/>
      <c r="E7" s="411"/>
      <c r="F7" s="411"/>
      <c r="G7" s="411"/>
      <c r="H7" s="411"/>
      <c r="I7" s="411"/>
      <c r="J7" s="411"/>
    </row>
    <row r="8" spans="1:14" ht="52.5" customHeight="1">
      <c r="A8" s="428" t="s">
        <v>219</v>
      </c>
      <c r="B8" s="430" t="s">
        <v>218</v>
      </c>
      <c r="C8" s="430"/>
      <c r="D8" s="430" t="s">
        <v>217</v>
      </c>
      <c r="E8" s="430"/>
      <c r="F8" s="430" t="s">
        <v>216</v>
      </c>
      <c r="G8" s="430"/>
      <c r="H8" s="430" t="s">
        <v>215</v>
      </c>
      <c r="I8" s="430"/>
      <c r="J8" s="426" t="s">
        <v>214</v>
      </c>
    </row>
    <row r="9" spans="1:14" ht="33" customHeight="1" thickBot="1">
      <c r="A9" s="429"/>
      <c r="B9" s="126" t="s">
        <v>212</v>
      </c>
      <c r="C9" s="125" t="s">
        <v>211</v>
      </c>
      <c r="D9" s="126" t="s">
        <v>212</v>
      </c>
      <c r="E9" s="125" t="s">
        <v>213</v>
      </c>
      <c r="F9" s="126" t="s">
        <v>212</v>
      </c>
      <c r="G9" s="125" t="s">
        <v>213</v>
      </c>
      <c r="H9" s="126" t="s">
        <v>212</v>
      </c>
      <c r="I9" s="125" t="s">
        <v>211</v>
      </c>
      <c r="J9" s="427"/>
    </row>
    <row r="10" spans="1:14" ht="12.75" customHeight="1" thickTop="1" thickBot="1">
      <c r="A10" s="124">
        <v>1</v>
      </c>
      <c r="B10" s="124">
        <v>2</v>
      </c>
      <c r="C10" s="124">
        <v>3</v>
      </c>
      <c r="D10" s="124">
        <v>4</v>
      </c>
      <c r="E10" s="124">
        <v>5</v>
      </c>
      <c r="F10" s="124">
        <v>6</v>
      </c>
      <c r="G10" s="124">
        <v>7</v>
      </c>
      <c r="H10" s="124">
        <v>8</v>
      </c>
      <c r="I10" s="124">
        <v>9</v>
      </c>
      <c r="J10" s="124">
        <v>10</v>
      </c>
    </row>
    <row r="11" spans="1:14" ht="16.5" customHeight="1" thickTop="1" thickBot="1">
      <c r="A11" s="57">
        <v>355.97</v>
      </c>
      <c r="B11" s="58">
        <v>7385473</v>
      </c>
      <c r="C11" s="56">
        <v>20747.459055538387</v>
      </c>
      <c r="D11" s="57">
        <v>462406</v>
      </c>
      <c r="E11" s="56">
        <v>1299.0027249487316</v>
      </c>
      <c r="F11" s="57">
        <v>69397</v>
      </c>
      <c r="G11" s="56">
        <v>194.9518217827345</v>
      </c>
      <c r="H11" s="57">
        <v>732308</v>
      </c>
      <c r="I11" s="56">
        <v>2057.218304913335</v>
      </c>
      <c r="J11" s="55">
        <v>306691</v>
      </c>
    </row>
    <row r="13" spans="1:14">
      <c r="A13" s="54"/>
      <c r="B13" s="54"/>
    </row>
    <row r="14" spans="1:14">
      <c r="A14" s="54"/>
      <c r="B14" s="54"/>
    </row>
    <row r="15" spans="1:14">
      <c r="A15" s="54"/>
      <c r="B15" s="54"/>
    </row>
    <row r="16" spans="1:14">
      <c r="A16" s="54"/>
      <c r="B16" s="54"/>
    </row>
    <row r="17" spans="1:2">
      <c r="A17" s="54"/>
      <c r="B17" s="54"/>
    </row>
  </sheetData>
  <mergeCells count="8">
    <mergeCell ref="A7:J7"/>
    <mergeCell ref="A1:I1"/>
    <mergeCell ref="J8:J9"/>
    <mergeCell ref="A8:A9"/>
    <mergeCell ref="B8:C8"/>
    <mergeCell ref="D8:E8"/>
    <mergeCell ref="F8:G8"/>
    <mergeCell ref="H8:I8"/>
  </mergeCells>
  <pageMargins left="0.7" right="0.7" top="0.75" bottom="0.75" header="0.3" footer="0.3"/>
  <pageSetup paperSize="9" orientation="landscape" r:id="rId1"/>
  <rowBreaks count="1" manualBreakCount="1">
    <brk id="5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U112"/>
  <sheetViews>
    <sheetView topLeftCell="A19" workbookViewId="0">
      <selection activeCell="U77" sqref="U77"/>
    </sheetView>
  </sheetViews>
  <sheetFormatPr defaultColWidth="9.109375" defaultRowHeight="14.4"/>
  <cols>
    <col min="1" max="1" width="20.44140625" style="95" customWidth="1"/>
    <col min="2" max="2" width="8.6640625" style="95" customWidth="1"/>
    <col min="3" max="3" width="9.5546875" style="95" customWidth="1"/>
    <col min="4" max="4" width="9.88671875" style="95" customWidth="1"/>
    <col min="5" max="5" width="9.88671875" style="95" bestFit="1" customWidth="1"/>
    <col min="6" max="6" width="9.88671875" style="95" customWidth="1"/>
    <col min="7" max="7" width="12.109375" style="95" customWidth="1"/>
    <col min="8" max="8" width="11.109375" style="95" customWidth="1"/>
    <col min="9" max="9" width="10.88671875" style="95" customWidth="1"/>
    <col min="10" max="10" width="11.88671875" style="95" customWidth="1"/>
    <col min="11" max="11" width="10.33203125" style="95" customWidth="1"/>
    <col min="12" max="12" width="15.88671875" style="95" customWidth="1"/>
    <col min="13" max="13" width="9.109375" style="21"/>
    <col min="14" max="14" width="9.5546875" style="21" bestFit="1" customWidth="1"/>
    <col min="15" max="31" width="9.109375" style="21"/>
    <col min="32" max="32" width="11.5546875" style="21" customWidth="1"/>
    <col min="33" max="16384" width="9.109375" style="21"/>
  </cols>
  <sheetData>
    <row r="1" spans="1:13" s="54" customFormat="1" ht="24" customHeight="1" thickBot="1">
      <c r="A1" s="431" t="s">
        <v>398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</row>
    <row r="2" spans="1:13" ht="145.5" customHeight="1" thickBot="1">
      <c r="A2" s="93" t="s">
        <v>163</v>
      </c>
      <c r="B2" s="93" t="s">
        <v>237</v>
      </c>
      <c r="C2" s="93" t="s">
        <v>236</v>
      </c>
      <c r="D2" s="93" t="s">
        <v>235</v>
      </c>
      <c r="E2" s="93" t="s">
        <v>234</v>
      </c>
      <c r="F2" s="93" t="s">
        <v>233</v>
      </c>
      <c r="G2" s="93" t="s">
        <v>232</v>
      </c>
      <c r="H2" s="93" t="s">
        <v>231</v>
      </c>
      <c r="I2" s="93" t="s">
        <v>230</v>
      </c>
      <c r="J2" s="93" t="s">
        <v>229</v>
      </c>
      <c r="K2" s="93" t="s">
        <v>228</v>
      </c>
      <c r="L2" s="93" t="s">
        <v>227</v>
      </c>
    </row>
    <row r="3" spans="1:13" ht="12.75" customHeight="1" thickTop="1">
      <c r="A3" s="181">
        <v>1</v>
      </c>
      <c r="B3" s="181">
        <v>2</v>
      </c>
      <c r="C3" s="181">
        <v>3</v>
      </c>
      <c r="D3" s="181">
        <v>4</v>
      </c>
      <c r="E3" s="181">
        <v>5</v>
      </c>
      <c r="F3" s="181">
        <v>6</v>
      </c>
      <c r="G3" s="181">
        <v>7</v>
      </c>
      <c r="H3" s="181">
        <v>8</v>
      </c>
      <c r="I3" s="181">
        <v>9</v>
      </c>
      <c r="J3" s="181">
        <v>10</v>
      </c>
      <c r="K3" s="181">
        <v>11</v>
      </c>
      <c r="L3" s="181">
        <v>12</v>
      </c>
    </row>
    <row r="4" spans="1:13">
      <c r="A4" s="73" t="s">
        <v>91</v>
      </c>
      <c r="B4" s="268">
        <v>3295</v>
      </c>
      <c r="C4" s="268">
        <v>2519</v>
      </c>
      <c r="D4" s="268">
        <v>2464</v>
      </c>
      <c r="E4" s="268">
        <v>24640</v>
      </c>
      <c r="F4" s="268">
        <v>3209</v>
      </c>
      <c r="G4" s="268">
        <v>2980</v>
      </c>
      <c r="H4" s="270">
        <v>10</v>
      </c>
      <c r="I4" s="270">
        <v>97.389984825493173</v>
      </c>
      <c r="J4" s="270">
        <v>92.863820504830159</v>
      </c>
      <c r="K4" s="268">
        <v>7</v>
      </c>
      <c r="L4" s="268">
        <v>22</v>
      </c>
    </row>
    <row r="5" spans="1:13">
      <c r="A5" s="73" t="s">
        <v>92</v>
      </c>
      <c r="B5" s="268">
        <v>30801</v>
      </c>
      <c r="C5" s="268">
        <v>18806</v>
      </c>
      <c r="D5" s="268">
        <v>6583</v>
      </c>
      <c r="E5" s="268">
        <v>77364</v>
      </c>
      <c r="F5" s="268">
        <v>10497</v>
      </c>
      <c r="G5" s="268">
        <v>9936</v>
      </c>
      <c r="H5" s="270">
        <v>11.752088713352574</v>
      </c>
      <c r="I5" s="270">
        <v>34.080062335638459</v>
      </c>
      <c r="J5" s="270">
        <v>94.655615890254367</v>
      </c>
      <c r="K5" s="268">
        <v>40</v>
      </c>
      <c r="L5" s="268">
        <v>22</v>
      </c>
    </row>
    <row r="6" spans="1:13">
      <c r="A6" s="73" t="s">
        <v>93</v>
      </c>
      <c r="B6" s="268">
        <v>12909</v>
      </c>
      <c r="C6" s="268">
        <v>7872</v>
      </c>
      <c r="D6" s="268">
        <v>4412</v>
      </c>
      <c r="E6" s="268">
        <v>193655</v>
      </c>
      <c r="F6" s="268">
        <v>5322</v>
      </c>
      <c r="G6" s="268">
        <v>4477</v>
      </c>
      <c r="H6" s="270">
        <v>43.892792384406164</v>
      </c>
      <c r="I6" s="270">
        <v>41.227050894724613</v>
      </c>
      <c r="J6" s="270">
        <v>84.122510334460728</v>
      </c>
      <c r="K6" s="268">
        <v>40</v>
      </c>
      <c r="L6" s="268">
        <v>22</v>
      </c>
    </row>
    <row r="7" spans="1:13">
      <c r="A7" s="73" t="s">
        <v>94</v>
      </c>
      <c r="B7" s="268">
        <v>19339</v>
      </c>
      <c r="C7" s="268">
        <v>12339</v>
      </c>
      <c r="D7" s="268">
        <v>10818</v>
      </c>
      <c r="E7" s="268">
        <v>91456</v>
      </c>
      <c r="F7" s="268">
        <v>16750</v>
      </c>
      <c r="G7" s="268">
        <v>16517</v>
      </c>
      <c r="H7" s="270">
        <v>8.4540580513958226</v>
      </c>
      <c r="I7" s="270">
        <v>86.612544598996848</v>
      </c>
      <c r="J7" s="270">
        <v>98.608955223880599</v>
      </c>
      <c r="K7" s="268">
        <v>40</v>
      </c>
      <c r="L7" s="268">
        <v>22</v>
      </c>
    </row>
    <row r="8" spans="1:13">
      <c r="A8" s="73" t="s">
        <v>95</v>
      </c>
      <c r="B8" s="268">
        <v>27090</v>
      </c>
      <c r="C8" s="268">
        <v>15864</v>
      </c>
      <c r="D8" s="268">
        <v>7879</v>
      </c>
      <c r="E8" s="268">
        <v>179000</v>
      </c>
      <c r="F8" s="268">
        <v>13743</v>
      </c>
      <c r="G8" s="268">
        <v>13743</v>
      </c>
      <c r="H8" s="270">
        <v>22.718619114100775</v>
      </c>
      <c r="I8" s="270">
        <v>50.730897009966782</v>
      </c>
      <c r="J8" s="270">
        <v>100</v>
      </c>
      <c r="K8" s="268">
        <v>35</v>
      </c>
      <c r="L8" s="268">
        <v>22</v>
      </c>
      <c r="M8" s="94"/>
    </row>
    <row r="9" spans="1:13">
      <c r="A9" s="73" t="s">
        <v>96</v>
      </c>
      <c r="B9" s="268">
        <v>28109</v>
      </c>
      <c r="C9" s="268">
        <v>20381</v>
      </c>
      <c r="D9" s="268">
        <v>18120</v>
      </c>
      <c r="E9" s="268">
        <v>23205</v>
      </c>
      <c r="F9" s="268">
        <v>22973</v>
      </c>
      <c r="G9" s="268">
        <v>22697</v>
      </c>
      <c r="H9" s="270">
        <v>1.2806291390728477</v>
      </c>
      <c r="I9" s="270">
        <v>81.72827208367427</v>
      </c>
      <c r="J9" s="270">
        <v>98.798589648718064</v>
      </c>
      <c r="K9" s="268">
        <v>40</v>
      </c>
      <c r="L9" s="268">
        <v>22</v>
      </c>
    </row>
    <row r="10" spans="1:13">
      <c r="A10" s="73" t="s">
        <v>97</v>
      </c>
      <c r="B10" s="268">
        <v>8042</v>
      </c>
      <c r="C10" s="268">
        <v>5249</v>
      </c>
      <c r="D10" s="268">
        <v>4352</v>
      </c>
      <c r="E10" s="268">
        <v>67742</v>
      </c>
      <c r="F10" s="268">
        <v>7525</v>
      </c>
      <c r="G10" s="268">
        <v>5881</v>
      </c>
      <c r="H10" s="270">
        <v>15.565716911764707</v>
      </c>
      <c r="I10" s="270">
        <v>93.571250932603832</v>
      </c>
      <c r="J10" s="270">
        <v>78.152823920265774</v>
      </c>
      <c r="K10" s="268">
        <v>40</v>
      </c>
      <c r="L10" s="268">
        <v>22</v>
      </c>
    </row>
    <row r="11" spans="1:13">
      <c r="A11" s="73" t="s">
        <v>98</v>
      </c>
      <c r="B11" s="268">
        <v>6798</v>
      </c>
      <c r="C11" s="268">
        <v>4294</v>
      </c>
      <c r="D11" s="268">
        <v>3789</v>
      </c>
      <c r="E11" s="268">
        <v>54022</v>
      </c>
      <c r="F11" s="268">
        <v>5683</v>
      </c>
      <c r="G11" s="268">
        <v>5683</v>
      </c>
      <c r="H11" s="269">
        <v>14.257587754024808</v>
      </c>
      <c r="I11" s="270">
        <v>83.598117093262729</v>
      </c>
      <c r="J11" s="270">
        <v>100</v>
      </c>
      <c r="K11" s="268">
        <v>40</v>
      </c>
      <c r="L11" s="268">
        <v>22</v>
      </c>
    </row>
    <row r="12" spans="1:13">
      <c r="A12" s="73" t="s">
        <v>99</v>
      </c>
      <c r="B12" s="268">
        <v>21869</v>
      </c>
      <c r="C12" s="268">
        <v>17625</v>
      </c>
      <c r="D12" s="268">
        <v>7758</v>
      </c>
      <c r="E12" s="268">
        <v>207540</v>
      </c>
      <c r="F12" s="268">
        <v>12155</v>
      </c>
      <c r="G12" s="268">
        <v>12134</v>
      </c>
      <c r="H12" s="270">
        <v>26.751740139211137</v>
      </c>
      <c r="I12" s="270">
        <v>55.580959348849966</v>
      </c>
      <c r="J12" s="270">
        <v>99.827231591937476</v>
      </c>
      <c r="K12" s="268">
        <v>38</v>
      </c>
      <c r="L12" s="268">
        <v>22</v>
      </c>
    </row>
    <row r="13" spans="1:13">
      <c r="A13" s="73" t="s">
        <v>100</v>
      </c>
      <c r="B13" s="268">
        <v>12079</v>
      </c>
      <c r="C13" s="268">
        <v>7819</v>
      </c>
      <c r="D13" s="268">
        <v>7560</v>
      </c>
      <c r="E13" s="268">
        <v>41329</v>
      </c>
      <c r="F13" s="268">
        <v>11770</v>
      </c>
      <c r="G13" s="268">
        <v>11617</v>
      </c>
      <c r="H13" s="270">
        <v>5.4667989417989418</v>
      </c>
      <c r="I13" s="270">
        <v>97.441841212020861</v>
      </c>
      <c r="J13" s="270">
        <v>98.700084961767203</v>
      </c>
      <c r="K13" s="268">
        <v>40</v>
      </c>
      <c r="L13" s="268">
        <v>22</v>
      </c>
    </row>
    <row r="14" spans="1:13">
      <c r="A14" s="73" t="s">
        <v>101</v>
      </c>
      <c r="B14" s="268">
        <v>14175</v>
      </c>
      <c r="C14" s="268">
        <v>9196</v>
      </c>
      <c r="D14" s="268">
        <v>8601</v>
      </c>
      <c r="E14" s="268">
        <v>237659</v>
      </c>
      <c r="F14" s="268">
        <v>10572</v>
      </c>
      <c r="G14" s="268">
        <v>10572</v>
      </c>
      <c r="H14" s="269">
        <v>27.631554470410418</v>
      </c>
      <c r="I14" s="270">
        <v>74.582010582010582</v>
      </c>
      <c r="J14" s="270">
        <v>100</v>
      </c>
      <c r="K14" s="268">
        <v>40</v>
      </c>
      <c r="L14" s="271">
        <v>22</v>
      </c>
    </row>
    <row r="15" spans="1:13">
      <c r="A15" s="73" t="s">
        <v>102</v>
      </c>
      <c r="B15" s="268">
        <v>28476</v>
      </c>
      <c r="C15" s="268">
        <v>17927</v>
      </c>
      <c r="D15" s="268">
        <v>9150</v>
      </c>
      <c r="E15" s="268">
        <v>70030</v>
      </c>
      <c r="F15" s="268">
        <v>18500</v>
      </c>
      <c r="G15" s="268">
        <v>15120</v>
      </c>
      <c r="H15" s="269">
        <v>7.6535519125683056</v>
      </c>
      <c r="I15" s="270">
        <v>64.966989745750809</v>
      </c>
      <c r="J15" s="269">
        <v>81.729729729729726</v>
      </c>
      <c r="K15" s="268">
        <v>40</v>
      </c>
      <c r="L15" s="268">
        <v>22</v>
      </c>
    </row>
    <row r="16" spans="1:13">
      <c r="A16" s="73" t="s">
        <v>103</v>
      </c>
      <c r="B16" s="268">
        <v>11287</v>
      </c>
      <c r="C16" s="268">
        <v>6067</v>
      </c>
      <c r="D16" s="268">
        <v>5157</v>
      </c>
      <c r="E16" s="268">
        <v>45000</v>
      </c>
      <c r="F16" s="268">
        <v>8250</v>
      </c>
      <c r="G16" s="268">
        <v>8012</v>
      </c>
      <c r="H16" s="269">
        <v>8.7260034904013963</v>
      </c>
      <c r="I16" s="270">
        <v>73.092938779126428</v>
      </c>
      <c r="J16" s="269">
        <v>97.11515151515151</v>
      </c>
      <c r="K16" s="268">
        <v>35</v>
      </c>
      <c r="L16" s="268">
        <v>22</v>
      </c>
    </row>
    <row r="17" spans="1:21">
      <c r="A17" s="73" t="s">
        <v>104</v>
      </c>
      <c r="B17" s="268">
        <v>2823</v>
      </c>
      <c r="C17" s="268">
        <v>1998</v>
      </c>
      <c r="D17" s="268">
        <v>1805</v>
      </c>
      <c r="E17" s="268">
        <v>12563</v>
      </c>
      <c r="F17" s="268">
        <v>2630</v>
      </c>
      <c r="G17" s="268">
        <v>2432</v>
      </c>
      <c r="H17" s="270">
        <v>6.9601108033240999</v>
      </c>
      <c r="I17" s="270">
        <v>93.163301452355654</v>
      </c>
      <c r="J17" s="270">
        <v>92.471482889733835</v>
      </c>
      <c r="K17" s="268">
        <v>7</v>
      </c>
      <c r="L17" s="268">
        <v>22</v>
      </c>
    </row>
    <row r="18" spans="1:21">
      <c r="A18" s="73" t="s">
        <v>160</v>
      </c>
      <c r="B18" s="268">
        <v>15663</v>
      </c>
      <c r="C18" s="268">
        <v>8457</v>
      </c>
      <c r="D18" s="268">
        <v>3932</v>
      </c>
      <c r="E18" s="268">
        <v>51282</v>
      </c>
      <c r="F18" s="268">
        <v>3932</v>
      </c>
      <c r="G18" s="268">
        <v>3832</v>
      </c>
      <c r="H18" s="270">
        <v>13.042217700915565</v>
      </c>
      <c r="I18" s="270">
        <v>25.103747685628552</v>
      </c>
      <c r="J18" s="270">
        <v>97.456765005086467</v>
      </c>
      <c r="K18" s="268">
        <v>40</v>
      </c>
      <c r="L18" s="268">
        <v>22</v>
      </c>
    </row>
    <row r="19" spans="1:21">
      <c r="A19" s="73" t="s">
        <v>106</v>
      </c>
      <c r="B19" s="268">
        <v>29504</v>
      </c>
      <c r="C19" s="268">
        <v>20284</v>
      </c>
      <c r="D19" s="268">
        <v>12269</v>
      </c>
      <c r="E19" s="268">
        <v>65992</v>
      </c>
      <c r="F19" s="268">
        <v>18869</v>
      </c>
      <c r="G19" s="268">
        <v>18582</v>
      </c>
      <c r="H19" s="270">
        <v>5.3787594750998453</v>
      </c>
      <c r="I19" s="270">
        <v>63.954040130151846</v>
      </c>
      <c r="J19" s="270">
        <v>98.478986697758231</v>
      </c>
      <c r="K19" s="268">
        <v>37</v>
      </c>
      <c r="L19" s="268">
        <v>22</v>
      </c>
    </row>
    <row r="20" spans="1:21" ht="15" thickBot="1">
      <c r="A20" s="206" t="s">
        <v>238</v>
      </c>
      <c r="B20" s="178">
        <f t="shared" ref="B20:G20" si="0">SUM(B4:B19)</f>
        <v>272259</v>
      </c>
      <c r="C20" s="178">
        <f t="shared" si="0"/>
        <v>176697</v>
      </c>
      <c r="D20" s="178">
        <f t="shared" si="0"/>
        <v>114649</v>
      </c>
      <c r="E20" s="178">
        <f t="shared" si="0"/>
        <v>1442479</v>
      </c>
      <c r="F20" s="178">
        <f t="shared" si="0"/>
        <v>172380</v>
      </c>
      <c r="G20" s="178">
        <f t="shared" si="0"/>
        <v>164215</v>
      </c>
      <c r="H20" s="207">
        <f>E20/D20</f>
        <v>12.581697180088792</v>
      </c>
      <c r="I20" s="207">
        <f>F20/B20*100</f>
        <v>63.3147113594041</v>
      </c>
      <c r="J20" s="207">
        <f>G20/F20*100</f>
        <v>95.263371620837688</v>
      </c>
      <c r="K20" s="208">
        <f>SUM(K4:K19)/16</f>
        <v>34.9375</v>
      </c>
      <c r="L20" s="179">
        <f>SUM(L4:L19)/16</f>
        <v>22</v>
      </c>
    </row>
    <row r="21" spans="1:21">
      <c r="A21" s="73" t="s">
        <v>24</v>
      </c>
      <c r="B21" s="268">
        <v>16603</v>
      </c>
      <c r="C21" s="268">
        <v>5280</v>
      </c>
      <c r="D21" s="268">
        <v>5185</v>
      </c>
      <c r="E21" s="268">
        <v>22106</v>
      </c>
      <c r="F21" s="268">
        <v>8330</v>
      </c>
      <c r="G21" s="268">
        <v>8017</v>
      </c>
      <c r="H21" s="270">
        <v>4.2634522661523624</v>
      </c>
      <c r="I21" s="270">
        <v>50.171655724869005</v>
      </c>
      <c r="J21" s="270">
        <v>96.242496998799524</v>
      </c>
      <c r="K21" s="271">
        <v>40</v>
      </c>
      <c r="L21" s="268">
        <v>22</v>
      </c>
    </row>
    <row r="22" spans="1:21">
      <c r="A22" s="73" t="s">
        <v>23</v>
      </c>
      <c r="B22" s="268">
        <v>7342</v>
      </c>
      <c r="C22" s="268">
        <v>3046</v>
      </c>
      <c r="D22" s="268">
        <v>2654</v>
      </c>
      <c r="E22" s="268">
        <v>39810</v>
      </c>
      <c r="F22" s="268">
        <v>7232</v>
      </c>
      <c r="G22" s="268">
        <v>7232</v>
      </c>
      <c r="H22" s="270">
        <v>15</v>
      </c>
      <c r="I22" s="270">
        <v>98.501770634704442</v>
      </c>
      <c r="J22" s="270">
        <v>100</v>
      </c>
      <c r="K22" s="268">
        <v>40</v>
      </c>
      <c r="L22" s="268">
        <v>22</v>
      </c>
    </row>
    <row r="23" spans="1:21">
      <c r="A23" s="73" t="s">
        <v>25</v>
      </c>
      <c r="B23" s="268">
        <v>5575</v>
      </c>
      <c r="C23" s="268">
        <v>2479</v>
      </c>
      <c r="D23" s="268">
        <v>0</v>
      </c>
      <c r="E23" s="268">
        <v>0</v>
      </c>
      <c r="F23" s="268">
        <v>2698</v>
      </c>
      <c r="G23" s="268">
        <v>0</v>
      </c>
      <c r="H23" s="253"/>
      <c r="I23" s="270">
        <v>48.394618834080717</v>
      </c>
      <c r="J23" s="270">
        <v>0</v>
      </c>
      <c r="K23" s="268">
        <v>40</v>
      </c>
      <c r="L23" s="268">
        <v>22</v>
      </c>
    </row>
    <row r="24" spans="1:21" ht="15" thickBot="1">
      <c r="A24" s="206" t="s">
        <v>26</v>
      </c>
      <c r="B24" s="209">
        <f t="shared" ref="B24:G24" si="1">SUM(B20:B23)</f>
        <v>301779</v>
      </c>
      <c r="C24" s="209">
        <f t="shared" si="1"/>
        <v>187502</v>
      </c>
      <c r="D24" s="209">
        <f t="shared" si="1"/>
        <v>122488</v>
      </c>
      <c r="E24" s="209">
        <f t="shared" si="1"/>
        <v>1504395</v>
      </c>
      <c r="F24" s="209">
        <f t="shared" si="1"/>
        <v>190640</v>
      </c>
      <c r="G24" s="209">
        <f t="shared" si="1"/>
        <v>179464</v>
      </c>
      <c r="H24" s="210">
        <f>E24/D24</f>
        <v>12.281978642805825</v>
      </c>
      <c r="I24" s="210">
        <f>F24/B24*100</f>
        <v>63.172056372378464</v>
      </c>
      <c r="J24" s="210">
        <f>G24/F24*100</f>
        <v>94.137641628199759</v>
      </c>
      <c r="K24" s="211">
        <f>(SUM(K4:K19)+K21+K22+K23)/19</f>
        <v>35.736842105263158</v>
      </c>
      <c r="L24" s="212">
        <f>(SUM(L4:L19)+L21+L22+L23)/19</f>
        <v>22</v>
      </c>
    </row>
    <row r="25" spans="1:21">
      <c r="K25" s="96"/>
    </row>
    <row r="26" spans="1:21" s="54" customFormat="1" ht="22.5" customHeight="1" thickBot="1">
      <c r="A26" s="432" t="s">
        <v>397</v>
      </c>
      <c r="B26" s="432"/>
      <c r="C26" s="432"/>
      <c r="D26" s="432"/>
      <c r="E26" s="432"/>
      <c r="F26" s="432"/>
      <c r="G26" s="432"/>
      <c r="H26" s="432"/>
      <c r="I26" s="432"/>
      <c r="J26" s="432"/>
      <c r="K26" s="432"/>
      <c r="L26" s="432"/>
    </row>
    <row r="27" spans="1:21" ht="145.5" customHeight="1" thickBot="1">
      <c r="A27" s="93" t="s">
        <v>163</v>
      </c>
      <c r="B27" s="93" t="s">
        <v>237</v>
      </c>
      <c r="C27" s="93" t="s">
        <v>236</v>
      </c>
      <c r="D27" s="93" t="s">
        <v>235</v>
      </c>
      <c r="E27" s="93" t="s">
        <v>234</v>
      </c>
      <c r="F27" s="93" t="s">
        <v>233</v>
      </c>
      <c r="G27" s="93" t="s">
        <v>232</v>
      </c>
      <c r="H27" s="93" t="s">
        <v>231</v>
      </c>
      <c r="I27" s="93" t="s">
        <v>230</v>
      </c>
      <c r="J27" s="93" t="s">
        <v>229</v>
      </c>
      <c r="K27" s="93" t="s">
        <v>228</v>
      </c>
      <c r="L27" s="93" t="s">
        <v>227</v>
      </c>
    </row>
    <row r="28" spans="1:21" ht="12.75" customHeight="1" thickTop="1">
      <c r="A28" s="181">
        <v>1</v>
      </c>
      <c r="B28" s="181">
        <v>2</v>
      </c>
      <c r="C28" s="181">
        <v>3</v>
      </c>
      <c r="D28" s="181">
        <v>4</v>
      </c>
      <c r="E28" s="181">
        <v>5</v>
      </c>
      <c r="F28" s="181">
        <v>6</v>
      </c>
      <c r="G28" s="181">
        <v>7</v>
      </c>
      <c r="H28" s="181">
        <v>8</v>
      </c>
      <c r="I28" s="181">
        <v>9</v>
      </c>
      <c r="J28" s="181">
        <v>10</v>
      </c>
      <c r="K28" s="181">
        <v>11</v>
      </c>
      <c r="L28" s="181">
        <v>12</v>
      </c>
      <c r="U28" s="21">
        <v>17</v>
      </c>
    </row>
    <row r="29" spans="1:21">
      <c r="A29" s="71" t="s">
        <v>91</v>
      </c>
      <c r="B29" s="268">
        <v>4340</v>
      </c>
      <c r="C29" s="268">
        <v>3903</v>
      </c>
      <c r="D29" s="268">
        <v>2008</v>
      </c>
      <c r="E29" s="268">
        <v>3090</v>
      </c>
      <c r="F29" s="268">
        <v>2250</v>
      </c>
      <c r="G29" s="268">
        <v>2222</v>
      </c>
      <c r="H29" s="270">
        <v>1.5388446215139442</v>
      </c>
      <c r="I29" s="270">
        <v>51.843317972350235</v>
      </c>
      <c r="J29" s="270">
        <v>98.755555555555546</v>
      </c>
      <c r="K29" s="268">
        <v>7</v>
      </c>
      <c r="L29" s="268">
        <v>22</v>
      </c>
    </row>
    <row r="30" spans="1:21">
      <c r="A30" s="71" t="s">
        <v>92</v>
      </c>
      <c r="B30" s="268">
        <v>26377</v>
      </c>
      <c r="C30" s="268">
        <v>16347</v>
      </c>
      <c r="D30" s="268">
        <v>8060</v>
      </c>
      <c r="E30" s="268">
        <v>74759</v>
      </c>
      <c r="F30" s="268">
        <v>11189</v>
      </c>
      <c r="G30" s="268">
        <v>11181</v>
      </c>
      <c r="H30" s="270">
        <v>9.275310173697271</v>
      </c>
      <c r="I30" s="270">
        <v>42.419532168176822</v>
      </c>
      <c r="J30" s="270">
        <v>99.928501206542137</v>
      </c>
      <c r="K30" s="268">
        <v>40</v>
      </c>
      <c r="L30" s="268">
        <v>22</v>
      </c>
    </row>
    <row r="31" spans="1:21">
      <c r="A31" s="71" t="s">
        <v>93</v>
      </c>
      <c r="B31" s="268">
        <v>13175</v>
      </c>
      <c r="C31" s="268">
        <v>7046</v>
      </c>
      <c r="D31" s="268">
        <v>5435</v>
      </c>
      <c r="E31" s="268">
        <v>124229</v>
      </c>
      <c r="F31" s="268">
        <v>8625</v>
      </c>
      <c r="G31" s="268">
        <v>7239</v>
      </c>
      <c r="H31" s="270">
        <v>22.857221711131555</v>
      </c>
      <c r="I31" s="270">
        <v>65.464895635673628</v>
      </c>
      <c r="J31" s="270">
        <v>83.9304347826087</v>
      </c>
      <c r="K31" s="268">
        <v>40</v>
      </c>
      <c r="L31" s="268">
        <v>22</v>
      </c>
    </row>
    <row r="32" spans="1:21">
      <c r="A32" s="71" t="s">
        <v>94</v>
      </c>
      <c r="B32" s="268">
        <v>9735</v>
      </c>
      <c r="C32" s="268">
        <v>7111</v>
      </c>
      <c r="D32" s="268">
        <v>5244</v>
      </c>
      <c r="E32" s="268">
        <v>58911</v>
      </c>
      <c r="F32" s="268">
        <v>7148</v>
      </c>
      <c r="G32" s="268">
        <v>6726</v>
      </c>
      <c r="H32" s="270">
        <v>11.233981693363845</v>
      </c>
      <c r="I32" s="270">
        <v>73.425783256291737</v>
      </c>
      <c r="J32" s="270">
        <v>94.096250699496366</v>
      </c>
      <c r="K32" s="268">
        <v>40</v>
      </c>
      <c r="L32" s="268">
        <v>22</v>
      </c>
    </row>
    <row r="33" spans="1:12">
      <c r="A33" s="71" t="s">
        <v>95</v>
      </c>
      <c r="B33" s="268">
        <v>26755</v>
      </c>
      <c r="C33" s="268">
        <v>21518</v>
      </c>
      <c r="D33" s="268">
        <v>9948</v>
      </c>
      <c r="E33" s="268">
        <v>209490</v>
      </c>
      <c r="F33" s="268">
        <v>10882</v>
      </c>
      <c r="G33" s="268">
        <v>9661</v>
      </c>
      <c r="H33" s="270">
        <v>21.058504221954163</v>
      </c>
      <c r="I33" s="270">
        <v>40.672771444589792</v>
      </c>
      <c r="J33" s="270">
        <v>88.779636096305822</v>
      </c>
      <c r="K33" s="268">
        <v>35</v>
      </c>
      <c r="L33" s="268">
        <v>22</v>
      </c>
    </row>
    <row r="34" spans="1:12">
      <c r="A34" s="71" t="s">
        <v>96</v>
      </c>
      <c r="B34" s="268">
        <v>36260</v>
      </c>
      <c r="C34" s="268">
        <v>24349</v>
      </c>
      <c r="D34" s="268">
        <v>5205</v>
      </c>
      <c r="E34" s="268">
        <v>25781</v>
      </c>
      <c r="F34" s="268">
        <v>17276</v>
      </c>
      <c r="G34" s="268">
        <v>16535</v>
      </c>
      <c r="H34" s="270">
        <v>4.9531219980787702</v>
      </c>
      <c r="I34" s="270">
        <v>47.644787644787648</v>
      </c>
      <c r="J34" s="270">
        <v>95.710812688122246</v>
      </c>
      <c r="K34" s="268">
        <v>40</v>
      </c>
      <c r="L34" s="271">
        <v>22</v>
      </c>
    </row>
    <row r="35" spans="1:12">
      <c r="A35" s="71" t="s">
        <v>97</v>
      </c>
      <c r="B35" s="268">
        <v>13529</v>
      </c>
      <c r="C35" s="268">
        <v>9567</v>
      </c>
      <c r="D35" s="268">
        <v>1658</v>
      </c>
      <c r="E35" s="268">
        <v>9522</v>
      </c>
      <c r="F35" s="268">
        <v>1918</v>
      </c>
      <c r="G35" s="268">
        <v>1895</v>
      </c>
      <c r="H35" s="269">
        <v>5.7430639324487336</v>
      </c>
      <c r="I35" s="270">
        <v>14.176953211619484</v>
      </c>
      <c r="J35" s="269">
        <v>98.800834202294055</v>
      </c>
      <c r="K35" s="268">
        <v>40</v>
      </c>
      <c r="L35" s="268">
        <v>22</v>
      </c>
    </row>
    <row r="36" spans="1:12">
      <c r="A36" s="71" t="s">
        <v>98</v>
      </c>
      <c r="B36" s="268">
        <v>9274</v>
      </c>
      <c r="C36" s="268">
        <v>6132</v>
      </c>
      <c r="D36" s="268">
        <v>0</v>
      </c>
      <c r="E36" s="268">
        <v>0</v>
      </c>
      <c r="F36" s="268">
        <v>0</v>
      </c>
      <c r="G36" s="268">
        <v>0</v>
      </c>
      <c r="H36" s="22"/>
      <c r="I36" s="270">
        <v>0</v>
      </c>
      <c r="J36" s="253"/>
      <c r="K36" s="268">
        <v>40</v>
      </c>
      <c r="L36" s="253"/>
    </row>
    <row r="37" spans="1:12">
      <c r="A37" s="71" t="s">
        <v>99</v>
      </c>
      <c r="B37" s="268">
        <v>36579</v>
      </c>
      <c r="C37" s="268">
        <v>23839</v>
      </c>
      <c r="D37" s="268">
        <v>11600</v>
      </c>
      <c r="E37" s="268">
        <v>227905</v>
      </c>
      <c r="F37" s="268">
        <v>13163</v>
      </c>
      <c r="G37" s="268">
        <v>13136</v>
      </c>
      <c r="H37" s="270">
        <v>19.646982758620691</v>
      </c>
      <c r="I37" s="270">
        <v>35.985128078952407</v>
      </c>
      <c r="J37" s="270">
        <v>99.794879586720356</v>
      </c>
      <c r="K37" s="268">
        <v>38</v>
      </c>
      <c r="L37" s="268">
        <v>22</v>
      </c>
    </row>
    <row r="38" spans="1:12">
      <c r="A38" s="71" t="s">
        <v>100</v>
      </c>
      <c r="B38" s="268">
        <v>13801</v>
      </c>
      <c r="C38" s="268">
        <v>7918</v>
      </c>
      <c r="D38" s="268">
        <v>7286</v>
      </c>
      <c r="E38" s="268">
        <v>109702</v>
      </c>
      <c r="F38" s="268">
        <v>13130</v>
      </c>
      <c r="G38" s="268">
        <v>12536</v>
      </c>
      <c r="H38" s="269">
        <v>15.056546802086192</v>
      </c>
      <c r="I38" s="270">
        <v>95.138033475835087</v>
      </c>
      <c r="J38" s="269">
        <v>95.476009139375478</v>
      </c>
      <c r="K38" s="271">
        <v>40</v>
      </c>
      <c r="L38" s="271">
        <v>22</v>
      </c>
    </row>
    <row r="39" spans="1:12">
      <c r="A39" s="71" t="s">
        <v>101</v>
      </c>
      <c r="B39" s="268">
        <v>24569</v>
      </c>
      <c r="C39" s="268">
        <v>16757</v>
      </c>
      <c r="D39" s="268">
        <v>10600</v>
      </c>
      <c r="E39" s="268">
        <v>233050</v>
      </c>
      <c r="F39" s="268">
        <v>13100</v>
      </c>
      <c r="G39" s="268">
        <v>12100</v>
      </c>
      <c r="H39" s="269">
        <v>21.985849056603772</v>
      </c>
      <c r="I39" s="270">
        <v>53.319223411616271</v>
      </c>
      <c r="J39" s="270">
        <v>92.36641221374046</v>
      </c>
      <c r="K39" s="268">
        <v>40</v>
      </c>
      <c r="L39" s="271">
        <v>22</v>
      </c>
    </row>
    <row r="40" spans="1:12">
      <c r="A40" s="71" t="s">
        <v>102</v>
      </c>
      <c r="B40" s="268">
        <v>17202</v>
      </c>
      <c r="C40" s="268">
        <v>14818</v>
      </c>
      <c r="D40" s="268">
        <v>9340</v>
      </c>
      <c r="E40" s="268">
        <v>144200</v>
      </c>
      <c r="F40" s="268">
        <v>10200</v>
      </c>
      <c r="G40" s="268">
        <v>9800</v>
      </c>
      <c r="H40" s="270">
        <v>15.4389721627409</v>
      </c>
      <c r="I40" s="270">
        <v>59.295430763864665</v>
      </c>
      <c r="J40" s="270">
        <v>96.078431372549019</v>
      </c>
      <c r="K40" s="268">
        <v>40</v>
      </c>
      <c r="L40" s="268">
        <v>22</v>
      </c>
    </row>
    <row r="41" spans="1:12">
      <c r="A41" s="71" t="s">
        <v>103</v>
      </c>
      <c r="B41" s="268">
        <v>17949</v>
      </c>
      <c r="C41" s="268">
        <v>13063</v>
      </c>
      <c r="D41" s="268">
        <v>5684</v>
      </c>
      <c r="E41" s="268">
        <v>32000</v>
      </c>
      <c r="F41" s="268">
        <v>9222</v>
      </c>
      <c r="G41" s="268">
        <v>9100</v>
      </c>
      <c r="H41" s="269">
        <v>5.6298381421534129</v>
      </c>
      <c r="I41" s="270">
        <v>51.378906902891529</v>
      </c>
      <c r="J41" s="269">
        <v>98.677076556061593</v>
      </c>
      <c r="K41" s="268">
        <v>35</v>
      </c>
      <c r="L41" s="268">
        <v>22</v>
      </c>
    </row>
    <row r="42" spans="1:12">
      <c r="A42" s="71" t="s">
        <v>104</v>
      </c>
      <c r="B42" s="268">
        <v>3547</v>
      </c>
      <c r="C42" s="268">
        <v>2229</v>
      </c>
      <c r="D42" s="268">
        <v>0</v>
      </c>
      <c r="E42" s="268">
        <v>0</v>
      </c>
      <c r="F42" s="268">
        <v>3547</v>
      </c>
      <c r="G42" s="268">
        <v>3547</v>
      </c>
      <c r="H42" s="253"/>
      <c r="I42" s="270">
        <v>100</v>
      </c>
      <c r="J42" s="270">
        <v>100</v>
      </c>
      <c r="K42" s="268">
        <v>7</v>
      </c>
      <c r="L42" s="253"/>
    </row>
    <row r="43" spans="1:12">
      <c r="A43" s="71" t="s">
        <v>160</v>
      </c>
      <c r="B43" s="268">
        <v>13093</v>
      </c>
      <c r="C43" s="268">
        <v>8170</v>
      </c>
      <c r="D43" s="268">
        <v>5268</v>
      </c>
      <c r="E43" s="268">
        <v>80119</v>
      </c>
      <c r="F43" s="268">
        <v>5268</v>
      </c>
      <c r="G43" s="268">
        <v>5268</v>
      </c>
      <c r="H43" s="270">
        <v>15.208618071374335</v>
      </c>
      <c r="I43" s="270">
        <v>40.235240204689525</v>
      </c>
      <c r="J43" s="270">
        <v>100</v>
      </c>
      <c r="K43" s="268">
        <v>40</v>
      </c>
      <c r="L43" s="268">
        <v>22</v>
      </c>
    </row>
    <row r="44" spans="1:12">
      <c r="A44" s="71" t="s">
        <v>106</v>
      </c>
      <c r="B44" s="268">
        <v>30025</v>
      </c>
      <c r="C44" s="268">
        <v>19676</v>
      </c>
      <c r="D44" s="268">
        <v>11703</v>
      </c>
      <c r="E44" s="268">
        <v>215202</v>
      </c>
      <c r="F44" s="268">
        <v>16356</v>
      </c>
      <c r="G44" s="268">
        <v>16016</v>
      </c>
      <c r="H44" s="270">
        <v>18.38861830299923</v>
      </c>
      <c r="I44" s="270">
        <v>54.474604496253122</v>
      </c>
      <c r="J44" s="270">
        <v>97.9212521398875</v>
      </c>
      <c r="K44" s="268">
        <v>37</v>
      </c>
      <c r="L44" s="268">
        <v>22</v>
      </c>
    </row>
    <row r="45" spans="1:12" ht="15" thickBot="1">
      <c r="A45" s="272" t="s">
        <v>238</v>
      </c>
      <c r="B45" s="178">
        <f t="shared" ref="B45:G45" si="2">SUM(B29:B44)</f>
        <v>296210</v>
      </c>
      <c r="C45" s="178">
        <f t="shared" si="2"/>
        <v>202443</v>
      </c>
      <c r="D45" s="178">
        <f t="shared" si="2"/>
        <v>99039</v>
      </c>
      <c r="E45" s="178">
        <f t="shared" si="2"/>
        <v>1547960</v>
      </c>
      <c r="F45" s="178">
        <f t="shared" si="2"/>
        <v>143274</v>
      </c>
      <c r="G45" s="178">
        <f t="shared" si="2"/>
        <v>136962</v>
      </c>
      <c r="H45" s="207">
        <f>E45/D45</f>
        <v>15.629802401074324</v>
      </c>
      <c r="I45" s="207">
        <f>F45/B45*100</f>
        <v>48.369062489450052</v>
      </c>
      <c r="J45" s="207">
        <f>G45/F45*100</f>
        <v>95.594455379203481</v>
      </c>
      <c r="K45" s="208">
        <f>SUM(K29:K44)/16</f>
        <v>34.9375</v>
      </c>
      <c r="L45" s="179">
        <f>SUM(L29:L44)/15</f>
        <v>20.533333333333335</v>
      </c>
    </row>
    <row r="46" spans="1:12">
      <c r="A46" s="71" t="s">
        <v>24</v>
      </c>
      <c r="B46" s="268">
        <v>7802</v>
      </c>
      <c r="C46" s="268">
        <v>4726</v>
      </c>
      <c r="D46" s="268">
        <v>1220</v>
      </c>
      <c r="E46" s="268">
        <v>22445</v>
      </c>
      <c r="F46" s="268">
        <v>1360</v>
      </c>
      <c r="G46" s="268">
        <v>1360</v>
      </c>
      <c r="H46" s="270">
        <v>18.397540983606557</v>
      </c>
      <c r="I46" s="270">
        <v>17.431427839015637</v>
      </c>
      <c r="J46" s="270">
        <v>100</v>
      </c>
      <c r="K46" s="268">
        <v>40</v>
      </c>
      <c r="L46" s="268">
        <v>22</v>
      </c>
    </row>
    <row r="47" spans="1:12">
      <c r="A47" s="71" t="s">
        <v>23</v>
      </c>
      <c r="B47" s="268">
        <v>6334</v>
      </c>
      <c r="C47" s="268">
        <v>4020</v>
      </c>
      <c r="D47" s="268">
        <v>1844</v>
      </c>
      <c r="E47" s="268">
        <v>2864</v>
      </c>
      <c r="F47" s="268">
        <v>6224</v>
      </c>
      <c r="G47" s="268">
        <v>6224</v>
      </c>
      <c r="H47" s="269">
        <v>1.5531453362255965</v>
      </c>
      <c r="I47" s="270">
        <v>98.263340700978844</v>
      </c>
      <c r="J47" s="269">
        <v>100</v>
      </c>
      <c r="K47" s="268">
        <v>40</v>
      </c>
      <c r="L47" s="268">
        <v>22</v>
      </c>
    </row>
    <row r="48" spans="1:12">
      <c r="A48" s="71" t="s">
        <v>25</v>
      </c>
      <c r="B48" s="268">
        <v>7129</v>
      </c>
      <c r="C48" s="268">
        <v>3272</v>
      </c>
      <c r="D48" s="268">
        <v>0</v>
      </c>
      <c r="E48" s="268">
        <v>0</v>
      </c>
      <c r="F48" s="268">
        <v>3992</v>
      </c>
      <c r="G48" s="268">
        <v>0</v>
      </c>
      <c r="H48" s="253"/>
      <c r="I48" s="270">
        <v>55.996633468929723</v>
      </c>
      <c r="J48" s="270">
        <v>0</v>
      </c>
      <c r="K48" s="268">
        <v>40</v>
      </c>
      <c r="L48" s="268">
        <v>22</v>
      </c>
    </row>
    <row r="49" spans="1:13" ht="15" thickBot="1">
      <c r="A49" s="272" t="s">
        <v>26</v>
      </c>
      <c r="B49" s="209">
        <f t="shared" ref="B49:G49" si="3">SUM(B45:B48)</f>
        <v>317475</v>
      </c>
      <c r="C49" s="209">
        <f t="shared" si="3"/>
        <v>214461</v>
      </c>
      <c r="D49" s="209">
        <f t="shared" si="3"/>
        <v>102103</v>
      </c>
      <c r="E49" s="209">
        <f t="shared" si="3"/>
        <v>1573269</v>
      </c>
      <c r="F49" s="209">
        <f t="shared" si="3"/>
        <v>154850</v>
      </c>
      <c r="G49" s="209">
        <f t="shared" si="3"/>
        <v>144546</v>
      </c>
      <c r="H49" s="210">
        <f>E49/D49</f>
        <v>15.408646171023378</v>
      </c>
      <c r="I49" s="210">
        <f>F49/B49*100</f>
        <v>48.775494133396329</v>
      </c>
      <c r="J49" s="210">
        <f>G49/F49*100</f>
        <v>93.345818534065231</v>
      </c>
      <c r="K49" s="211">
        <f>(SUM(K29:K44)+K46+K47+K48)/19</f>
        <v>35.736842105263158</v>
      </c>
      <c r="L49" s="212">
        <v>22</v>
      </c>
    </row>
    <row r="50" spans="1:13">
      <c r="B50" s="95">
        <f>C49/B49</f>
        <v>0.67552090715804392</v>
      </c>
      <c r="D50" s="95">
        <f>D49/C49</f>
        <v>0.47609122404539755</v>
      </c>
    </row>
    <row r="51" spans="1:1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</row>
    <row r="52" spans="1:13" s="54" customFormat="1" ht="21.75" customHeight="1" thickBot="1">
      <c r="A52" s="433" t="s">
        <v>396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5"/>
      <c r="M52" s="100"/>
    </row>
    <row r="53" spans="1:13" ht="145.5" customHeight="1" thickBot="1">
      <c r="A53" s="93" t="s">
        <v>163</v>
      </c>
      <c r="B53" s="93" t="s">
        <v>237</v>
      </c>
      <c r="C53" s="93" t="s">
        <v>236</v>
      </c>
      <c r="D53" s="93" t="s">
        <v>235</v>
      </c>
      <c r="E53" s="93" t="s">
        <v>234</v>
      </c>
      <c r="F53" s="93" t="s">
        <v>233</v>
      </c>
      <c r="G53" s="93" t="s">
        <v>232</v>
      </c>
      <c r="H53" s="93" t="s">
        <v>231</v>
      </c>
      <c r="I53" s="93" t="s">
        <v>230</v>
      </c>
      <c r="J53" s="93" t="s">
        <v>229</v>
      </c>
      <c r="K53" s="93" t="s">
        <v>228</v>
      </c>
      <c r="L53" s="93" t="s">
        <v>227</v>
      </c>
    </row>
    <row r="54" spans="1:13" ht="12.75" customHeight="1" thickTop="1">
      <c r="A54" s="181">
        <v>1</v>
      </c>
      <c r="B54" s="181">
        <v>2</v>
      </c>
      <c r="C54" s="181">
        <v>3</v>
      </c>
      <c r="D54" s="181">
        <v>4</v>
      </c>
      <c r="E54" s="181">
        <v>5</v>
      </c>
      <c r="F54" s="181">
        <v>6</v>
      </c>
      <c r="G54" s="181">
        <v>7</v>
      </c>
      <c r="H54" s="181">
        <v>8</v>
      </c>
      <c r="I54" s="181">
        <v>9</v>
      </c>
      <c r="J54" s="181">
        <v>10</v>
      </c>
      <c r="K54" s="181">
        <v>11</v>
      </c>
      <c r="L54" s="181">
        <v>12</v>
      </c>
    </row>
    <row r="55" spans="1:13">
      <c r="A55" s="71" t="s">
        <v>91</v>
      </c>
      <c r="B55" s="268">
        <v>4265</v>
      </c>
      <c r="C55" s="268">
        <v>2822</v>
      </c>
      <c r="D55" s="268">
        <v>750</v>
      </c>
      <c r="E55" s="268">
        <v>750</v>
      </c>
      <c r="F55" s="268">
        <v>2550</v>
      </c>
      <c r="G55" s="268">
        <v>2320</v>
      </c>
      <c r="H55" s="269">
        <v>1</v>
      </c>
      <c r="I55" s="270">
        <v>59.788980070339981</v>
      </c>
      <c r="J55" s="269">
        <v>90.980392156862749</v>
      </c>
      <c r="K55" s="268">
        <v>7</v>
      </c>
      <c r="L55" s="271">
        <v>22</v>
      </c>
    </row>
    <row r="56" spans="1:13">
      <c r="A56" s="71" t="s">
        <v>92</v>
      </c>
      <c r="B56" s="268">
        <v>25322</v>
      </c>
      <c r="C56" s="268">
        <v>16588</v>
      </c>
      <c r="D56" s="268">
        <v>2839</v>
      </c>
      <c r="E56" s="268">
        <v>8287</v>
      </c>
      <c r="F56" s="268">
        <v>7589</v>
      </c>
      <c r="G56" s="268">
        <v>7585</v>
      </c>
      <c r="H56" s="269">
        <v>2.9189855582951743</v>
      </c>
      <c r="I56" s="270">
        <v>29.969986572940527</v>
      </c>
      <c r="J56" s="269">
        <v>99.947292133350913</v>
      </c>
      <c r="K56" s="268">
        <v>40</v>
      </c>
      <c r="L56" s="268">
        <v>22</v>
      </c>
    </row>
    <row r="57" spans="1:13">
      <c r="A57" s="71" t="s">
        <v>93</v>
      </c>
      <c r="B57" s="268">
        <v>17811</v>
      </c>
      <c r="C57" s="268">
        <v>9937</v>
      </c>
      <c r="D57" s="268">
        <v>0</v>
      </c>
      <c r="E57" s="268">
        <v>0</v>
      </c>
      <c r="F57" s="268">
        <v>0</v>
      </c>
      <c r="G57" s="268">
        <v>0</v>
      </c>
      <c r="H57" s="22"/>
      <c r="I57" s="270">
        <v>0</v>
      </c>
      <c r="J57" s="22"/>
      <c r="K57" s="268">
        <v>40</v>
      </c>
      <c r="L57" s="271">
        <v>0</v>
      </c>
    </row>
    <row r="58" spans="1:13">
      <c r="A58" s="71" t="s">
        <v>94</v>
      </c>
      <c r="B58" s="268">
        <v>3536</v>
      </c>
      <c r="C58" s="268">
        <v>2294</v>
      </c>
      <c r="D58" s="268">
        <v>1247</v>
      </c>
      <c r="E58" s="268">
        <v>12470</v>
      </c>
      <c r="F58" s="268">
        <v>2733</v>
      </c>
      <c r="G58" s="268">
        <v>2733</v>
      </c>
      <c r="H58" s="270">
        <v>10</v>
      </c>
      <c r="I58" s="270">
        <v>77.290723981900456</v>
      </c>
      <c r="J58" s="270">
        <v>100</v>
      </c>
      <c r="K58" s="268">
        <v>7</v>
      </c>
      <c r="L58" s="268">
        <v>22</v>
      </c>
    </row>
    <row r="59" spans="1:13">
      <c r="A59" s="71" t="s">
        <v>95</v>
      </c>
      <c r="B59" s="268">
        <v>27567</v>
      </c>
      <c r="C59" s="268">
        <v>19610</v>
      </c>
      <c r="D59" s="268">
        <v>0</v>
      </c>
      <c r="E59" s="268">
        <v>0</v>
      </c>
      <c r="F59" s="268">
        <v>0</v>
      </c>
      <c r="G59" s="268">
        <v>0</v>
      </c>
      <c r="H59" s="253"/>
      <c r="I59" s="270">
        <v>0</v>
      </c>
      <c r="J59" s="253"/>
      <c r="K59" s="268">
        <v>35</v>
      </c>
      <c r="L59" s="268">
        <v>22</v>
      </c>
    </row>
    <row r="60" spans="1:13">
      <c r="A60" s="71" t="s">
        <v>96</v>
      </c>
      <c r="B60" s="268">
        <v>6022</v>
      </c>
      <c r="C60" s="268">
        <v>4311</v>
      </c>
      <c r="D60" s="268">
        <v>0</v>
      </c>
      <c r="E60" s="268">
        <v>0</v>
      </c>
      <c r="F60" s="268">
        <v>0</v>
      </c>
      <c r="G60" s="268">
        <v>0</v>
      </c>
      <c r="H60" s="253"/>
      <c r="I60" s="270">
        <v>0</v>
      </c>
      <c r="J60" s="253"/>
      <c r="K60" s="268">
        <v>16</v>
      </c>
      <c r="L60" s="253"/>
    </row>
    <row r="61" spans="1:13">
      <c r="A61" s="71" t="s">
        <v>97</v>
      </c>
      <c r="B61" s="268">
        <v>10660</v>
      </c>
      <c r="C61" s="268">
        <v>6834</v>
      </c>
      <c r="D61" s="268">
        <v>1619</v>
      </c>
      <c r="E61" s="268">
        <v>3920</v>
      </c>
      <c r="F61" s="268">
        <v>1666</v>
      </c>
      <c r="G61" s="268">
        <v>1666</v>
      </c>
      <c r="H61" s="269">
        <v>2.4212476837554044</v>
      </c>
      <c r="I61" s="270">
        <v>15.628517823639775</v>
      </c>
      <c r="J61" s="269">
        <v>100</v>
      </c>
      <c r="K61" s="268">
        <v>40</v>
      </c>
      <c r="L61" s="268">
        <v>22</v>
      </c>
    </row>
    <row r="62" spans="1:13">
      <c r="A62" s="71" t="s">
        <v>98</v>
      </c>
      <c r="B62" s="268">
        <v>8346</v>
      </c>
      <c r="C62" s="268">
        <v>5511</v>
      </c>
      <c r="D62" s="268">
        <v>0</v>
      </c>
      <c r="E62" s="268">
        <v>0</v>
      </c>
      <c r="F62" s="268">
        <v>0</v>
      </c>
      <c r="G62" s="268">
        <v>0</v>
      </c>
      <c r="H62" s="22"/>
      <c r="I62" s="270">
        <v>0</v>
      </c>
      <c r="J62" s="253"/>
      <c r="K62" s="268">
        <v>40</v>
      </c>
      <c r="L62" s="253"/>
    </row>
    <row r="63" spans="1:13">
      <c r="A63" s="71" t="s">
        <v>99</v>
      </c>
      <c r="B63" s="268">
        <v>37630</v>
      </c>
      <c r="C63" s="268">
        <v>26741</v>
      </c>
      <c r="D63" s="268">
        <v>704</v>
      </c>
      <c r="E63" s="268">
        <v>3300</v>
      </c>
      <c r="F63" s="268">
        <v>704</v>
      </c>
      <c r="G63" s="268">
        <v>704</v>
      </c>
      <c r="H63" s="270">
        <v>4.6875</v>
      </c>
      <c r="I63" s="270">
        <v>1.8708477278766942</v>
      </c>
      <c r="J63" s="270">
        <v>100</v>
      </c>
      <c r="K63" s="268">
        <v>38</v>
      </c>
      <c r="L63" s="268">
        <v>22</v>
      </c>
    </row>
    <row r="64" spans="1:13">
      <c r="A64" s="71" t="s">
        <v>100</v>
      </c>
      <c r="B64" s="268">
        <v>12466</v>
      </c>
      <c r="C64" s="268">
        <v>7560</v>
      </c>
      <c r="D64" s="268">
        <v>0</v>
      </c>
      <c r="E64" s="268">
        <v>0</v>
      </c>
      <c r="F64" s="268">
        <v>0</v>
      </c>
      <c r="G64" s="268">
        <v>0</v>
      </c>
      <c r="H64" s="253"/>
      <c r="I64" s="270">
        <v>0</v>
      </c>
      <c r="J64" s="253"/>
      <c r="K64" s="271">
        <v>40</v>
      </c>
      <c r="L64" s="268">
        <v>0</v>
      </c>
    </row>
    <row r="65" spans="1:13">
      <c r="A65" s="71" t="s">
        <v>101</v>
      </c>
      <c r="B65" s="268">
        <v>30893</v>
      </c>
      <c r="C65" s="268">
        <v>20316</v>
      </c>
      <c r="D65" s="268">
        <v>8104</v>
      </c>
      <c r="E65" s="268">
        <v>39476</v>
      </c>
      <c r="F65" s="268">
        <v>8104</v>
      </c>
      <c r="G65" s="268">
        <v>8104</v>
      </c>
      <c r="H65" s="270">
        <v>4.8711747285291214</v>
      </c>
      <c r="I65" s="270">
        <v>26.232479849804164</v>
      </c>
      <c r="J65" s="270">
        <v>100</v>
      </c>
      <c r="K65" s="268">
        <v>40</v>
      </c>
      <c r="L65" s="268">
        <v>22</v>
      </c>
    </row>
    <row r="66" spans="1:13">
      <c r="A66" s="71" t="s">
        <v>102</v>
      </c>
      <c r="B66" s="268">
        <v>20300</v>
      </c>
      <c r="C66" s="268">
        <v>14523</v>
      </c>
      <c r="D66" s="268">
        <v>0</v>
      </c>
      <c r="E66" s="268">
        <v>0</v>
      </c>
      <c r="F66" s="268">
        <v>0</v>
      </c>
      <c r="G66" s="268">
        <v>0</v>
      </c>
      <c r="H66" s="253"/>
      <c r="I66" s="270">
        <v>0</v>
      </c>
      <c r="J66" s="253"/>
      <c r="K66" s="268">
        <v>40</v>
      </c>
      <c r="L66" s="268">
        <v>22</v>
      </c>
    </row>
    <row r="67" spans="1:13">
      <c r="A67" s="71" t="s">
        <v>103</v>
      </c>
      <c r="B67" s="268">
        <v>6539</v>
      </c>
      <c r="C67" s="268">
        <v>4891</v>
      </c>
      <c r="D67" s="268">
        <v>0</v>
      </c>
      <c r="E67" s="268">
        <v>0</v>
      </c>
      <c r="F67" s="268">
        <v>0</v>
      </c>
      <c r="G67" s="268">
        <v>0</v>
      </c>
      <c r="H67" s="253"/>
      <c r="I67" s="270">
        <v>0</v>
      </c>
      <c r="J67" s="253"/>
      <c r="K67" s="253"/>
      <c r="L67" s="253"/>
    </row>
    <row r="68" spans="1:13">
      <c r="A68" s="71" t="s">
        <v>160</v>
      </c>
      <c r="B68" s="268">
        <v>16556</v>
      </c>
      <c r="C68" s="268">
        <v>8992</v>
      </c>
      <c r="D68" s="268">
        <v>0</v>
      </c>
      <c r="E68" s="268">
        <v>0</v>
      </c>
      <c r="F68" s="268">
        <v>0</v>
      </c>
      <c r="G68" s="268">
        <v>0</v>
      </c>
      <c r="H68" s="253"/>
      <c r="I68" s="270">
        <v>0</v>
      </c>
      <c r="J68" s="253"/>
      <c r="K68" s="268">
        <v>40</v>
      </c>
      <c r="L68" s="268">
        <v>22</v>
      </c>
    </row>
    <row r="69" spans="1:13">
      <c r="A69" s="71" t="s">
        <v>106</v>
      </c>
      <c r="B69" s="268">
        <v>44324</v>
      </c>
      <c r="C69" s="268">
        <v>26003</v>
      </c>
      <c r="D69" s="268">
        <v>17725</v>
      </c>
      <c r="E69" s="268">
        <v>23891</v>
      </c>
      <c r="F69" s="268">
        <v>29624</v>
      </c>
      <c r="G69" s="268">
        <v>29398</v>
      </c>
      <c r="H69" s="270">
        <v>1.3478702397743301</v>
      </c>
      <c r="I69" s="270">
        <v>66.835123183828173</v>
      </c>
      <c r="J69" s="270">
        <v>99.237105049959496</v>
      </c>
      <c r="K69" s="268">
        <v>37</v>
      </c>
      <c r="L69" s="268">
        <v>22</v>
      </c>
    </row>
    <row r="70" spans="1:13" ht="15" thickBot="1">
      <c r="A70" s="272" t="s">
        <v>107</v>
      </c>
      <c r="B70" s="178">
        <f t="shared" ref="B70:G70" si="4">SUM(B55:B69)</f>
        <v>272237</v>
      </c>
      <c r="C70" s="178">
        <f t="shared" si="4"/>
        <v>176933</v>
      </c>
      <c r="D70" s="178">
        <f t="shared" si="4"/>
        <v>32988</v>
      </c>
      <c r="E70" s="178">
        <f t="shared" si="4"/>
        <v>92094</v>
      </c>
      <c r="F70" s="178">
        <f t="shared" si="4"/>
        <v>52970</v>
      </c>
      <c r="G70" s="178">
        <f t="shared" si="4"/>
        <v>52510</v>
      </c>
      <c r="H70" s="207">
        <f>E70/D70</f>
        <v>2.7917424518006548</v>
      </c>
      <c r="I70" s="207">
        <f>F70/B70*100</f>
        <v>19.457311092908018</v>
      </c>
      <c r="J70" s="207">
        <f>G70/F70*100</f>
        <v>99.131583915423832</v>
      </c>
      <c r="K70" s="208">
        <f>SUM(K55:K69)/15</f>
        <v>30.666666666666668</v>
      </c>
      <c r="L70" s="179">
        <v>22</v>
      </c>
    </row>
    <row r="71" spans="1:13">
      <c r="A71" s="71" t="s">
        <v>23</v>
      </c>
      <c r="B71" s="236">
        <v>3836</v>
      </c>
      <c r="C71" s="236">
        <v>2148</v>
      </c>
      <c r="D71" s="236">
        <v>754</v>
      </c>
      <c r="E71" s="236">
        <v>3585</v>
      </c>
      <c r="F71" s="236">
        <v>2047</v>
      </c>
      <c r="G71" s="236">
        <v>2035</v>
      </c>
      <c r="H71" s="25">
        <v>4.7546419098143238</v>
      </c>
      <c r="I71" s="237">
        <v>53.362877997914495</v>
      </c>
      <c r="J71" s="25">
        <v>99.413776257938451</v>
      </c>
      <c r="K71" s="236">
        <v>40</v>
      </c>
      <c r="L71" s="236">
        <v>22</v>
      </c>
    </row>
    <row r="72" spans="1:13">
      <c r="A72" s="71" t="s">
        <v>25</v>
      </c>
      <c r="B72" s="236">
        <v>4323</v>
      </c>
      <c r="C72" s="236">
        <v>2815</v>
      </c>
      <c r="D72" s="236">
        <v>0</v>
      </c>
      <c r="E72" s="236">
        <v>0</v>
      </c>
      <c r="F72" s="236">
        <v>2291</v>
      </c>
      <c r="G72" s="236">
        <v>0</v>
      </c>
      <c r="H72" s="253"/>
      <c r="I72" s="237">
        <v>52.995604904001844</v>
      </c>
      <c r="J72" s="237">
        <v>0</v>
      </c>
      <c r="K72" s="236">
        <v>40</v>
      </c>
      <c r="L72" s="236">
        <v>22</v>
      </c>
    </row>
    <row r="73" spans="1:13" ht="15" thickBot="1">
      <c r="A73" s="206" t="s">
        <v>26</v>
      </c>
      <c r="B73" s="209">
        <f t="shared" ref="B73:G73" si="5">SUM(B70:B72)</f>
        <v>280396</v>
      </c>
      <c r="C73" s="209">
        <f t="shared" si="5"/>
        <v>181896</v>
      </c>
      <c r="D73" s="209">
        <f t="shared" si="5"/>
        <v>33742</v>
      </c>
      <c r="E73" s="209">
        <f t="shared" si="5"/>
        <v>95679</v>
      </c>
      <c r="F73" s="209">
        <f t="shared" si="5"/>
        <v>57308</v>
      </c>
      <c r="G73" s="209">
        <f t="shared" si="5"/>
        <v>54545</v>
      </c>
      <c r="H73" s="210">
        <f>E73/D73</f>
        <v>2.8356054768537726</v>
      </c>
      <c r="I73" s="210">
        <f>F73/B73*100</f>
        <v>20.438237350033525</v>
      </c>
      <c r="J73" s="210">
        <f>G73/F73*100</f>
        <v>95.178683604383323</v>
      </c>
      <c r="K73" s="211">
        <v>30</v>
      </c>
      <c r="L73" s="212">
        <v>22</v>
      </c>
    </row>
    <row r="74" spans="1:13">
      <c r="C74" s="95">
        <f>C73/B73</f>
        <v>0.64871110857501535</v>
      </c>
      <c r="D74" s="95">
        <f>D73/C73</f>
        <v>0.18550160531292606</v>
      </c>
      <c r="L74" s="101"/>
    </row>
    <row r="75" spans="1:13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</row>
    <row r="76" spans="1:13" s="54" customFormat="1" ht="22.5" customHeight="1" thickBot="1">
      <c r="A76" s="433" t="s">
        <v>395</v>
      </c>
      <c r="B76" s="434"/>
      <c r="C76" s="434"/>
      <c r="D76" s="434"/>
      <c r="E76" s="434"/>
      <c r="F76" s="434"/>
      <c r="G76" s="434"/>
      <c r="H76" s="434"/>
      <c r="I76" s="434"/>
      <c r="J76" s="434"/>
      <c r="K76" s="434"/>
      <c r="L76" s="435"/>
    </row>
    <row r="77" spans="1:13" ht="145.5" customHeight="1" thickBot="1">
      <c r="A77" s="93" t="s">
        <v>163</v>
      </c>
      <c r="B77" s="93" t="s">
        <v>237</v>
      </c>
      <c r="C77" s="93" t="s">
        <v>236</v>
      </c>
      <c r="D77" s="93" t="s">
        <v>235</v>
      </c>
      <c r="E77" s="93" t="s">
        <v>234</v>
      </c>
      <c r="F77" s="93" t="s">
        <v>233</v>
      </c>
      <c r="G77" s="93" t="s">
        <v>232</v>
      </c>
      <c r="H77" s="93" t="s">
        <v>231</v>
      </c>
      <c r="I77" s="93" t="s">
        <v>230</v>
      </c>
      <c r="J77" s="93" t="s">
        <v>229</v>
      </c>
      <c r="K77" s="93" t="s">
        <v>228</v>
      </c>
      <c r="L77" s="93" t="s">
        <v>227</v>
      </c>
      <c r="M77" s="45"/>
    </row>
    <row r="78" spans="1:13" ht="12.75" customHeight="1" thickTop="1">
      <c r="A78" s="181">
        <v>1</v>
      </c>
      <c r="B78" s="181">
        <v>2</v>
      </c>
      <c r="C78" s="181">
        <v>3</v>
      </c>
      <c r="D78" s="181">
        <v>4</v>
      </c>
      <c r="E78" s="181">
        <v>5</v>
      </c>
      <c r="F78" s="181">
        <v>6</v>
      </c>
      <c r="G78" s="181">
        <v>7</v>
      </c>
      <c r="H78" s="181">
        <v>8</v>
      </c>
      <c r="I78" s="181">
        <v>9</v>
      </c>
      <c r="J78" s="181">
        <v>10</v>
      </c>
      <c r="K78" s="181">
        <v>11</v>
      </c>
      <c r="L78" s="181">
        <v>12</v>
      </c>
      <c r="M78" s="45"/>
    </row>
    <row r="79" spans="1:13">
      <c r="A79" s="73" t="s">
        <v>91</v>
      </c>
      <c r="B79" s="236">
        <v>2484</v>
      </c>
      <c r="C79" s="236">
        <v>2378</v>
      </c>
      <c r="D79" s="236">
        <v>828</v>
      </c>
      <c r="E79" s="236">
        <v>8280</v>
      </c>
      <c r="F79" s="236">
        <v>2240</v>
      </c>
      <c r="G79" s="236">
        <v>2100</v>
      </c>
      <c r="H79" s="237">
        <v>10</v>
      </c>
      <c r="I79" s="237">
        <v>90.177133655394528</v>
      </c>
      <c r="J79" s="237">
        <v>93.75</v>
      </c>
      <c r="K79" s="236">
        <v>14</v>
      </c>
      <c r="L79" s="236">
        <v>22</v>
      </c>
    </row>
    <row r="80" spans="1:13">
      <c r="A80" s="73" t="s">
        <v>92</v>
      </c>
      <c r="B80" s="236">
        <v>8432</v>
      </c>
      <c r="C80" s="236">
        <v>6109</v>
      </c>
      <c r="D80" s="236">
        <v>3237</v>
      </c>
      <c r="E80" s="236">
        <v>11908</v>
      </c>
      <c r="F80" s="236">
        <v>5095</v>
      </c>
      <c r="G80" s="236">
        <v>4699</v>
      </c>
      <c r="H80" s="237">
        <v>3.678714859437751</v>
      </c>
      <c r="I80" s="237">
        <v>60.424573055028461</v>
      </c>
      <c r="J80" s="237">
        <v>92.227674190382729</v>
      </c>
      <c r="K80" s="236">
        <v>40</v>
      </c>
      <c r="L80" s="236">
        <v>22</v>
      </c>
    </row>
    <row r="81" spans="1:12">
      <c r="A81" s="73" t="s">
        <v>93</v>
      </c>
      <c r="B81" s="236">
        <v>6523</v>
      </c>
      <c r="C81" s="236">
        <v>4760</v>
      </c>
      <c r="D81" s="236">
        <v>0</v>
      </c>
      <c r="E81" s="236">
        <v>0</v>
      </c>
      <c r="F81" s="236">
        <v>0</v>
      </c>
      <c r="G81" s="236">
        <v>0</v>
      </c>
      <c r="H81" s="22"/>
      <c r="I81" s="237">
        <v>0</v>
      </c>
      <c r="J81" s="22"/>
      <c r="K81" s="236">
        <v>40</v>
      </c>
      <c r="L81" s="24">
        <v>0</v>
      </c>
    </row>
    <row r="82" spans="1:12">
      <c r="A82" s="73" t="s">
        <v>94</v>
      </c>
      <c r="B82" s="236">
        <v>2440</v>
      </c>
      <c r="C82" s="236">
        <v>1859</v>
      </c>
      <c r="D82" s="236">
        <v>1786</v>
      </c>
      <c r="E82" s="236">
        <v>25499</v>
      </c>
      <c r="F82" s="236">
        <v>2179</v>
      </c>
      <c r="G82" s="236">
        <v>2179</v>
      </c>
      <c r="H82" s="237">
        <v>14.277155655095184</v>
      </c>
      <c r="I82" s="237">
        <v>89.303278688524586</v>
      </c>
      <c r="J82" s="237">
        <v>100</v>
      </c>
      <c r="K82" s="236">
        <v>7</v>
      </c>
      <c r="L82" s="236">
        <v>22</v>
      </c>
    </row>
    <row r="83" spans="1:12">
      <c r="A83" s="73" t="s">
        <v>95</v>
      </c>
      <c r="B83" s="236">
        <v>10577</v>
      </c>
      <c r="C83" s="236">
        <v>7082</v>
      </c>
      <c r="D83" s="236">
        <v>0</v>
      </c>
      <c r="E83" s="236">
        <v>0</v>
      </c>
      <c r="F83" s="236">
        <v>0</v>
      </c>
      <c r="G83" s="236">
        <v>0</v>
      </c>
      <c r="H83" s="22"/>
      <c r="I83" s="237">
        <v>0</v>
      </c>
      <c r="J83" s="253"/>
      <c r="K83" s="236">
        <v>35</v>
      </c>
      <c r="L83" s="236">
        <v>22</v>
      </c>
    </row>
    <row r="84" spans="1:12">
      <c r="A84" s="73" t="s">
        <v>96</v>
      </c>
      <c r="B84" s="236">
        <v>8692</v>
      </c>
      <c r="C84" s="236">
        <v>3764</v>
      </c>
      <c r="D84" s="236">
        <v>3500</v>
      </c>
      <c r="E84" s="236">
        <v>10500</v>
      </c>
      <c r="F84" s="236">
        <v>7528</v>
      </c>
      <c r="G84" s="236">
        <v>7528</v>
      </c>
      <c r="H84" s="237">
        <v>3</v>
      </c>
      <c r="I84" s="237">
        <v>86.608375517717434</v>
      </c>
      <c r="J84" s="237">
        <v>100</v>
      </c>
      <c r="K84" s="236">
        <v>40</v>
      </c>
      <c r="L84" s="236">
        <v>22</v>
      </c>
    </row>
    <row r="85" spans="1:12">
      <c r="A85" s="73" t="s">
        <v>97</v>
      </c>
      <c r="B85" s="236">
        <v>11471</v>
      </c>
      <c r="C85" s="236">
        <v>3802</v>
      </c>
      <c r="D85" s="236">
        <v>2613</v>
      </c>
      <c r="E85" s="236">
        <v>22635</v>
      </c>
      <c r="F85" s="236">
        <v>10933</v>
      </c>
      <c r="G85" s="236">
        <v>10423</v>
      </c>
      <c r="H85" s="25">
        <v>8.6624569460390362</v>
      </c>
      <c r="I85" s="237">
        <v>95.309911951878647</v>
      </c>
      <c r="J85" s="237">
        <v>95.335223634866921</v>
      </c>
      <c r="K85" s="236">
        <v>40</v>
      </c>
      <c r="L85" s="236">
        <v>22</v>
      </c>
    </row>
    <row r="86" spans="1:12">
      <c r="A86" s="73" t="s">
        <v>98</v>
      </c>
      <c r="B86" s="236">
        <v>6718</v>
      </c>
      <c r="C86" s="236">
        <v>3782</v>
      </c>
      <c r="D86" s="236">
        <v>1464</v>
      </c>
      <c r="E86" s="236">
        <v>1749</v>
      </c>
      <c r="F86" s="236">
        <v>5501</v>
      </c>
      <c r="G86" s="236">
        <v>5116</v>
      </c>
      <c r="H86" s="237">
        <v>1.194672131147541</v>
      </c>
      <c r="I86" s="237">
        <v>81.884489431378384</v>
      </c>
      <c r="J86" s="237">
        <v>93.001272495909831</v>
      </c>
      <c r="K86" s="236">
        <v>40</v>
      </c>
      <c r="L86" s="236">
        <v>22</v>
      </c>
    </row>
    <row r="87" spans="1:12">
      <c r="A87" s="73" t="s">
        <v>99</v>
      </c>
      <c r="B87" s="236">
        <v>14054</v>
      </c>
      <c r="C87" s="236">
        <v>12176</v>
      </c>
      <c r="D87" s="236">
        <v>5768</v>
      </c>
      <c r="E87" s="236">
        <v>147440</v>
      </c>
      <c r="F87" s="236">
        <v>9029</v>
      </c>
      <c r="G87" s="236">
        <v>9018</v>
      </c>
      <c r="H87" s="237">
        <v>25.561719833564492</v>
      </c>
      <c r="I87" s="237">
        <v>64.245054788672263</v>
      </c>
      <c r="J87" s="237">
        <v>99.878170340015501</v>
      </c>
      <c r="K87" s="236">
        <v>38</v>
      </c>
      <c r="L87" s="236">
        <v>22</v>
      </c>
    </row>
    <row r="88" spans="1:12">
      <c r="A88" s="73" t="s">
        <v>100</v>
      </c>
      <c r="B88" s="236">
        <v>6340</v>
      </c>
      <c r="C88" s="236">
        <v>3200</v>
      </c>
      <c r="D88" s="236">
        <v>0</v>
      </c>
      <c r="E88" s="236">
        <v>0</v>
      </c>
      <c r="F88" s="236">
        <v>0</v>
      </c>
      <c r="G88" s="236">
        <v>0</v>
      </c>
      <c r="H88" s="253"/>
      <c r="I88" s="237">
        <v>0</v>
      </c>
      <c r="J88" s="253"/>
      <c r="K88" s="236">
        <v>40</v>
      </c>
      <c r="L88" s="236">
        <v>0</v>
      </c>
    </row>
    <row r="89" spans="1:12">
      <c r="A89" s="73" t="s">
        <v>101</v>
      </c>
      <c r="B89" s="236">
        <v>10530</v>
      </c>
      <c r="C89" s="236">
        <v>4902</v>
      </c>
      <c r="D89" s="236">
        <v>2854</v>
      </c>
      <c r="E89" s="236">
        <v>22048</v>
      </c>
      <c r="F89" s="236">
        <v>10360</v>
      </c>
      <c r="G89" s="236">
        <v>4316</v>
      </c>
      <c r="H89" s="237">
        <v>7.7252978276103716</v>
      </c>
      <c r="I89" s="237">
        <v>98.385565052231712</v>
      </c>
      <c r="J89" s="237">
        <v>41.660231660231659</v>
      </c>
      <c r="K89" s="236">
        <v>40</v>
      </c>
      <c r="L89" s="236">
        <v>22</v>
      </c>
    </row>
    <row r="90" spans="1:12">
      <c r="A90" s="73" t="s">
        <v>102</v>
      </c>
      <c r="B90" s="236">
        <v>5877</v>
      </c>
      <c r="C90" s="236">
        <v>2050</v>
      </c>
      <c r="D90" s="236">
        <v>1350</v>
      </c>
      <c r="E90" s="236">
        <v>12800</v>
      </c>
      <c r="F90" s="236">
        <v>4200</v>
      </c>
      <c r="G90" s="236">
        <v>3010</v>
      </c>
      <c r="H90" s="237">
        <v>9.481481481481481</v>
      </c>
      <c r="I90" s="237">
        <v>71.465033180193984</v>
      </c>
      <c r="J90" s="237">
        <v>71.666666666666671</v>
      </c>
      <c r="K90" s="236">
        <v>40</v>
      </c>
      <c r="L90" s="236">
        <v>22</v>
      </c>
    </row>
    <row r="91" spans="1:12">
      <c r="A91" s="73" t="s">
        <v>103</v>
      </c>
      <c r="B91" s="236">
        <v>1819</v>
      </c>
      <c r="C91" s="236">
        <v>800</v>
      </c>
      <c r="D91" s="236">
        <v>560</v>
      </c>
      <c r="E91" s="236">
        <v>4100</v>
      </c>
      <c r="F91" s="236">
        <v>1300</v>
      </c>
      <c r="G91" s="236">
        <v>1279</v>
      </c>
      <c r="H91" s="237">
        <v>7.3214285714285712</v>
      </c>
      <c r="I91" s="237">
        <v>71.4678394722375</v>
      </c>
      <c r="J91" s="237">
        <v>98.384615384615387</v>
      </c>
      <c r="K91" s="253"/>
      <c r="L91" s="236">
        <v>22</v>
      </c>
    </row>
    <row r="92" spans="1:12">
      <c r="A92" s="73" t="s">
        <v>104</v>
      </c>
      <c r="B92" s="236">
        <v>2144</v>
      </c>
      <c r="C92" s="236">
        <v>1279</v>
      </c>
      <c r="D92" s="236">
        <v>0</v>
      </c>
      <c r="E92" s="236">
        <v>0</v>
      </c>
      <c r="F92" s="236">
        <v>2144</v>
      </c>
      <c r="G92" s="236">
        <v>2144</v>
      </c>
      <c r="H92" s="253"/>
      <c r="I92" s="237">
        <v>100</v>
      </c>
      <c r="J92" s="237">
        <v>100</v>
      </c>
      <c r="K92" s="236">
        <v>7</v>
      </c>
      <c r="L92" s="253"/>
    </row>
    <row r="93" spans="1:12">
      <c r="A93" s="73" t="s">
        <v>160</v>
      </c>
      <c r="B93" s="236">
        <v>4296</v>
      </c>
      <c r="C93" s="236">
        <v>3053</v>
      </c>
      <c r="D93" s="236">
        <v>619</v>
      </c>
      <c r="E93" s="236">
        <v>5967</v>
      </c>
      <c r="F93" s="236">
        <v>619</v>
      </c>
      <c r="G93" s="236">
        <v>619</v>
      </c>
      <c r="H93" s="237">
        <v>9.6397415185783526</v>
      </c>
      <c r="I93" s="237">
        <v>14.40875232774674</v>
      </c>
      <c r="J93" s="237">
        <v>100</v>
      </c>
      <c r="K93" s="236">
        <v>40</v>
      </c>
      <c r="L93" s="236">
        <v>22</v>
      </c>
    </row>
    <row r="94" spans="1:12">
      <c r="A94" s="73" t="s">
        <v>106</v>
      </c>
      <c r="B94" s="236">
        <v>4364</v>
      </c>
      <c r="C94" s="236">
        <v>2839</v>
      </c>
      <c r="D94" s="236">
        <v>1029</v>
      </c>
      <c r="E94" s="236">
        <v>20857</v>
      </c>
      <c r="F94" s="236">
        <v>2223</v>
      </c>
      <c r="G94" s="236">
        <v>2165</v>
      </c>
      <c r="H94" s="237">
        <v>20.269193391642371</v>
      </c>
      <c r="I94" s="237">
        <v>50.939505041246555</v>
      </c>
      <c r="J94" s="237">
        <v>97.39091318038686</v>
      </c>
      <c r="K94" s="236">
        <v>37</v>
      </c>
      <c r="L94" s="236">
        <v>22</v>
      </c>
    </row>
    <row r="95" spans="1:12" ht="15" thickBot="1">
      <c r="A95" s="206" t="s">
        <v>238</v>
      </c>
      <c r="B95" s="178">
        <f t="shared" ref="B95:G95" si="6">SUM(B78:B94)</f>
        <v>106763</v>
      </c>
      <c r="C95" s="178">
        <f t="shared" si="6"/>
        <v>63838</v>
      </c>
      <c r="D95" s="178">
        <f t="shared" si="6"/>
        <v>25612</v>
      </c>
      <c r="E95" s="178">
        <f t="shared" si="6"/>
        <v>293788</v>
      </c>
      <c r="F95" s="178">
        <f t="shared" si="6"/>
        <v>63357</v>
      </c>
      <c r="G95" s="178">
        <f t="shared" si="6"/>
        <v>54603</v>
      </c>
      <c r="H95" s="210">
        <f>E95/D95</f>
        <v>11.470716851475871</v>
      </c>
      <c r="I95" s="210">
        <f>F95/B95*100</f>
        <v>59.343592817736479</v>
      </c>
      <c r="J95" s="210">
        <f>G95/F95*100</f>
        <v>86.183057909938924</v>
      </c>
      <c r="K95" s="208">
        <v>33</v>
      </c>
      <c r="L95" s="179">
        <v>22</v>
      </c>
    </row>
    <row r="96" spans="1:12">
      <c r="A96" s="73" t="s">
        <v>24</v>
      </c>
      <c r="B96" s="236">
        <v>2785</v>
      </c>
      <c r="C96" s="236">
        <v>993</v>
      </c>
      <c r="D96" s="236">
        <v>991</v>
      </c>
      <c r="E96" s="236">
        <v>6915</v>
      </c>
      <c r="F96" s="236">
        <v>2785</v>
      </c>
      <c r="G96" s="236">
        <v>2785</v>
      </c>
      <c r="H96" s="237">
        <v>6.977800201816347</v>
      </c>
      <c r="I96" s="237">
        <v>100</v>
      </c>
      <c r="J96" s="237">
        <v>100</v>
      </c>
      <c r="K96" s="236">
        <v>40</v>
      </c>
      <c r="L96" s="236">
        <v>22</v>
      </c>
    </row>
    <row r="97" spans="1:13">
      <c r="A97" s="73" t="s">
        <v>23</v>
      </c>
      <c r="B97" s="236">
        <v>2230</v>
      </c>
      <c r="C97" s="236">
        <v>1007</v>
      </c>
      <c r="D97" s="236">
        <v>0</v>
      </c>
      <c r="E97" s="236">
        <v>0</v>
      </c>
      <c r="F97" s="236">
        <v>2150</v>
      </c>
      <c r="G97" s="236">
        <v>2150</v>
      </c>
      <c r="H97" s="253"/>
      <c r="I97" s="237">
        <v>96.412556053811656</v>
      </c>
      <c r="J97" s="237">
        <v>100</v>
      </c>
      <c r="K97" s="236">
        <v>40</v>
      </c>
      <c r="L97" s="236">
        <v>22</v>
      </c>
    </row>
    <row r="98" spans="1:13">
      <c r="A98" s="73" t="s">
        <v>25</v>
      </c>
      <c r="B98" s="236">
        <v>3226</v>
      </c>
      <c r="C98" s="236">
        <v>1502</v>
      </c>
      <c r="D98" s="236">
        <v>0</v>
      </c>
      <c r="E98" s="236">
        <v>0</v>
      </c>
      <c r="F98" s="236">
        <v>1774</v>
      </c>
      <c r="G98" s="236">
        <v>0</v>
      </c>
      <c r="H98" s="253"/>
      <c r="I98" s="237">
        <v>54.99070055796652</v>
      </c>
      <c r="J98" s="237">
        <v>0</v>
      </c>
      <c r="K98" s="236">
        <v>40</v>
      </c>
      <c r="L98" s="236">
        <v>22</v>
      </c>
    </row>
    <row r="99" spans="1:13" ht="15" thickBot="1">
      <c r="A99" s="206" t="s">
        <v>26</v>
      </c>
      <c r="B99" s="209">
        <f t="shared" ref="B99:G99" si="7">SUM(B95:B98)</f>
        <v>115004</v>
      </c>
      <c r="C99" s="209">
        <f t="shared" si="7"/>
        <v>67340</v>
      </c>
      <c r="D99" s="209">
        <f t="shared" si="7"/>
        <v>26603</v>
      </c>
      <c r="E99" s="209">
        <f t="shared" si="7"/>
        <v>300703</v>
      </c>
      <c r="F99" s="209">
        <f t="shared" si="7"/>
        <v>70066</v>
      </c>
      <c r="G99" s="209">
        <f t="shared" si="7"/>
        <v>59538</v>
      </c>
      <c r="H99" s="210">
        <f>E99/D99</f>
        <v>11.303349246325602</v>
      </c>
      <c r="I99" s="210">
        <f>F99/B99*100</f>
        <v>60.924837396960108</v>
      </c>
      <c r="J99" s="210">
        <f>G99/F99*100</f>
        <v>84.974167213769874</v>
      </c>
      <c r="K99" s="211">
        <v>34</v>
      </c>
      <c r="L99" s="212">
        <v>22</v>
      </c>
    </row>
    <row r="100" spans="1:13">
      <c r="C100" s="95">
        <f>C99/B99</f>
        <v>0.58554485061389172</v>
      </c>
      <c r="D100" s="95">
        <f>D99/C99</f>
        <v>0.39505494505494504</v>
      </c>
    </row>
    <row r="101" spans="1:13">
      <c r="A101" s="99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</row>
    <row r="102" spans="1:13" s="54" customFormat="1" ht="21" customHeight="1" thickBot="1">
      <c r="A102" s="433" t="s">
        <v>394</v>
      </c>
      <c r="B102" s="434"/>
      <c r="C102" s="434"/>
      <c r="D102" s="434"/>
      <c r="E102" s="434"/>
      <c r="F102" s="434"/>
      <c r="G102" s="434"/>
      <c r="H102" s="434"/>
      <c r="I102" s="434"/>
      <c r="J102" s="434"/>
      <c r="K102" s="434"/>
      <c r="L102" s="435"/>
    </row>
    <row r="103" spans="1:13" ht="145.5" customHeight="1" thickBot="1">
      <c r="A103" s="93" t="s">
        <v>163</v>
      </c>
      <c r="B103" s="93" t="s">
        <v>237</v>
      </c>
      <c r="C103" s="93" t="s">
        <v>236</v>
      </c>
      <c r="D103" s="93" t="s">
        <v>235</v>
      </c>
      <c r="E103" s="93" t="s">
        <v>234</v>
      </c>
      <c r="F103" s="93" t="s">
        <v>233</v>
      </c>
      <c r="G103" s="93" t="s">
        <v>232</v>
      </c>
      <c r="H103" s="93" t="s">
        <v>231</v>
      </c>
      <c r="I103" s="93" t="s">
        <v>230</v>
      </c>
      <c r="J103" s="93" t="s">
        <v>229</v>
      </c>
      <c r="K103" s="93" t="s">
        <v>228</v>
      </c>
      <c r="L103" s="93" t="s">
        <v>227</v>
      </c>
    </row>
    <row r="104" spans="1:13" ht="12.75" customHeight="1" thickTop="1">
      <c r="A104" s="181">
        <v>1</v>
      </c>
      <c r="B104" s="181">
        <v>2</v>
      </c>
      <c r="C104" s="181">
        <v>3</v>
      </c>
      <c r="D104" s="181">
        <v>4</v>
      </c>
      <c r="E104" s="181">
        <v>5</v>
      </c>
      <c r="F104" s="181">
        <v>6</v>
      </c>
      <c r="G104" s="181">
        <v>7</v>
      </c>
      <c r="H104" s="181">
        <v>8</v>
      </c>
      <c r="I104" s="181">
        <v>9</v>
      </c>
      <c r="J104" s="181">
        <v>10</v>
      </c>
      <c r="K104" s="181">
        <v>11</v>
      </c>
      <c r="L104" s="181">
        <v>12</v>
      </c>
    </row>
    <row r="105" spans="1:13">
      <c r="A105" s="73" t="s">
        <v>97</v>
      </c>
      <c r="B105" s="236">
        <v>4162</v>
      </c>
      <c r="C105" s="236">
        <v>1656</v>
      </c>
      <c r="D105" s="236">
        <v>1510</v>
      </c>
      <c r="E105" s="236">
        <v>10510</v>
      </c>
      <c r="F105" s="236">
        <v>2621</v>
      </c>
      <c r="G105" s="236">
        <v>2521</v>
      </c>
      <c r="H105" s="237">
        <v>6.9602649006622519</v>
      </c>
      <c r="I105" s="237">
        <v>62.974531475252284</v>
      </c>
      <c r="J105" s="237">
        <v>96.184662342617315</v>
      </c>
      <c r="K105" s="238"/>
      <c r="L105" s="236">
        <v>22</v>
      </c>
      <c r="M105" s="213"/>
    </row>
    <row r="106" spans="1:13">
      <c r="A106" s="73" t="s">
        <v>24</v>
      </c>
      <c r="B106" s="236">
        <v>2238</v>
      </c>
      <c r="C106" s="236">
        <v>1170</v>
      </c>
      <c r="D106" s="236">
        <v>1134</v>
      </c>
      <c r="E106" s="236">
        <v>5720</v>
      </c>
      <c r="F106" s="236">
        <v>1447</v>
      </c>
      <c r="G106" s="236">
        <v>1395</v>
      </c>
      <c r="H106" s="237">
        <v>5.0440917107583774</v>
      </c>
      <c r="I106" s="237">
        <v>64.655942806076851</v>
      </c>
      <c r="J106" s="237">
        <v>96.406357982031793</v>
      </c>
      <c r="K106" s="236">
        <v>13</v>
      </c>
      <c r="L106" s="238"/>
      <c r="M106" s="213"/>
    </row>
    <row r="107" spans="1:13" ht="15" thickBot="1">
      <c r="A107" s="206" t="s">
        <v>26</v>
      </c>
      <c r="B107" s="209">
        <f t="shared" ref="B107:G107" si="8">SUM(B105:B106)</f>
        <v>6400</v>
      </c>
      <c r="C107" s="209">
        <f t="shared" si="8"/>
        <v>2826</v>
      </c>
      <c r="D107" s="209">
        <f t="shared" si="8"/>
        <v>2644</v>
      </c>
      <c r="E107" s="209">
        <f t="shared" si="8"/>
        <v>16230</v>
      </c>
      <c r="F107" s="209">
        <f t="shared" si="8"/>
        <v>4068</v>
      </c>
      <c r="G107" s="209">
        <f t="shared" si="8"/>
        <v>3916</v>
      </c>
      <c r="H107" s="210">
        <f>E107/D107</f>
        <v>6.1384266263237519</v>
      </c>
      <c r="I107" s="210">
        <f>F107/B107*100</f>
        <v>63.5625</v>
      </c>
      <c r="J107" s="210">
        <f>G107/F107*100</f>
        <v>96.263520157325473</v>
      </c>
      <c r="K107" s="214">
        <f>SUM(K105:K106)/1</f>
        <v>13</v>
      </c>
      <c r="L107" s="215">
        <v>22</v>
      </c>
    </row>
    <row r="110" spans="1:13">
      <c r="B110" s="103"/>
      <c r="C110" s="103"/>
      <c r="D110" s="103"/>
      <c r="E110" s="103"/>
      <c r="F110" s="103"/>
      <c r="G110" s="104"/>
      <c r="H110" s="105"/>
      <c r="I110" s="105"/>
      <c r="J110" s="105"/>
    </row>
    <row r="112" spans="1:13">
      <c r="B112" s="103"/>
      <c r="C112" s="103"/>
      <c r="D112" s="103"/>
      <c r="E112" s="103"/>
      <c r="F112" s="103"/>
      <c r="G112" s="104"/>
      <c r="H112" s="105"/>
      <c r="I112" s="105"/>
      <c r="J112" s="105"/>
    </row>
  </sheetData>
  <mergeCells count="5">
    <mergeCell ref="A1:L1"/>
    <mergeCell ref="A26:L26"/>
    <mergeCell ref="A52:L52"/>
    <mergeCell ref="A76:L76"/>
    <mergeCell ref="A102:L102"/>
  </mergeCells>
  <conditionalFormatting sqref="B14:G19 I14:L19 H14 H16:H19 B21:L23">
    <cfRule type="cellIs" dxfId="4" priority="5" stopIfTrue="1" operator="equal">
      <formula>8</formula>
    </cfRule>
  </conditionalFormatting>
  <conditionalFormatting sqref="B91:G91 I91:L91 B92:L94 B79:L90 B96:L98 B105:L106">
    <cfRule type="cellIs" dxfId="3" priority="4" stopIfTrue="1" operator="equal">
      <formula>9</formula>
    </cfRule>
  </conditionalFormatting>
  <conditionalFormatting sqref="B91:G91 I91:L91 B92:L94 B79:L90 B96:L98">
    <cfRule type="cellIs" dxfId="2" priority="3" stopIfTrue="1" operator="equal">
      <formula>12</formula>
    </cfRule>
  </conditionalFormatting>
  <conditionalFormatting sqref="B46:L48 B29:L44">
    <cfRule type="cellIs" dxfId="1" priority="2" stopIfTrue="1" operator="equal">
      <formula>10</formula>
    </cfRule>
  </conditionalFormatting>
  <conditionalFormatting sqref="B71:L72 B55:L69 B46:L48 B29:L44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5" max="16383" man="1"/>
    <brk id="101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G52"/>
  <sheetViews>
    <sheetView tabSelected="1" workbookViewId="0">
      <selection activeCell="F4" sqref="F4:F27"/>
    </sheetView>
  </sheetViews>
  <sheetFormatPr defaultColWidth="9.109375" defaultRowHeight="14.4"/>
  <cols>
    <col min="1" max="1" width="33.5546875" style="21" customWidth="1"/>
    <col min="2" max="2" width="15.109375" style="21" customWidth="1"/>
    <col min="3" max="3" width="19.88671875" style="21" customWidth="1"/>
    <col min="4" max="4" width="13.5546875" style="21" customWidth="1"/>
    <col min="5" max="5" width="19.109375" style="21" customWidth="1"/>
    <col min="6" max="6" width="16.33203125" style="21" customWidth="1"/>
    <col min="7" max="7" width="11.44140625" style="21" customWidth="1"/>
    <col min="8" max="16384" width="9.109375" style="21"/>
  </cols>
  <sheetData>
    <row r="1" spans="1:7" ht="28.5" customHeight="1" thickBot="1">
      <c r="A1" s="410" t="s">
        <v>399</v>
      </c>
      <c r="B1" s="410"/>
      <c r="C1" s="410"/>
      <c r="D1" s="410"/>
      <c r="E1" s="410"/>
      <c r="F1" s="410"/>
    </row>
    <row r="2" spans="1:7" ht="99" customHeight="1" thickBot="1">
      <c r="A2" s="112" t="s">
        <v>0</v>
      </c>
      <c r="B2" s="113" t="s">
        <v>259</v>
      </c>
      <c r="C2" s="113" t="s">
        <v>258</v>
      </c>
      <c r="D2" s="114" t="s">
        <v>257</v>
      </c>
      <c r="E2" s="114" t="s">
        <v>256</v>
      </c>
      <c r="F2" s="115" t="s">
        <v>356</v>
      </c>
    </row>
    <row r="3" spans="1:7" ht="12" customHeight="1" thickTop="1">
      <c r="A3" s="67">
        <v>1</v>
      </c>
      <c r="B3" s="67">
        <v>2</v>
      </c>
      <c r="C3" s="67">
        <v>3</v>
      </c>
      <c r="D3" s="216">
        <v>4</v>
      </c>
      <c r="E3" s="216">
        <v>5</v>
      </c>
      <c r="F3" s="216">
        <v>6</v>
      </c>
    </row>
    <row r="4" spans="1:7">
      <c r="A4" s="1" t="s">
        <v>91</v>
      </c>
      <c r="B4" s="10" t="s">
        <v>252</v>
      </c>
      <c r="C4" s="10" t="s">
        <v>252</v>
      </c>
      <c r="D4" s="268">
        <v>1</v>
      </c>
      <c r="E4" s="268">
        <v>1</v>
      </c>
      <c r="F4" s="270">
        <v>1.9230769230769232E-2</v>
      </c>
      <c r="G4" s="45"/>
    </row>
    <row r="5" spans="1:7">
      <c r="A5" s="1" t="s">
        <v>92</v>
      </c>
      <c r="B5" s="10" t="s">
        <v>252</v>
      </c>
      <c r="C5" s="10" t="s">
        <v>252</v>
      </c>
      <c r="D5" s="268">
        <v>36</v>
      </c>
      <c r="E5" s="268">
        <v>3</v>
      </c>
      <c r="F5" s="270">
        <v>0.23076923076923078</v>
      </c>
    </row>
    <row r="6" spans="1:7">
      <c r="A6" s="1" t="s">
        <v>93</v>
      </c>
      <c r="B6" s="10" t="s">
        <v>252</v>
      </c>
      <c r="C6" s="10" t="s">
        <v>252</v>
      </c>
      <c r="D6" s="268">
        <v>0</v>
      </c>
      <c r="E6" s="268">
        <v>0</v>
      </c>
      <c r="F6" s="238"/>
    </row>
    <row r="7" spans="1:7">
      <c r="A7" s="1" t="s">
        <v>94</v>
      </c>
      <c r="B7" s="10" t="s">
        <v>252</v>
      </c>
      <c r="C7" s="10" t="s">
        <v>252</v>
      </c>
      <c r="D7" s="268">
        <v>35</v>
      </c>
      <c r="E7" s="268">
        <v>4</v>
      </c>
      <c r="F7" s="270">
        <v>0.16826923076923078</v>
      </c>
    </row>
    <row r="8" spans="1:7">
      <c r="A8" s="1" t="s">
        <v>95</v>
      </c>
      <c r="B8" s="10" t="s">
        <v>254</v>
      </c>
      <c r="C8" s="10" t="s">
        <v>254</v>
      </c>
      <c r="D8" s="268">
        <v>3</v>
      </c>
      <c r="E8" s="268">
        <v>4</v>
      </c>
      <c r="F8" s="270">
        <v>1.4423076923076924E-2</v>
      </c>
    </row>
    <row r="9" spans="1:7">
      <c r="A9" s="1" t="s">
        <v>96</v>
      </c>
      <c r="B9" s="10" t="s">
        <v>252</v>
      </c>
      <c r="C9" s="10" t="s">
        <v>252</v>
      </c>
      <c r="D9" s="268">
        <v>3</v>
      </c>
      <c r="E9" s="268">
        <v>3</v>
      </c>
      <c r="F9" s="270">
        <v>1.9230769230769232E-2</v>
      </c>
    </row>
    <row r="10" spans="1:7">
      <c r="A10" s="1" t="s">
        <v>97</v>
      </c>
      <c r="B10" s="10" t="s">
        <v>252</v>
      </c>
      <c r="C10" s="10" t="s">
        <v>252</v>
      </c>
      <c r="D10" s="268">
        <v>1</v>
      </c>
      <c r="E10" s="268">
        <v>1</v>
      </c>
      <c r="F10" s="270">
        <v>1.9230769230769232E-2</v>
      </c>
    </row>
    <row r="11" spans="1:7">
      <c r="A11" s="1" t="s">
        <v>98</v>
      </c>
      <c r="B11" s="10" t="s">
        <v>252</v>
      </c>
      <c r="C11" s="10" t="s">
        <v>252</v>
      </c>
      <c r="D11" s="268">
        <v>1</v>
      </c>
      <c r="E11" s="268">
        <v>1</v>
      </c>
      <c r="F11" s="270">
        <v>1.9230769230769232E-2</v>
      </c>
    </row>
    <row r="12" spans="1:7">
      <c r="A12" s="1" t="s">
        <v>99</v>
      </c>
      <c r="B12" s="10" t="s">
        <v>252</v>
      </c>
      <c r="C12" s="10" t="s">
        <v>252</v>
      </c>
      <c r="D12" s="268">
        <v>65</v>
      </c>
      <c r="E12" s="268">
        <v>6</v>
      </c>
      <c r="F12" s="270">
        <v>0.20833333333333334</v>
      </c>
    </row>
    <row r="13" spans="1:7" s="54" customFormat="1">
      <c r="A13" s="66" t="s">
        <v>100</v>
      </c>
      <c r="B13" s="116" t="s">
        <v>252</v>
      </c>
      <c r="C13" s="116" t="s">
        <v>252</v>
      </c>
      <c r="D13" s="268">
        <v>1</v>
      </c>
      <c r="E13" s="268">
        <v>1</v>
      </c>
      <c r="F13" s="270">
        <v>1.9230769230769232E-2</v>
      </c>
    </row>
    <row r="14" spans="1:7">
      <c r="A14" s="1" t="s">
        <v>101</v>
      </c>
      <c r="B14" s="10" t="s">
        <v>252</v>
      </c>
      <c r="C14" s="10" t="s">
        <v>252</v>
      </c>
      <c r="D14" s="268">
        <v>1</v>
      </c>
      <c r="E14" s="268">
        <v>2</v>
      </c>
      <c r="F14" s="270">
        <v>9.6153846153846159E-3</v>
      </c>
    </row>
    <row r="15" spans="1:7">
      <c r="A15" s="1" t="s">
        <v>102</v>
      </c>
      <c r="B15" s="10" t="s">
        <v>252</v>
      </c>
      <c r="C15" s="10" t="s">
        <v>252</v>
      </c>
      <c r="D15" s="24">
        <v>0</v>
      </c>
      <c r="E15" s="24">
        <v>0</v>
      </c>
      <c r="F15" s="25"/>
    </row>
    <row r="16" spans="1:7">
      <c r="A16" s="1" t="s">
        <v>103</v>
      </c>
      <c r="B16" s="10" t="s">
        <v>252</v>
      </c>
      <c r="C16" s="10" t="s">
        <v>252</v>
      </c>
      <c r="D16" s="268">
        <v>12</v>
      </c>
      <c r="E16" s="268">
        <v>1</v>
      </c>
      <c r="F16" s="270">
        <v>0.23076923076923078</v>
      </c>
    </row>
    <row r="17" spans="1:7">
      <c r="A17" s="1" t="s">
        <v>104</v>
      </c>
      <c r="B17" s="10" t="s">
        <v>252</v>
      </c>
      <c r="C17" s="10" t="s">
        <v>252</v>
      </c>
      <c r="D17" s="268">
        <v>1</v>
      </c>
      <c r="E17" s="268">
        <v>1</v>
      </c>
      <c r="F17" s="269">
        <v>1.9230769230769232E-2</v>
      </c>
    </row>
    <row r="18" spans="1:7">
      <c r="A18" s="1" t="s">
        <v>160</v>
      </c>
      <c r="B18" s="10" t="s">
        <v>252</v>
      </c>
      <c r="C18" s="10" t="s">
        <v>252</v>
      </c>
      <c r="D18" s="268">
        <v>36</v>
      </c>
      <c r="E18" s="268">
        <v>3</v>
      </c>
      <c r="F18" s="270">
        <v>0.23076923076923078</v>
      </c>
    </row>
    <row r="19" spans="1:7" ht="15" thickBot="1">
      <c r="A19" s="9" t="s">
        <v>106</v>
      </c>
      <c r="B19" s="8" t="s">
        <v>252</v>
      </c>
      <c r="C19" s="8" t="s">
        <v>252</v>
      </c>
      <c r="D19" s="268">
        <v>12</v>
      </c>
      <c r="E19" s="268">
        <v>1</v>
      </c>
      <c r="F19" s="270">
        <v>0.23076923076923078</v>
      </c>
    </row>
    <row r="20" spans="1:7" ht="15" thickBot="1">
      <c r="A20" s="273" t="s">
        <v>242</v>
      </c>
      <c r="B20" s="274" t="s">
        <v>252</v>
      </c>
      <c r="C20" s="274" t="s">
        <v>252</v>
      </c>
      <c r="D20" s="275">
        <v>0</v>
      </c>
      <c r="E20" s="275">
        <v>0</v>
      </c>
      <c r="F20" s="276"/>
    </row>
    <row r="21" spans="1:7">
      <c r="A21" s="1" t="s">
        <v>23</v>
      </c>
      <c r="B21" s="10" t="s">
        <v>252</v>
      </c>
      <c r="C21" s="10" t="s">
        <v>252</v>
      </c>
      <c r="D21" s="268">
        <v>1</v>
      </c>
      <c r="E21" s="268">
        <v>1</v>
      </c>
      <c r="F21" s="269">
        <v>1.9230769230769232E-2</v>
      </c>
    </row>
    <row r="22" spans="1:7">
      <c r="A22" s="78" t="s">
        <v>24</v>
      </c>
      <c r="B22" s="10" t="s">
        <v>252</v>
      </c>
      <c r="C22" s="10" t="s">
        <v>252</v>
      </c>
      <c r="D22" s="24">
        <v>1292</v>
      </c>
      <c r="E22" s="24">
        <v>66</v>
      </c>
      <c r="F22" s="25">
        <v>0.38</v>
      </c>
    </row>
    <row r="23" spans="1:7">
      <c r="A23" s="1" t="s">
        <v>25</v>
      </c>
      <c r="B23" s="10" t="s">
        <v>252</v>
      </c>
      <c r="C23" s="10" t="s">
        <v>252</v>
      </c>
      <c r="D23" s="268">
        <v>17</v>
      </c>
      <c r="E23" s="268">
        <v>4</v>
      </c>
      <c r="F23" s="270">
        <v>8.1730769230769232E-2</v>
      </c>
    </row>
    <row r="24" spans="1:7" s="54" customFormat="1">
      <c r="A24" s="66" t="s">
        <v>241</v>
      </c>
      <c r="B24" s="116" t="s">
        <v>252</v>
      </c>
      <c r="C24" s="116" t="s">
        <v>252</v>
      </c>
      <c r="D24" s="268">
        <v>0</v>
      </c>
      <c r="E24" s="268">
        <v>0</v>
      </c>
      <c r="F24" s="238"/>
    </row>
    <row r="25" spans="1:7">
      <c r="A25" s="1" t="s">
        <v>255</v>
      </c>
      <c r="B25" s="10" t="s">
        <v>252</v>
      </c>
      <c r="C25" s="10" t="s">
        <v>252</v>
      </c>
      <c r="D25" s="268">
        <v>294</v>
      </c>
      <c r="E25" s="268">
        <v>2</v>
      </c>
      <c r="F25" s="270">
        <v>2.8269230769230771</v>
      </c>
    </row>
    <row r="26" spans="1:7">
      <c r="A26" s="1" t="s">
        <v>190</v>
      </c>
      <c r="B26" s="10" t="s">
        <v>254</v>
      </c>
      <c r="C26" s="10" t="s">
        <v>252</v>
      </c>
      <c r="D26" s="296">
        <v>0</v>
      </c>
      <c r="E26" s="296">
        <v>0</v>
      </c>
      <c r="F26" s="239">
        <v>0</v>
      </c>
    </row>
    <row r="27" spans="1:7" ht="15" thickBot="1">
      <c r="A27" s="9" t="s">
        <v>253</v>
      </c>
      <c r="B27" s="8" t="s">
        <v>252</v>
      </c>
      <c r="C27" s="8" t="s">
        <v>252</v>
      </c>
      <c r="D27" s="295">
        <v>0</v>
      </c>
      <c r="E27" s="295">
        <v>0</v>
      </c>
      <c r="F27" s="347">
        <v>0</v>
      </c>
    </row>
    <row r="29" spans="1:7">
      <c r="A29" s="45"/>
      <c r="B29" s="45"/>
      <c r="C29" s="45"/>
      <c r="D29" s="45"/>
      <c r="E29" s="45"/>
      <c r="F29" s="45"/>
      <c r="G29" s="45"/>
    </row>
    <row r="30" spans="1:7" ht="30" customHeight="1" thickBot="1">
      <c r="A30" s="357" t="s">
        <v>357</v>
      </c>
      <c r="B30" s="357"/>
      <c r="C30" s="357"/>
      <c r="D30" s="357"/>
      <c r="E30" s="357"/>
      <c r="F30" s="357"/>
      <c r="G30" s="357"/>
    </row>
    <row r="31" spans="1:7" ht="156.75" customHeight="1" thickBot="1">
      <c r="A31" s="102" t="s">
        <v>0</v>
      </c>
      <c r="B31" s="117" t="s">
        <v>358</v>
      </c>
      <c r="C31" s="118" t="s">
        <v>359</v>
      </c>
      <c r="D31" s="118" t="s">
        <v>360</v>
      </c>
      <c r="E31" s="118" t="s">
        <v>361</v>
      </c>
      <c r="F31" s="118" t="s">
        <v>362</v>
      </c>
      <c r="G31" s="119" t="s">
        <v>363</v>
      </c>
    </row>
    <row r="32" spans="1:7" ht="11.25" customHeight="1" thickTop="1" thickBot="1">
      <c r="A32" s="106">
        <v>1</v>
      </c>
      <c r="B32" s="106">
        <v>2</v>
      </c>
      <c r="C32" s="106">
        <v>3</v>
      </c>
      <c r="D32" s="20">
        <v>4</v>
      </c>
      <c r="E32" s="20">
        <v>5</v>
      </c>
      <c r="F32" s="20">
        <v>6</v>
      </c>
      <c r="G32" s="120">
        <v>7</v>
      </c>
    </row>
    <row r="33" spans="1:7" ht="40.5" customHeight="1" thickTop="1" thickBot="1">
      <c r="A33" s="121" t="s">
        <v>242</v>
      </c>
      <c r="B33" s="277">
        <v>10</v>
      </c>
      <c r="C33" s="277">
        <v>30612</v>
      </c>
      <c r="D33" s="277">
        <v>7385473</v>
      </c>
      <c r="E33" s="278">
        <v>0.41448936310511197</v>
      </c>
      <c r="F33" s="277">
        <v>521</v>
      </c>
      <c r="G33" s="277">
        <v>20</v>
      </c>
    </row>
    <row r="34" spans="1:7">
      <c r="A34" s="19"/>
      <c r="B34" s="19"/>
    </row>
    <row r="35" spans="1:7">
      <c r="A35" s="19"/>
      <c r="B35" s="19"/>
    </row>
    <row r="36" spans="1:7">
      <c r="A36" s="19"/>
      <c r="B36" s="19"/>
    </row>
    <row r="37" spans="1:7">
      <c r="A37" s="19"/>
      <c r="B37" s="19"/>
    </row>
    <row r="38" spans="1:7">
      <c r="A38" s="19"/>
      <c r="B38" s="19"/>
    </row>
    <row r="39" spans="1:7">
      <c r="A39" s="19"/>
      <c r="B39" s="19"/>
    </row>
    <row r="40" spans="1:7">
      <c r="A40" s="19"/>
      <c r="B40" s="19"/>
    </row>
    <row r="41" spans="1:7">
      <c r="A41" s="73"/>
      <c r="B41" s="73"/>
    </row>
    <row r="42" spans="1:7">
      <c r="A42" s="19"/>
      <c r="B42" s="19"/>
    </row>
    <row r="43" spans="1:7">
      <c r="A43" s="19"/>
      <c r="B43" s="19"/>
    </row>
    <row r="44" spans="1:7">
      <c r="A44" s="73"/>
      <c r="B44" s="73"/>
    </row>
    <row r="45" spans="1:7">
      <c r="A45" s="19"/>
      <c r="B45" s="19"/>
    </row>
    <row r="46" spans="1:7">
      <c r="A46" s="19"/>
      <c r="B46" s="19"/>
    </row>
    <row r="47" spans="1:7">
      <c r="A47" s="73"/>
      <c r="B47" s="73"/>
    </row>
    <row r="48" spans="1:7">
      <c r="A48" s="73"/>
      <c r="B48" s="73"/>
    </row>
    <row r="49" spans="1:2">
      <c r="A49" s="19"/>
      <c r="B49" s="19"/>
    </row>
    <row r="50" spans="1:2">
      <c r="A50" s="19"/>
      <c r="B50" s="19"/>
    </row>
    <row r="51" spans="1:2">
      <c r="A51" s="19"/>
      <c r="B51" s="19"/>
    </row>
    <row r="52" spans="1:2">
      <c r="A52" s="19"/>
      <c r="B52" s="19"/>
    </row>
  </sheetData>
  <mergeCells count="2">
    <mergeCell ref="A1:F1"/>
    <mergeCell ref="A30:G30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workbookViewId="0">
      <selection activeCell="N10" sqref="N10"/>
    </sheetView>
  </sheetViews>
  <sheetFormatPr defaultRowHeight="14.4"/>
  <cols>
    <col min="1" max="1" width="17.44140625" customWidth="1"/>
    <col min="2" max="2" width="12.6640625" customWidth="1"/>
    <col min="3" max="10" width="12.5546875" customWidth="1"/>
  </cols>
  <sheetData>
    <row r="1" spans="1:10" ht="21" customHeight="1" thickBot="1">
      <c r="A1" s="436" t="s">
        <v>400</v>
      </c>
      <c r="B1" s="436"/>
      <c r="C1" s="436"/>
      <c r="D1" s="436"/>
      <c r="E1" s="436"/>
      <c r="F1" s="436"/>
      <c r="G1" s="436"/>
      <c r="H1" s="436"/>
      <c r="I1" s="436"/>
      <c r="J1" s="436"/>
    </row>
    <row r="2" spans="1:10" ht="63.75" customHeight="1" thickBot="1">
      <c r="A2" s="93" t="s">
        <v>0</v>
      </c>
      <c r="B2" s="93" t="s">
        <v>251</v>
      </c>
      <c r="C2" s="93" t="s">
        <v>250</v>
      </c>
      <c r="D2" s="93" t="s">
        <v>249</v>
      </c>
      <c r="E2" s="93" t="s">
        <v>248</v>
      </c>
      <c r="F2" s="93" t="s">
        <v>247</v>
      </c>
      <c r="G2" s="93" t="s">
        <v>246</v>
      </c>
      <c r="H2" s="93" t="s">
        <v>245</v>
      </c>
      <c r="I2" s="93" t="s">
        <v>244</v>
      </c>
      <c r="J2" s="93" t="s">
        <v>243</v>
      </c>
    </row>
    <row r="3" spans="1:10" ht="12.75" customHeight="1" thickTop="1">
      <c r="A3" s="181">
        <v>1</v>
      </c>
      <c r="B3" s="181">
        <v>2</v>
      </c>
      <c r="C3" s="181">
        <v>3</v>
      </c>
      <c r="D3" s="181">
        <v>4</v>
      </c>
      <c r="E3" s="181">
        <v>5</v>
      </c>
      <c r="F3" s="181">
        <v>6</v>
      </c>
      <c r="G3" s="181">
        <v>7</v>
      </c>
      <c r="H3" s="181">
        <v>8</v>
      </c>
      <c r="I3" s="181">
        <v>9</v>
      </c>
      <c r="J3" s="181">
        <v>10</v>
      </c>
    </row>
    <row r="4" spans="1:10">
      <c r="A4" s="73" t="s">
        <v>6</v>
      </c>
      <c r="B4" s="71">
        <v>0</v>
      </c>
      <c r="C4" s="71">
        <v>0</v>
      </c>
      <c r="D4" s="71">
        <v>0</v>
      </c>
      <c r="E4" s="71">
        <v>0</v>
      </c>
      <c r="F4" s="71">
        <v>0</v>
      </c>
      <c r="G4" s="71">
        <v>0</v>
      </c>
      <c r="H4" s="71">
        <v>0</v>
      </c>
      <c r="I4" s="71">
        <v>0</v>
      </c>
      <c r="J4" s="71">
        <v>0</v>
      </c>
    </row>
    <row r="5" spans="1:10">
      <c r="A5" s="73" t="s">
        <v>7</v>
      </c>
      <c r="B5" s="71">
        <v>5</v>
      </c>
      <c r="C5" s="71">
        <v>22</v>
      </c>
      <c r="D5" s="71">
        <v>2</v>
      </c>
      <c r="E5" s="71">
        <v>0</v>
      </c>
      <c r="F5" s="71">
        <v>5</v>
      </c>
      <c r="G5" s="71">
        <v>123</v>
      </c>
      <c r="H5" s="71">
        <v>5</v>
      </c>
      <c r="I5" s="71">
        <v>4</v>
      </c>
      <c r="J5" s="71">
        <v>166</v>
      </c>
    </row>
    <row r="6" spans="1:10">
      <c r="A6" s="73" t="s">
        <v>8</v>
      </c>
      <c r="B6" s="71">
        <v>0</v>
      </c>
      <c r="C6" s="71">
        <v>4</v>
      </c>
      <c r="D6" s="71">
        <v>0</v>
      </c>
      <c r="E6" s="71">
        <v>0</v>
      </c>
      <c r="F6" s="71">
        <v>1</v>
      </c>
      <c r="G6" s="71">
        <v>1</v>
      </c>
      <c r="H6" s="71">
        <v>5</v>
      </c>
      <c r="I6" s="71">
        <v>0</v>
      </c>
      <c r="J6" s="71">
        <v>11</v>
      </c>
    </row>
    <row r="7" spans="1:10">
      <c r="A7" s="73" t="s">
        <v>9</v>
      </c>
      <c r="B7" s="71">
        <v>2</v>
      </c>
      <c r="C7" s="71">
        <v>0</v>
      </c>
      <c r="D7" s="71">
        <v>0</v>
      </c>
      <c r="E7" s="71">
        <v>1</v>
      </c>
      <c r="F7" s="71">
        <v>1</v>
      </c>
      <c r="G7" s="71">
        <v>0</v>
      </c>
      <c r="H7" s="71">
        <v>3</v>
      </c>
      <c r="I7" s="71">
        <v>0</v>
      </c>
      <c r="J7" s="71">
        <v>7</v>
      </c>
    </row>
    <row r="8" spans="1:10">
      <c r="A8" s="73" t="s">
        <v>10</v>
      </c>
      <c r="B8" s="71">
        <v>3</v>
      </c>
      <c r="C8" s="71">
        <v>3</v>
      </c>
      <c r="D8" s="71">
        <v>0</v>
      </c>
      <c r="E8" s="71">
        <v>0</v>
      </c>
      <c r="F8" s="71">
        <v>0</v>
      </c>
      <c r="G8" s="71">
        <v>0</v>
      </c>
      <c r="H8" s="71">
        <v>1</v>
      </c>
      <c r="I8" s="71">
        <v>0</v>
      </c>
      <c r="J8" s="71">
        <v>7</v>
      </c>
    </row>
    <row r="9" spans="1:10">
      <c r="A9" s="73" t="s">
        <v>11</v>
      </c>
      <c r="B9" s="71">
        <v>5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71">
        <v>6</v>
      </c>
      <c r="I9" s="71">
        <v>1</v>
      </c>
      <c r="J9" s="71">
        <v>12</v>
      </c>
    </row>
    <row r="10" spans="1:10">
      <c r="A10" s="73" t="s">
        <v>12</v>
      </c>
      <c r="B10" s="71">
        <v>1</v>
      </c>
      <c r="C10" s="71">
        <v>3</v>
      </c>
      <c r="D10" s="71">
        <v>0</v>
      </c>
      <c r="E10" s="71">
        <v>3</v>
      </c>
      <c r="F10" s="71">
        <v>3</v>
      </c>
      <c r="G10" s="71">
        <v>0</v>
      </c>
      <c r="H10" s="71">
        <v>0</v>
      </c>
      <c r="I10" s="71">
        <v>0</v>
      </c>
      <c r="J10" s="71">
        <v>10</v>
      </c>
    </row>
    <row r="11" spans="1:10">
      <c r="A11" s="73" t="s">
        <v>13</v>
      </c>
      <c r="B11" s="71">
        <v>3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1">
        <v>2</v>
      </c>
      <c r="I11" s="71">
        <v>1</v>
      </c>
      <c r="J11" s="71">
        <v>6</v>
      </c>
    </row>
    <row r="12" spans="1:10">
      <c r="A12" s="73" t="s">
        <v>14</v>
      </c>
      <c r="B12" s="71">
        <v>5</v>
      </c>
      <c r="C12" s="71">
        <v>2</v>
      </c>
      <c r="D12" s="71">
        <v>0</v>
      </c>
      <c r="E12" s="71">
        <v>0</v>
      </c>
      <c r="F12" s="71">
        <v>1</v>
      </c>
      <c r="G12" s="71">
        <v>0</v>
      </c>
      <c r="H12" s="71">
        <v>4</v>
      </c>
      <c r="I12" s="71">
        <v>0</v>
      </c>
      <c r="J12" s="71">
        <v>12</v>
      </c>
    </row>
    <row r="13" spans="1:10">
      <c r="A13" s="73" t="s">
        <v>15</v>
      </c>
      <c r="B13" s="71">
        <v>1</v>
      </c>
      <c r="C13" s="71">
        <v>2</v>
      </c>
      <c r="D13" s="71">
        <v>0</v>
      </c>
      <c r="E13" s="71">
        <v>1</v>
      </c>
      <c r="F13" s="71">
        <v>2</v>
      </c>
      <c r="G13" s="71">
        <v>0</v>
      </c>
      <c r="H13" s="71">
        <v>1</v>
      </c>
      <c r="I13" s="71">
        <v>0</v>
      </c>
      <c r="J13" s="71">
        <v>7</v>
      </c>
    </row>
    <row r="14" spans="1:10">
      <c r="A14" s="73" t="s">
        <v>16</v>
      </c>
      <c r="B14" s="71">
        <v>8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8</v>
      </c>
    </row>
    <row r="15" spans="1:10">
      <c r="A15" s="73" t="s">
        <v>17</v>
      </c>
      <c r="B15" s="71">
        <v>1</v>
      </c>
      <c r="C15" s="71">
        <v>1</v>
      </c>
      <c r="D15" s="71">
        <v>0</v>
      </c>
      <c r="E15" s="71">
        <v>0</v>
      </c>
      <c r="F15" s="71">
        <v>0</v>
      </c>
      <c r="G15" s="71">
        <v>0</v>
      </c>
      <c r="H15" s="71">
        <v>1</v>
      </c>
      <c r="I15" s="71">
        <v>0</v>
      </c>
      <c r="J15" s="71">
        <v>3</v>
      </c>
    </row>
    <row r="16" spans="1:10">
      <c r="A16" s="73" t="s">
        <v>18</v>
      </c>
      <c r="B16" s="71">
        <v>0</v>
      </c>
      <c r="C16" s="71">
        <v>0</v>
      </c>
      <c r="D16" s="71">
        <v>0</v>
      </c>
      <c r="E16" s="71">
        <v>0</v>
      </c>
      <c r="F16" s="71">
        <v>0</v>
      </c>
      <c r="G16" s="71">
        <v>0</v>
      </c>
      <c r="H16" s="71">
        <v>2</v>
      </c>
      <c r="I16" s="71">
        <v>0</v>
      </c>
      <c r="J16" s="71">
        <v>2</v>
      </c>
    </row>
    <row r="17" spans="1:10">
      <c r="A17" s="73" t="s">
        <v>19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</row>
    <row r="18" spans="1:10">
      <c r="A18" s="73" t="s">
        <v>20</v>
      </c>
      <c r="B18" s="71">
        <v>2</v>
      </c>
      <c r="C18" s="71">
        <v>0</v>
      </c>
      <c r="D18" s="71">
        <v>0</v>
      </c>
      <c r="E18" s="71">
        <v>0</v>
      </c>
      <c r="F18" s="71">
        <v>0</v>
      </c>
      <c r="G18" s="71">
        <v>0</v>
      </c>
      <c r="H18" s="71">
        <v>1</v>
      </c>
      <c r="I18" s="71">
        <v>0</v>
      </c>
      <c r="J18" s="71">
        <v>3</v>
      </c>
    </row>
    <row r="19" spans="1:10">
      <c r="A19" s="73" t="s">
        <v>21</v>
      </c>
      <c r="B19" s="71">
        <v>2</v>
      </c>
      <c r="C19" s="71">
        <v>0</v>
      </c>
      <c r="D19" s="71">
        <v>0</v>
      </c>
      <c r="E19" s="71">
        <v>0</v>
      </c>
      <c r="F19" s="71">
        <v>0</v>
      </c>
      <c r="G19" s="71">
        <v>0</v>
      </c>
      <c r="H19" s="71">
        <v>0</v>
      </c>
      <c r="I19" s="71">
        <v>0</v>
      </c>
      <c r="J19" s="71">
        <v>2</v>
      </c>
    </row>
    <row r="20" spans="1:10">
      <c r="A20" s="73" t="s">
        <v>242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</row>
    <row r="21" spans="1:10">
      <c r="A21" s="73" t="s">
        <v>25</v>
      </c>
      <c r="B21" s="71">
        <v>0</v>
      </c>
      <c r="C21" s="71">
        <v>2</v>
      </c>
      <c r="D21" s="71">
        <v>0</v>
      </c>
      <c r="E21" s="71">
        <v>0</v>
      </c>
      <c r="F21" s="71">
        <v>1</v>
      </c>
      <c r="G21" s="71">
        <v>0</v>
      </c>
      <c r="H21" s="71">
        <v>0</v>
      </c>
      <c r="I21" s="71">
        <v>0</v>
      </c>
      <c r="J21" s="71">
        <v>3</v>
      </c>
    </row>
    <row r="22" spans="1:10">
      <c r="A22" s="73" t="s">
        <v>23</v>
      </c>
      <c r="B22" s="71">
        <v>0</v>
      </c>
      <c r="C22" s="71">
        <v>4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4</v>
      </c>
    </row>
    <row r="23" spans="1:10">
      <c r="A23" s="73" t="s">
        <v>190</v>
      </c>
      <c r="B23" s="71">
        <v>11</v>
      </c>
      <c r="C23" s="71">
        <v>19</v>
      </c>
      <c r="D23" s="71">
        <v>1</v>
      </c>
      <c r="E23" s="71">
        <v>1</v>
      </c>
      <c r="F23" s="71">
        <v>4</v>
      </c>
      <c r="G23" s="71">
        <v>0</v>
      </c>
      <c r="H23" s="71">
        <v>4</v>
      </c>
      <c r="I23" s="71">
        <v>0</v>
      </c>
      <c r="J23" s="71">
        <v>40</v>
      </c>
    </row>
    <row r="24" spans="1:10">
      <c r="A24" s="73" t="s">
        <v>241</v>
      </c>
      <c r="B24" s="71">
        <v>1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1</v>
      </c>
    </row>
    <row r="25" spans="1:10">
      <c r="A25" s="73" t="s">
        <v>240</v>
      </c>
      <c r="B25" s="71">
        <v>1</v>
      </c>
      <c r="C25" s="71">
        <v>0</v>
      </c>
      <c r="D25" s="71">
        <v>0</v>
      </c>
      <c r="E25" s="71">
        <v>1</v>
      </c>
      <c r="F25" s="71">
        <v>1</v>
      </c>
      <c r="G25" s="71">
        <v>0</v>
      </c>
      <c r="H25" s="71">
        <v>1</v>
      </c>
      <c r="I25" s="71">
        <v>0</v>
      </c>
      <c r="J25" s="71">
        <v>4</v>
      </c>
    </row>
    <row r="26" spans="1:10" ht="27" customHeight="1">
      <c r="A26" s="72" t="s">
        <v>239</v>
      </c>
      <c r="B26" s="71">
        <v>2</v>
      </c>
      <c r="C26" s="71">
        <v>0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2</v>
      </c>
    </row>
    <row r="27" spans="1:10" ht="15" thickBot="1">
      <c r="A27" s="72" t="s">
        <v>24</v>
      </c>
      <c r="B27" s="71">
        <v>2</v>
      </c>
      <c r="C27" s="71">
        <v>8</v>
      </c>
      <c r="D27" s="71">
        <v>2</v>
      </c>
      <c r="E27" s="71">
        <v>0</v>
      </c>
      <c r="F27" s="71">
        <v>0</v>
      </c>
      <c r="G27" s="71">
        <v>0</v>
      </c>
      <c r="H27" s="71">
        <v>1</v>
      </c>
      <c r="I27" s="71">
        <v>0</v>
      </c>
      <c r="J27" s="71">
        <v>13</v>
      </c>
    </row>
    <row r="28" spans="1:10" ht="21" customHeight="1" thickBot="1">
      <c r="A28" s="107" t="s">
        <v>162</v>
      </c>
      <c r="B28" s="108">
        <f>SUM(B4:B27)</f>
        <v>55</v>
      </c>
      <c r="C28" s="108">
        <f t="shared" ref="C28:I28" si="0">SUM(C4:C27)</f>
        <v>70</v>
      </c>
      <c r="D28" s="108">
        <f t="shared" si="0"/>
        <v>5</v>
      </c>
      <c r="E28" s="108">
        <f t="shared" si="0"/>
        <v>7</v>
      </c>
      <c r="F28" s="108">
        <f t="shared" si="0"/>
        <v>19</v>
      </c>
      <c r="G28" s="108">
        <f t="shared" si="0"/>
        <v>124</v>
      </c>
      <c r="H28" s="108">
        <f t="shared" si="0"/>
        <v>37</v>
      </c>
      <c r="I28" s="108">
        <f t="shared" si="0"/>
        <v>6</v>
      </c>
      <c r="J28" s="108">
        <f>SUM(J4:J27)</f>
        <v>323</v>
      </c>
    </row>
    <row r="29" spans="1:10">
      <c r="B29" s="122"/>
      <c r="C29" s="122"/>
      <c r="D29" s="122"/>
      <c r="E29" s="122"/>
      <c r="F29" s="122"/>
      <c r="G29" s="122"/>
      <c r="H29" s="122"/>
      <c r="I29" s="122"/>
    </row>
  </sheetData>
  <mergeCells count="1">
    <mergeCell ref="A1:J1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S150"/>
  <sheetViews>
    <sheetView topLeftCell="A115" zoomScale="90" zoomScaleNormal="90" workbookViewId="0">
      <selection activeCell="A150" sqref="A150"/>
    </sheetView>
  </sheetViews>
  <sheetFormatPr defaultColWidth="9.109375" defaultRowHeight="14.4"/>
  <cols>
    <col min="1" max="1" width="24.6640625" style="65" customWidth="1"/>
    <col min="2" max="2" width="10" style="65" customWidth="1"/>
    <col min="3" max="3" width="10.6640625" style="65" customWidth="1"/>
    <col min="4" max="4" width="9.44140625" style="65" customWidth="1"/>
    <col min="5" max="5" width="9" style="65" customWidth="1"/>
    <col min="6" max="7" width="9.33203125" style="65" customWidth="1"/>
    <col min="8" max="8" width="9.5546875" style="65" customWidth="1"/>
    <col min="9" max="9" width="9.44140625" style="65" customWidth="1"/>
    <col min="10" max="10" width="9.6640625" style="65" customWidth="1"/>
    <col min="11" max="11" width="9.109375" style="65" customWidth="1"/>
    <col min="12" max="13" width="9.44140625" style="65" customWidth="1"/>
    <col min="14" max="14" width="10" style="65" customWidth="1"/>
    <col min="15" max="15" width="9.44140625" style="65" customWidth="1"/>
    <col min="16" max="16384" width="9.109375" style="21"/>
  </cols>
  <sheetData>
    <row r="1" spans="1:18" ht="25.5" customHeight="1" thickBot="1">
      <c r="A1" s="411" t="s">
        <v>405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8" ht="113.25" customHeight="1" thickBot="1">
      <c r="A2" s="281" t="s">
        <v>0</v>
      </c>
      <c r="B2" s="438" t="s">
        <v>293</v>
      </c>
      <c r="C2" s="438"/>
      <c r="D2" s="438" t="s">
        <v>292</v>
      </c>
      <c r="E2" s="438"/>
      <c r="F2" s="438"/>
      <c r="G2" s="438" t="s">
        <v>291</v>
      </c>
      <c r="H2" s="438"/>
      <c r="I2" s="438" t="s">
        <v>290</v>
      </c>
      <c r="J2" s="438"/>
      <c r="K2" s="438"/>
      <c r="L2" s="438" t="s">
        <v>289</v>
      </c>
      <c r="M2" s="438"/>
      <c r="N2" s="438" t="s">
        <v>288</v>
      </c>
      <c r="O2" s="438"/>
    </row>
    <row r="3" spans="1:18" ht="14.25" customHeight="1" thickTop="1" thickBot="1">
      <c r="A3" s="280">
        <v>1</v>
      </c>
      <c r="B3" s="437">
        <v>2</v>
      </c>
      <c r="C3" s="437"/>
      <c r="D3" s="437">
        <v>3</v>
      </c>
      <c r="E3" s="437"/>
      <c r="F3" s="437"/>
      <c r="G3" s="437">
        <v>4</v>
      </c>
      <c r="H3" s="437"/>
      <c r="I3" s="437">
        <v>5</v>
      </c>
      <c r="J3" s="437"/>
      <c r="K3" s="437"/>
      <c r="L3" s="437">
        <v>6</v>
      </c>
      <c r="M3" s="437"/>
      <c r="N3" s="437">
        <v>7</v>
      </c>
      <c r="O3" s="437"/>
    </row>
    <row r="4" spans="1:18" ht="17.25" customHeight="1" thickTop="1">
      <c r="A4" s="1" t="s">
        <v>91</v>
      </c>
      <c r="B4" s="440" t="s">
        <v>404</v>
      </c>
      <c r="C4" s="440"/>
      <c r="D4" s="439" t="s">
        <v>404</v>
      </c>
      <c r="E4" s="439"/>
      <c r="F4" s="439"/>
      <c r="G4" s="439" t="s">
        <v>404</v>
      </c>
      <c r="H4" s="439"/>
      <c r="I4" s="439" t="s">
        <v>404</v>
      </c>
      <c r="J4" s="439"/>
      <c r="K4" s="439"/>
      <c r="L4" s="439" t="s">
        <v>404</v>
      </c>
      <c r="M4" s="439"/>
      <c r="N4" s="440">
        <v>5</v>
      </c>
      <c r="O4" s="440"/>
    </row>
    <row r="5" spans="1:18" ht="16.5" customHeight="1">
      <c r="A5" s="1" t="s">
        <v>92</v>
      </c>
      <c r="B5" s="439" t="s">
        <v>404</v>
      </c>
      <c r="C5" s="439"/>
      <c r="D5" s="439" t="s">
        <v>404</v>
      </c>
      <c r="E5" s="439"/>
      <c r="F5" s="439"/>
      <c r="G5" s="439" t="s">
        <v>404</v>
      </c>
      <c r="H5" s="439"/>
      <c r="I5" s="439" t="s">
        <v>404</v>
      </c>
      <c r="J5" s="439"/>
      <c r="K5" s="439"/>
      <c r="L5" s="439" t="s">
        <v>404</v>
      </c>
      <c r="M5" s="439"/>
      <c r="N5" s="439">
        <v>11</v>
      </c>
      <c r="O5" s="439"/>
    </row>
    <row r="6" spans="1:18" ht="15" customHeight="1">
      <c r="A6" s="1" t="s">
        <v>93</v>
      </c>
      <c r="B6" s="439" t="s">
        <v>404</v>
      </c>
      <c r="C6" s="439"/>
      <c r="D6" s="439" t="s">
        <v>404</v>
      </c>
      <c r="E6" s="439"/>
      <c r="F6" s="439"/>
      <c r="G6" s="439" t="s">
        <v>404</v>
      </c>
      <c r="H6" s="439"/>
      <c r="I6" s="439" t="s">
        <v>404</v>
      </c>
      <c r="J6" s="439"/>
      <c r="K6" s="439"/>
      <c r="L6" s="439" t="s">
        <v>404</v>
      </c>
      <c r="M6" s="439"/>
      <c r="N6" s="439">
        <v>4</v>
      </c>
      <c r="O6" s="439"/>
    </row>
    <row r="7" spans="1:18" ht="16.5" customHeight="1">
      <c r="A7" s="1" t="s">
        <v>94</v>
      </c>
      <c r="B7" s="439" t="s">
        <v>404</v>
      </c>
      <c r="C7" s="439"/>
      <c r="D7" s="439" t="s">
        <v>404</v>
      </c>
      <c r="E7" s="439"/>
      <c r="F7" s="439"/>
      <c r="G7" s="439" t="s">
        <v>404</v>
      </c>
      <c r="H7" s="439"/>
      <c r="I7" s="439" t="s">
        <v>404</v>
      </c>
      <c r="J7" s="439"/>
      <c r="K7" s="439"/>
      <c r="L7" s="439" t="s">
        <v>404</v>
      </c>
      <c r="M7" s="439"/>
      <c r="N7" s="439">
        <v>7</v>
      </c>
      <c r="O7" s="439"/>
    </row>
    <row r="8" spans="1:18" ht="15.75" customHeight="1">
      <c r="A8" s="1" t="s">
        <v>95</v>
      </c>
      <c r="B8" s="439" t="s">
        <v>404</v>
      </c>
      <c r="C8" s="439"/>
      <c r="D8" s="439" t="s">
        <v>404</v>
      </c>
      <c r="E8" s="439"/>
      <c r="F8" s="439"/>
      <c r="G8" s="439" t="s">
        <v>404</v>
      </c>
      <c r="H8" s="439"/>
      <c r="I8" s="439" t="s">
        <v>404</v>
      </c>
      <c r="J8" s="439"/>
      <c r="K8" s="439"/>
      <c r="L8" s="439" t="s">
        <v>404</v>
      </c>
      <c r="M8" s="439"/>
      <c r="N8" s="439">
        <v>4</v>
      </c>
      <c r="O8" s="439"/>
    </row>
    <row r="9" spans="1:18" ht="15.75" customHeight="1">
      <c r="A9" s="1" t="s">
        <v>96</v>
      </c>
      <c r="B9" s="439" t="s">
        <v>404</v>
      </c>
      <c r="C9" s="439"/>
      <c r="D9" s="439" t="s">
        <v>404</v>
      </c>
      <c r="E9" s="439"/>
      <c r="F9" s="439"/>
      <c r="G9" s="439" t="s">
        <v>404</v>
      </c>
      <c r="H9" s="439"/>
      <c r="I9" s="439" t="s">
        <v>404</v>
      </c>
      <c r="J9" s="439"/>
      <c r="K9" s="439"/>
      <c r="L9" s="439" t="s">
        <v>404</v>
      </c>
      <c r="M9" s="439"/>
      <c r="N9" s="439">
        <v>6</v>
      </c>
      <c r="O9" s="439"/>
    </row>
    <row r="10" spans="1:18" ht="15" customHeight="1">
      <c r="A10" s="1" t="s">
        <v>97</v>
      </c>
      <c r="B10" s="439" t="s">
        <v>404</v>
      </c>
      <c r="C10" s="439"/>
      <c r="D10" s="439" t="s">
        <v>404</v>
      </c>
      <c r="E10" s="439"/>
      <c r="F10" s="439"/>
      <c r="G10" s="439" t="s">
        <v>404</v>
      </c>
      <c r="H10" s="439"/>
      <c r="I10" s="439" t="s">
        <v>404</v>
      </c>
      <c r="J10" s="439"/>
      <c r="K10" s="439"/>
      <c r="L10" s="439" t="s">
        <v>404</v>
      </c>
      <c r="M10" s="439"/>
      <c r="N10" s="439">
        <v>8</v>
      </c>
      <c r="O10" s="439"/>
    </row>
    <row r="11" spans="1:18" ht="16.5" customHeight="1">
      <c r="A11" s="1" t="s">
        <v>98</v>
      </c>
      <c r="B11" s="439" t="s">
        <v>404</v>
      </c>
      <c r="C11" s="439"/>
      <c r="D11" s="439" t="s">
        <v>404</v>
      </c>
      <c r="E11" s="439"/>
      <c r="F11" s="439"/>
      <c r="G11" s="439" t="s">
        <v>404</v>
      </c>
      <c r="H11" s="439"/>
      <c r="I11" s="439" t="s">
        <v>404</v>
      </c>
      <c r="J11" s="439"/>
      <c r="K11" s="439"/>
      <c r="L11" s="439" t="s">
        <v>404</v>
      </c>
      <c r="M11" s="439"/>
      <c r="N11" s="439">
        <v>1</v>
      </c>
      <c r="O11" s="439"/>
      <c r="R11" s="45"/>
    </row>
    <row r="12" spans="1:18" ht="17.25" customHeight="1">
      <c r="A12" s="1" t="s">
        <v>99</v>
      </c>
      <c r="B12" s="439" t="s">
        <v>404</v>
      </c>
      <c r="C12" s="439"/>
      <c r="D12" s="439" t="s">
        <v>404</v>
      </c>
      <c r="E12" s="439"/>
      <c r="F12" s="439"/>
      <c r="G12" s="439" t="s">
        <v>404</v>
      </c>
      <c r="H12" s="439"/>
      <c r="I12" s="439" t="s">
        <v>404</v>
      </c>
      <c r="J12" s="439"/>
      <c r="K12" s="439"/>
      <c r="L12" s="439" t="s">
        <v>404</v>
      </c>
      <c r="M12" s="439"/>
      <c r="N12" s="439">
        <v>6</v>
      </c>
      <c r="O12" s="439"/>
      <c r="R12" s="45"/>
    </row>
    <row r="13" spans="1:18" ht="13.5" customHeight="1">
      <c r="A13" s="1" t="s">
        <v>100</v>
      </c>
      <c r="B13" s="439" t="s">
        <v>404</v>
      </c>
      <c r="C13" s="439"/>
      <c r="D13" s="439" t="s">
        <v>404</v>
      </c>
      <c r="E13" s="439"/>
      <c r="F13" s="439"/>
      <c r="G13" s="439" t="s">
        <v>404</v>
      </c>
      <c r="H13" s="439"/>
      <c r="I13" s="439" t="s">
        <v>404</v>
      </c>
      <c r="J13" s="439"/>
      <c r="K13" s="439"/>
      <c r="L13" s="439" t="s">
        <v>404</v>
      </c>
      <c r="M13" s="439"/>
      <c r="N13" s="439">
        <v>10</v>
      </c>
      <c r="O13" s="439"/>
    </row>
    <row r="14" spans="1:18" ht="13.5" customHeight="1">
      <c r="A14" s="1" t="s">
        <v>101</v>
      </c>
      <c r="B14" s="439" t="s">
        <v>404</v>
      </c>
      <c r="C14" s="439"/>
      <c r="D14" s="439" t="s">
        <v>404</v>
      </c>
      <c r="E14" s="439"/>
      <c r="F14" s="439"/>
      <c r="G14" s="439" t="s">
        <v>404</v>
      </c>
      <c r="H14" s="439"/>
      <c r="I14" s="439" t="s">
        <v>404</v>
      </c>
      <c r="J14" s="439"/>
      <c r="K14" s="439"/>
      <c r="L14" s="439" t="s">
        <v>404</v>
      </c>
      <c r="M14" s="439"/>
      <c r="N14" s="439">
        <v>12</v>
      </c>
      <c r="O14" s="439"/>
    </row>
    <row r="15" spans="1:18" ht="16.5" customHeight="1">
      <c r="A15" s="1" t="s">
        <v>102</v>
      </c>
      <c r="B15" s="439" t="s">
        <v>404</v>
      </c>
      <c r="C15" s="439"/>
      <c r="D15" s="439" t="s">
        <v>404</v>
      </c>
      <c r="E15" s="439"/>
      <c r="F15" s="439"/>
      <c r="G15" s="439" t="s">
        <v>404</v>
      </c>
      <c r="H15" s="439"/>
      <c r="I15" s="439" t="s">
        <v>404</v>
      </c>
      <c r="J15" s="439"/>
      <c r="K15" s="439"/>
      <c r="L15" s="439" t="s">
        <v>404</v>
      </c>
      <c r="M15" s="439"/>
      <c r="N15" s="439">
        <v>2</v>
      </c>
      <c r="O15" s="439"/>
    </row>
    <row r="16" spans="1:18" ht="17.25" customHeight="1">
      <c r="A16" s="1" t="s">
        <v>103</v>
      </c>
      <c r="B16" s="439" t="s">
        <v>404</v>
      </c>
      <c r="C16" s="439"/>
      <c r="D16" s="439" t="s">
        <v>404</v>
      </c>
      <c r="E16" s="439"/>
      <c r="F16" s="439"/>
      <c r="G16" s="439" t="s">
        <v>404</v>
      </c>
      <c r="H16" s="439"/>
      <c r="I16" s="439" t="s">
        <v>404</v>
      </c>
      <c r="J16" s="439"/>
      <c r="K16" s="439"/>
      <c r="L16" s="439" t="s">
        <v>404</v>
      </c>
      <c r="M16" s="439"/>
      <c r="N16" s="439">
        <v>7</v>
      </c>
      <c r="O16" s="439"/>
    </row>
    <row r="17" spans="1:19" ht="14.25" customHeight="1">
      <c r="A17" s="1" t="s">
        <v>104</v>
      </c>
      <c r="B17" s="439" t="s">
        <v>404</v>
      </c>
      <c r="C17" s="439"/>
      <c r="D17" s="439" t="s">
        <v>404</v>
      </c>
      <c r="E17" s="439"/>
      <c r="F17" s="439"/>
      <c r="G17" s="439" t="s">
        <v>404</v>
      </c>
      <c r="H17" s="439"/>
      <c r="I17" s="439" t="s">
        <v>404</v>
      </c>
      <c r="J17" s="439"/>
      <c r="K17" s="439"/>
      <c r="L17" s="439" t="s">
        <v>404</v>
      </c>
      <c r="M17" s="439"/>
      <c r="N17" s="439">
        <v>8</v>
      </c>
      <c r="O17" s="439"/>
    </row>
    <row r="18" spans="1:19" ht="15.75" customHeight="1">
      <c r="A18" s="1" t="s">
        <v>160</v>
      </c>
      <c r="B18" s="439" t="s">
        <v>404</v>
      </c>
      <c r="C18" s="439"/>
      <c r="D18" s="439" t="s">
        <v>404</v>
      </c>
      <c r="E18" s="439"/>
      <c r="F18" s="439"/>
      <c r="G18" s="439" t="s">
        <v>404</v>
      </c>
      <c r="H18" s="439"/>
      <c r="I18" s="439" t="s">
        <v>404</v>
      </c>
      <c r="J18" s="439"/>
      <c r="K18" s="439"/>
      <c r="L18" s="439" t="s">
        <v>404</v>
      </c>
      <c r="M18" s="439"/>
      <c r="N18" s="439">
        <v>6</v>
      </c>
      <c r="O18" s="439"/>
    </row>
    <row r="19" spans="1:19" ht="18.75" customHeight="1">
      <c r="A19" s="1" t="s">
        <v>106</v>
      </c>
      <c r="B19" s="439" t="s">
        <v>404</v>
      </c>
      <c r="C19" s="439"/>
      <c r="D19" s="439" t="s">
        <v>404</v>
      </c>
      <c r="E19" s="439"/>
      <c r="F19" s="439"/>
      <c r="G19" s="439" t="s">
        <v>404</v>
      </c>
      <c r="H19" s="439"/>
      <c r="I19" s="439" t="s">
        <v>404</v>
      </c>
      <c r="J19" s="439"/>
      <c r="K19" s="439"/>
      <c r="L19" s="439" t="s">
        <v>404</v>
      </c>
      <c r="M19" s="439"/>
      <c r="N19" s="439">
        <v>6</v>
      </c>
      <c r="O19" s="439"/>
    </row>
    <row r="20" spans="1:19">
      <c r="A20" s="1" t="s">
        <v>242</v>
      </c>
      <c r="B20" s="439" t="s">
        <v>404</v>
      </c>
      <c r="C20" s="439"/>
      <c r="D20" s="439" t="s">
        <v>404</v>
      </c>
      <c r="E20" s="439"/>
      <c r="F20" s="439"/>
      <c r="G20" s="439" t="s">
        <v>404</v>
      </c>
      <c r="H20" s="439"/>
      <c r="I20" s="439" t="s">
        <v>404</v>
      </c>
      <c r="J20" s="439"/>
      <c r="K20" s="439"/>
      <c r="L20" s="439" t="s">
        <v>404</v>
      </c>
      <c r="M20" s="439"/>
      <c r="N20" s="439">
        <v>2</v>
      </c>
      <c r="O20" s="439"/>
    </row>
    <row r="21" spans="1:19" ht="13.5" customHeight="1">
      <c r="A21" s="1" t="s">
        <v>190</v>
      </c>
      <c r="B21" s="439" t="s">
        <v>404</v>
      </c>
      <c r="C21" s="439"/>
      <c r="D21" s="439" t="s">
        <v>404</v>
      </c>
      <c r="E21" s="439"/>
      <c r="F21" s="439"/>
      <c r="G21" s="439" t="s">
        <v>404</v>
      </c>
      <c r="H21" s="439"/>
      <c r="I21" s="439" t="s">
        <v>404</v>
      </c>
      <c r="J21" s="439"/>
      <c r="K21" s="439"/>
      <c r="L21" s="439" t="s">
        <v>404</v>
      </c>
      <c r="M21" s="439"/>
      <c r="N21" s="439">
        <v>4</v>
      </c>
      <c r="O21" s="439"/>
    </row>
    <row r="22" spans="1:19">
      <c r="A22" s="1" t="s">
        <v>23</v>
      </c>
      <c r="B22" s="439" t="s">
        <v>403</v>
      </c>
      <c r="C22" s="439"/>
      <c r="D22" s="439" t="s">
        <v>404</v>
      </c>
      <c r="E22" s="439"/>
      <c r="F22" s="439"/>
      <c r="G22" s="439" t="s">
        <v>403</v>
      </c>
      <c r="H22" s="439"/>
      <c r="I22" s="439" t="s">
        <v>403</v>
      </c>
      <c r="J22" s="439"/>
      <c r="K22" s="439"/>
      <c r="L22" s="439" t="s">
        <v>404</v>
      </c>
      <c r="M22" s="439"/>
      <c r="N22" s="439">
        <v>2</v>
      </c>
      <c r="O22" s="439"/>
    </row>
    <row r="23" spans="1:19">
      <c r="A23" s="78" t="s">
        <v>24</v>
      </c>
      <c r="B23" s="439" t="s">
        <v>404</v>
      </c>
      <c r="C23" s="439"/>
      <c r="D23" s="439" t="s">
        <v>404</v>
      </c>
      <c r="E23" s="439"/>
      <c r="F23" s="439"/>
      <c r="G23" s="439" t="s">
        <v>404</v>
      </c>
      <c r="H23" s="439"/>
      <c r="I23" s="439" t="s">
        <v>404</v>
      </c>
      <c r="J23" s="439"/>
      <c r="K23" s="439"/>
      <c r="L23" s="439" t="s">
        <v>404</v>
      </c>
      <c r="M23" s="439"/>
      <c r="N23" s="439">
        <v>10</v>
      </c>
      <c r="O23" s="439"/>
    </row>
    <row r="24" spans="1:19">
      <c r="A24" s="1" t="s">
        <v>25</v>
      </c>
      <c r="B24" s="439" t="s">
        <v>404</v>
      </c>
      <c r="C24" s="439"/>
      <c r="D24" s="439" t="s">
        <v>404</v>
      </c>
      <c r="E24" s="439"/>
      <c r="F24" s="439"/>
      <c r="G24" s="439" t="s">
        <v>404</v>
      </c>
      <c r="H24" s="439"/>
      <c r="I24" s="439" t="s">
        <v>404</v>
      </c>
      <c r="J24" s="439"/>
      <c r="K24" s="439"/>
      <c r="L24" s="439" t="s">
        <v>404</v>
      </c>
      <c r="M24" s="439"/>
      <c r="N24" s="439">
        <v>4</v>
      </c>
      <c r="O24" s="439"/>
    </row>
    <row r="25" spans="1:19" ht="24" customHeight="1">
      <c r="A25" s="1" t="s">
        <v>253</v>
      </c>
      <c r="B25" s="439" t="s">
        <v>404</v>
      </c>
      <c r="C25" s="439"/>
      <c r="D25" s="439" t="s">
        <v>404</v>
      </c>
      <c r="E25" s="439"/>
      <c r="F25" s="439"/>
      <c r="G25" s="439" t="s">
        <v>404</v>
      </c>
      <c r="H25" s="439"/>
      <c r="I25" s="439" t="s">
        <v>404</v>
      </c>
      <c r="J25" s="439"/>
      <c r="K25" s="439"/>
      <c r="L25" s="439" t="s">
        <v>404</v>
      </c>
      <c r="M25" s="439"/>
      <c r="N25" s="439">
        <v>4</v>
      </c>
      <c r="O25" s="439"/>
    </row>
    <row r="26" spans="1:19" ht="26.25" customHeight="1">
      <c r="A26" s="1" t="s">
        <v>255</v>
      </c>
      <c r="B26" s="439" t="s">
        <v>404</v>
      </c>
      <c r="C26" s="439"/>
      <c r="D26" s="439" t="s">
        <v>404</v>
      </c>
      <c r="E26" s="439"/>
      <c r="F26" s="439"/>
      <c r="G26" s="439" t="s">
        <v>404</v>
      </c>
      <c r="H26" s="439"/>
      <c r="I26" s="439" t="s">
        <v>404</v>
      </c>
      <c r="J26" s="439"/>
      <c r="K26" s="439"/>
      <c r="L26" s="439" t="s">
        <v>404</v>
      </c>
      <c r="M26" s="439"/>
      <c r="N26" s="439">
        <v>4</v>
      </c>
      <c r="O26" s="439"/>
    </row>
    <row r="27" spans="1:19" ht="16.5" customHeight="1" thickBot="1">
      <c r="A27" s="9" t="s">
        <v>241</v>
      </c>
      <c r="B27" s="441" t="s">
        <v>404</v>
      </c>
      <c r="C27" s="441"/>
      <c r="D27" s="441" t="s">
        <v>404</v>
      </c>
      <c r="E27" s="441"/>
      <c r="F27" s="441"/>
      <c r="G27" s="441" t="s">
        <v>404</v>
      </c>
      <c r="H27" s="441"/>
      <c r="I27" s="441" t="s">
        <v>404</v>
      </c>
      <c r="J27" s="441"/>
      <c r="K27" s="441"/>
      <c r="L27" s="441" t="s">
        <v>404</v>
      </c>
      <c r="M27" s="441"/>
      <c r="N27" s="441">
        <v>7</v>
      </c>
      <c r="O27" s="441"/>
    </row>
    <row r="28" spans="1:19" ht="16.5" customHeight="1">
      <c r="A28" s="1"/>
      <c r="B28" s="1"/>
      <c r="C28" s="1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9" ht="27" customHeight="1" thickBot="1">
      <c r="A29" s="442" t="s">
        <v>406</v>
      </c>
      <c r="B29" s="442"/>
      <c r="C29" s="442"/>
      <c r="D29" s="442"/>
      <c r="E29" s="442"/>
      <c r="F29" s="442"/>
      <c r="G29" s="442"/>
      <c r="H29" s="442"/>
      <c r="I29" s="442"/>
      <c r="J29" s="442"/>
      <c r="K29" s="442"/>
      <c r="L29" s="442"/>
      <c r="M29" s="442"/>
      <c r="N29" s="442"/>
      <c r="O29" s="442"/>
    </row>
    <row r="30" spans="1:19" ht="84" customHeight="1" thickBot="1">
      <c r="A30" s="281" t="s">
        <v>0</v>
      </c>
      <c r="B30" s="438" t="s">
        <v>287</v>
      </c>
      <c r="C30" s="438"/>
      <c r="D30" s="438"/>
      <c r="E30" s="438"/>
      <c r="F30" s="438" t="s">
        <v>286</v>
      </c>
      <c r="G30" s="438"/>
      <c r="H30" s="438"/>
      <c r="I30" s="438" t="s">
        <v>285</v>
      </c>
      <c r="J30" s="438"/>
      <c r="K30" s="438"/>
      <c r="L30" s="438"/>
      <c r="M30" s="438" t="s">
        <v>284</v>
      </c>
      <c r="N30" s="438"/>
      <c r="O30" s="438"/>
    </row>
    <row r="31" spans="1:19" ht="12.75" customHeight="1" thickTop="1" thickBot="1">
      <c r="A31" s="280">
        <v>1</v>
      </c>
      <c r="B31" s="437">
        <v>2</v>
      </c>
      <c r="C31" s="437"/>
      <c r="D31" s="437"/>
      <c r="E31" s="437"/>
      <c r="F31" s="437">
        <v>3</v>
      </c>
      <c r="G31" s="437"/>
      <c r="H31" s="437"/>
      <c r="I31" s="437">
        <v>4</v>
      </c>
      <c r="J31" s="437"/>
      <c r="K31" s="437"/>
      <c r="L31" s="437"/>
      <c r="M31" s="437">
        <v>5</v>
      </c>
      <c r="N31" s="437"/>
      <c r="O31" s="437"/>
    </row>
    <row r="32" spans="1:19" ht="15" thickTop="1">
      <c r="A32" s="1" t="s">
        <v>91</v>
      </c>
      <c r="B32" s="440">
        <v>3</v>
      </c>
      <c r="C32" s="440"/>
      <c r="D32" s="440"/>
      <c r="E32" s="440"/>
      <c r="F32" s="440">
        <v>0</v>
      </c>
      <c r="G32" s="440"/>
      <c r="H32" s="440"/>
      <c r="I32" s="440">
        <v>0</v>
      </c>
      <c r="J32" s="440"/>
      <c r="K32" s="440"/>
      <c r="L32" s="440"/>
      <c r="M32" s="439" t="s">
        <v>402</v>
      </c>
      <c r="N32" s="439"/>
      <c r="O32" s="439"/>
      <c r="R32" s="73"/>
      <c r="S32" s="71"/>
    </row>
    <row r="33" spans="1:19">
      <c r="A33" s="1" t="s">
        <v>92</v>
      </c>
      <c r="B33" s="439">
        <v>6</v>
      </c>
      <c r="C33" s="439"/>
      <c r="D33" s="439"/>
      <c r="E33" s="439"/>
      <c r="F33" s="439">
        <v>43</v>
      </c>
      <c r="G33" s="439"/>
      <c r="H33" s="439"/>
      <c r="I33" s="439">
        <v>0</v>
      </c>
      <c r="J33" s="439"/>
      <c r="K33" s="439"/>
      <c r="L33" s="439"/>
      <c r="M33" s="439" t="s">
        <v>402</v>
      </c>
      <c r="N33" s="439"/>
      <c r="O33" s="439"/>
      <c r="R33" s="73"/>
      <c r="S33" s="71"/>
    </row>
    <row r="34" spans="1:19">
      <c r="A34" s="1" t="s">
        <v>93</v>
      </c>
      <c r="B34" s="439">
        <v>0</v>
      </c>
      <c r="C34" s="439"/>
      <c r="D34" s="439"/>
      <c r="E34" s="439"/>
      <c r="F34" s="439">
        <v>10</v>
      </c>
      <c r="G34" s="439"/>
      <c r="H34" s="439"/>
      <c r="I34" s="439">
        <v>0</v>
      </c>
      <c r="J34" s="439"/>
      <c r="K34" s="439"/>
      <c r="L34" s="439"/>
      <c r="M34" s="439" t="s">
        <v>402</v>
      </c>
      <c r="N34" s="439"/>
      <c r="O34" s="439"/>
      <c r="R34" s="73"/>
      <c r="S34" s="71"/>
    </row>
    <row r="35" spans="1:19">
      <c r="A35" s="1" t="s">
        <v>94</v>
      </c>
      <c r="B35" s="439">
        <v>7</v>
      </c>
      <c r="C35" s="439"/>
      <c r="D35" s="439"/>
      <c r="E35" s="439"/>
      <c r="F35" s="439">
        <v>7</v>
      </c>
      <c r="G35" s="439"/>
      <c r="H35" s="439"/>
      <c r="I35" s="439">
        <v>0</v>
      </c>
      <c r="J35" s="439"/>
      <c r="K35" s="439"/>
      <c r="L35" s="439"/>
      <c r="M35" s="439" t="s">
        <v>402</v>
      </c>
      <c r="N35" s="439"/>
      <c r="O35" s="439"/>
      <c r="R35" s="73"/>
      <c r="S35" s="71"/>
    </row>
    <row r="36" spans="1:19">
      <c r="A36" s="1" t="s">
        <v>95</v>
      </c>
      <c r="B36" s="439">
        <v>1</v>
      </c>
      <c r="C36" s="439"/>
      <c r="D36" s="439"/>
      <c r="E36" s="439"/>
      <c r="F36" s="439">
        <v>5</v>
      </c>
      <c r="G36" s="439"/>
      <c r="H36" s="439"/>
      <c r="I36" s="439">
        <v>0</v>
      </c>
      <c r="J36" s="439"/>
      <c r="K36" s="439"/>
      <c r="L36" s="439"/>
      <c r="M36" s="439" t="s">
        <v>402</v>
      </c>
      <c r="N36" s="439"/>
      <c r="O36" s="439"/>
      <c r="R36" s="73"/>
      <c r="S36" s="71"/>
    </row>
    <row r="37" spans="1:19">
      <c r="A37" s="1" t="s">
        <v>96</v>
      </c>
      <c r="B37" s="439">
        <v>6</v>
      </c>
      <c r="C37" s="439"/>
      <c r="D37" s="439"/>
      <c r="E37" s="439"/>
      <c r="F37" s="439">
        <v>12</v>
      </c>
      <c r="G37" s="439"/>
      <c r="H37" s="439"/>
      <c r="I37" s="439">
        <v>0</v>
      </c>
      <c r="J37" s="439"/>
      <c r="K37" s="439"/>
      <c r="L37" s="439"/>
      <c r="M37" s="439" t="s">
        <v>402</v>
      </c>
      <c r="N37" s="439"/>
      <c r="O37" s="439"/>
      <c r="R37" s="73"/>
      <c r="S37" s="71"/>
    </row>
    <row r="38" spans="1:19">
      <c r="A38" s="1" t="s">
        <v>97</v>
      </c>
      <c r="B38" s="439">
        <v>6</v>
      </c>
      <c r="C38" s="439"/>
      <c r="D38" s="439"/>
      <c r="E38" s="439"/>
      <c r="F38" s="439">
        <v>10</v>
      </c>
      <c r="G38" s="439"/>
      <c r="H38" s="439"/>
      <c r="I38" s="439">
        <v>0</v>
      </c>
      <c r="J38" s="439"/>
      <c r="K38" s="439"/>
      <c r="L38" s="439"/>
      <c r="M38" s="439" t="s">
        <v>402</v>
      </c>
      <c r="N38" s="439"/>
      <c r="O38" s="439"/>
      <c r="R38" s="73"/>
      <c r="S38" s="71"/>
    </row>
    <row r="39" spans="1:19">
      <c r="A39" s="1" t="s">
        <v>98</v>
      </c>
      <c r="B39" s="439">
        <v>0</v>
      </c>
      <c r="C39" s="439"/>
      <c r="D39" s="439"/>
      <c r="E39" s="439"/>
      <c r="F39" s="439">
        <v>0</v>
      </c>
      <c r="G39" s="439"/>
      <c r="H39" s="439"/>
      <c r="I39" s="439">
        <v>0</v>
      </c>
      <c r="J39" s="439"/>
      <c r="K39" s="439"/>
      <c r="L39" s="439"/>
      <c r="M39" s="439" t="s">
        <v>402</v>
      </c>
      <c r="N39" s="439"/>
      <c r="O39" s="439"/>
      <c r="R39" s="73"/>
      <c r="S39" s="71"/>
    </row>
    <row r="40" spans="1:19">
      <c r="A40" s="1" t="s">
        <v>99</v>
      </c>
      <c r="B40" s="439">
        <v>24</v>
      </c>
      <c r="C40" s="439"/>
      <c r="D40" s="439"/>
      <c r="E40" s="439"/>
      <c r="F40" s="439">
        <v>0</v>
      </c>
      <c r="G40" s="439"/>
      <c r="H40" s="439"/>
      <c r="I40" s="439">
        <v>0</v>
      </c>
      <c r="J40" s="439"/>
      <c r="K40" s="439"/>
      <c r="L40" s="439"/>
      <c r="M40" s="439" t="s">
        <v>402</v>
      </c>
      <c r="N40" s="439"/>
      <c r="O40" s="439"/>
      <c r="R40" s="73"/>
      <c r="S40" s="71"/>
    </row>
    <row r="41" spans="1:19">
      <c r="A41" s="1" t="s">
        <v>100</v>
      </c>
      <c r="B41" s="439">
        <v>6</v>
      </c>
      <c r="C41" s="439"/>
      <c r="D41" s="439"/>
      <c r="E41" s="439"/>
      <c r="F41" s="439">
        <v>8</v>
      </c>
      <c r="G41" s="439"/>
      <c r="H41" s="439"/>
      <c r="I41" s="439">
        <v>0</v>
      </c>
      <c r="J41" s="439"/>
      <c r="K41" s="439"/>
      <c r="L41" s="439"/>
      <c r="M41" s="439" t="s">
        <v>402</v>
      </c>
      <c r="N41" s="439"/>
      <c r="O41" s="439"/>
      <c r="R41" s="73"/>
      <c r="S41" s="71"/>
    </row>
    <row r="42" spans="1:19">
      <c r="A42" s="1" t="s">
        <v>101</v>
      </c>
      <c r="B42" s="439">
        <v>2</v>
      </c>
      <c r="C42" s="439"/>
      <c r="D42" s="439"/>
      <c r="E42" s="439"/>
      <c r="F42" s="439">
        <v>0</v>
      </c>
      <c r="G42" s="439"/>
      <c r="H42" s="439"/>
      <c r="I42" s="439">
        <v>0</v>
      </c>
      <c r="J42" s="439"/>
      <c r="K42" s="439"/>
      <c r="L42" s="439"/>
      <c r="M42" s="439" t="s">
        <v>402</v>
      </c>
      <c r="N42" s="439"/>
      <c r="O42" s="439"/>
      <c r="R42" s="73"/>
      <c r="S42" s="71"/>
    </row>
    <row r="43" spans="1:19">
      <c r="A43" s="1" t="s">
        <v>102</v>
      </c>
      <c r="B43" s="439">
        <v>1</v>
      </c>
      <c r="C43" s="439"/>
      <c r="D43" s="439"/>
      <c r="E43" s="439"/>
      <c r="F43" s="439">
        <v>3</v>
      </c>
      <c r="G43" s="439"/>
      <c r="H43" s="439"/>
      <c r="I43" s="439">
        <v>0</v>
      </c>
      <c r="J43" s="439"/>
      <c r="K43" s="439"/>
      <c r="L43" s="439"/>
      <c r="M43" s="439" t="s">
        <v>402</v>
      </c>
      <c r="N43" s="439"/>
      <c r="O43" s="439"/>
      <c r="R43" s="73"/>
      <c r="S43" s="71"/>
    </row>
    <row r="44" spans="1:19">
      <c r="A44" s="1" t="s">
        <v>103</v>
      </c>
      <c r="B44" s="439">
        <v>3</v>
      </c>
      <c r="C44" s="439"/>
      <c r="D44" s="439"/>
      <c r="E44" s="439"/>
      <c r="F44" s="439">
        <v>5</v>
      </c>
      <c r="G44" s="439"/>
      <c r="H44" s="439"/>
      <c r="I44" s="439">
        <v>0</v>
      </c>
      <c r="J44" s="439"/>
      <c r="K44" s="439"/>
      <c r="L44" s="439"/>
      <c r="M44" s="439" t="s">
        <v>402</v>
      </c>
      <c r="N44" s="439"/>
      <c r="O44" s="439"/>
      <c r="R44" s="73"/>
      <c r="S44" s="71"/>
    </row>
    <row r="45" spans="1:19">
      <c r="A45" s="1" t="s">
        <v>104</v>
      </c>
      <c r="B45" s="439">
        <v>1</v>
      </c>
      <c r="C45" s="439"/>
      <c r="D45" s="439"/>
      <c r="E45" s="439"/>
      <c r="F45" s="439">
        <v>0</v>
      </c>
      <c r="G45" s="439"/>
      <c r="H45" s="439"/>
      <c r="I45" s="439">
        <v>0</v>
      </c>
      <c r="J45" s="439"/>
      <c r="K45" s="439"/>
      <c r="L45" s="439"/>
      <c r="M45" s="439" t="s">
        <v>402</v>
      </c>
      <c r="N45" s="439"/>
      <c r="O45" s="439"/>
      <c r="R45" s="73"/>
      <c r="S45" s="71"/>
    </row>
    <row r="46" spans="1:19">
      <c r="A46" s="1" t="s">
        <v>160</v>
      </c>
      <c r="B46" s="439">
        <v>0</v>
      </c>
      <c r="C46" s="439"/>
      <c r="D46" s="439"/>
      <c r="E46" s="439"/>
      <c r="F46" s="439">
        <v>3</v>
      </c>
      <c r="G46" s="439"/>
      <c r="H46" s="439"/>
      <c r="I46" s="439">
        <v>0</v>
      </c>
      <c r="J46" s="439"/>
      <c r="K46" s="439"/>
      <c r="L46" s="439"/>
      <c r="M46" s="439" t="s">
        <v>402</v>
      </c>
      <c r="N46" s="439"/>
      <c r="O46" s="439"/>
      <c r="R46" s="73"/>
      <c r="S46" s="71"/>
    </row>
    <row r="47" spans="1:19">
      <c r="A47" s="1" t="s">
        <v>106</v>
      </c>
      <c r="B47" s="439">
        <v>0</v>
      </c>
      <c r="C47" s="439"/>
      <c r="D47" s="439"/>
      <c r="E47" s="439"/>
      <c r="F47" s="439">
        <v>2</v>
      </c>
      <c r="G47" s="439"/>
      <c r="H47" s="439"/>
      <c r="I47" s="439">
        <v>0</v>
      </c>
      <c r="J47" s="439"/>
      <c r="K47" s="439"/>
      <c r="L47" s="439"/>
      <c r="M47" s="439" t="s">
        <v>402</v>
      </c>
      <c r="N47" s="439"/>
      <c r="O47" s="439"/>
      <c r="R47" s="73"/>
      <c r="S47" s="71"/>
    </row>
    <row r="48" spans="1:19">
      <c r="A48" s="78" t="s">
        <v>242</v>
      </c>
      <c r="B48" s="439">
        <v>1</v>
      </c>
      <c r="C48" s="439"/>
      <c r="D48" s="439"/>
      <c r="E48" s="439"/>
      <c r="F48" s="439">
        <v>1</v>
      </c>
      <c r="G48" s="439"/>
      <c r="H48" s="439"/>
      <c r="I48" s="439">
        <v>0</v>
      </c>
      <c r="J48" s="439"/>
      <c r="K48" s="439"/>
      <c r="L48" s="439"/>
      <c r="M48" s="439" t="s">
        <v>402</v>
      </c>
      <c r="N48" s="439"/>
      <c r="O48" s="439"/>
      <c r="R48" s="73"/>
      <c r="S48" s="71"/>
    </row>
    <row r="49" spans="1:19">
      <c r="A49" s="78" t="s">
        <v>190</v>
      </c>
      <c r="B49" s="439">
        <v>18</v>
      </c>
      <c r="C49" s="439"/>
      <c r="D49" s="439"/>
      <c r="E49" s="439"/>
      <c r="F49" s="439">
        <v>40</v>
      </c>
      <c r="G49" s="439"/>
      <c r="H49" s="439"/>
      <c r="I49" s="439">
        <v>0</v>
      </c>
      <c r="J49" s="439"/>
      <c r="K49" s="439"/>
      <c r="L49" s="439"/>
      <c r="M49" s="439" t="s">
        <v>402</v>
      </c>
      <c r="N49" s="439"/>
      <c r="O49" s="439"/>
      <c r="R49" s="73"/>
      <c r="S49" s="71"/>
    </row>
    <row r="50" spans="1:19">
      <c r="A50" s="78" t="s">
        <v>23</v>
      </c>
      <c r="B50" s="439">
        <v>0</v>
      </c>
      <c r="C50" s="439"/>
      <c r="D50" s="439"/>
      <c r="E50" s="439"/>
      <c r="F50" s="439">
        <v>0</v>
      </c>
      <c r="G50" s="439"/>
      <c r="H50" s="439"/>
      <c r="I50" s="439">
        <v>0</v>
      </c>
      <c r="J50" s="439"/>
      <c r="K50" s="439"/>
      <c r="L50" s="439"/>
      <c r="M50" s="439" t="s">
        <v>402</v>
      </c>
      <c r="N50" s="439"/>
      <c r="O50" s="439"/>
      <c r="R50" s="73"/>
      <c r="S50" s="71"/>
    </row>
    <row r="51" spans="1:19">
      <c r="A51" s="78" t="s">
        <v>24</v>
      </c>
      <c r="B51" s="439">
        <v>0</v>
      </c>
      <c r="C51" s="439"/>
      <c r="D51" s="439"/>
      <c r="E51" s="439"/>
      <c r="F51" s="439">
        <v>13</v>
      </c>
      <c r="G51" s="439"/>
      <c r="H51" s="439"/>
      <c r="I51" s="439">
        <v>0</v>
      </c>
      <c r="J51" s="439"/>
      <c r="K51" s="439"/>
      <c r="L51" s="439"/>
      <c r="M51" s="439" t="s">
        <v>402</v>
      </c>
      <c r="N51" s="439"/>
      <c r="O51" s="439"/>
      <c r="R51" s="73"/>
      <c r="S51" s="71"/>
    </row>
    <row r="52" spans="1:19">
      <c r="A52" s="78" t="s">
        <v>25</v>
      </c>
      <c r="B52" s="439">
        <v>0</v>
      </c>
      <c r="C52" s="439"/>
      <c r="D52" s="439"/>
      <c r="E52" s="439"/>
      <c r="F52" s="439">
        <v>0</v>
      </c>
      <c r="G52" s="439"/>
      <c r="H52" s="439"/>
      <c r="I52" s="439">
        <v>0</v>
      </c>
      <c r="J52" s="439"/>
      <c r="K52" s="439"/>
      <c r="L52" s="439"/>
      <c r="M52" s="439" t="s">
        <v>402</v>
      </c>
      <c r="N52" s="439"/>
      <c r="O52" s="439"/>
      <c r="R52" s="73"/>
      <c r="S52" s="71"/>
    </row>
    <row r="53" spans="1:19">
      <c r="A53" s="69" t="s">
        <v>253</v>
      </c>
      <c r="B53" s="439">
        <v>2</v>
      </c>
      <c r="C53" s="439"/>
      <c r="D53" s="439"/>
      <c r="E53" s="439"/>
      <c r="F53" s="439">
        <v>2</v>
      </c>
      <c r="G53" s="439"/>
      <c r="H53" s="439"/>
      <c r="I53" s="439">
        <v>0</v>
      </c>
      <c r="J53" s="439"/>
      <c r="K53" s="439"/>
      <c r="L53" s="439"/>
      <c r="M53" s="439" t="s">
        <v>402</v>
      </c>
      <c r="N53" s="439"/>
      <c r="O53" s="439"/>
      <c r="R53" s="73"/>
      <c r="S53" s="71"/>
    </row>
    <row r="54" spans="1:19" ht="26.4">
      <c r="A54" s="1" t="s">
        <v>255</v>
      </c>
      <c r="B54" s="439">
        <v>2</v>
      </c>
      <c r="C54" s="439"/>
      <c r="D54" s="439"/>
      <c r="E54" s="439"/>
      <c r="F54" s="439">
        <v>1</v>
      </c>
      <c r="G54" s="439"/>
      <c r="H54" s="439"/>
      <c r="I54" s="439">
        <v>0</v>
      </c>
      <c r="J54" s="439"/>
      <c r="K54" s="439"/>
      <c r="L54" s="439"/>
      <c r="M54" s="439" t="s">
        <v>402</v>
      </c>
      <c r="N54" s="439"/>
      <c r="O54" s="439"/>
      <c r="R54" s="72"/>
      <c r="S54" s="71"/>
    </row>
    <row r="55" spans="1:19" ht="15" thickBot="1">
      <c r="A55" s="9" t="s">
        <v>241</v>
      </c>
      <c r="B55" s="441">
        <v>0</v>
      </c>
      <c r="C55" s="441"/>
      <c r="D55" s="441"/>
      <c r="E55" s="441"/>
      <c r="F55" s="441">
        <v>1</v>
      </c>
      <c r="G55" s="441"/>
      <c r="H55" s="441"/>
      <c r="I55" s="441">
        <v>0</v>
      </c>
      <c r="J55" s="441"/>
      <c r="K55" s="441"/>
      <c r="L55" s="441"/>
      <c r="M55" s="441" t="s">
        <v>402</v>
      </c>
      <c r="N55" s="441"/>
      <c r="O55" s="441"/>
      <c r="R55" s="72"/>
      <c r="S55" s="71"/>
    </row>
    <row r="57" spans="1:19" ht="27.75" customHeight="1" thickBot="1">
      <c r="A57" s="442" t="s">
        <v>407</v>
      </c>
      <c r="B57" s="442"/>
      <c r="C57" s="442"/>
      <c r="D57" s="442"/>
      <c r="E57" s="442"/>
      <c r="F57" s="442"/>
      <c r="G57" s="442"/>
      <c r="H57" s="442"/>
      <c r="I57" s="442"/>
      <c r="J57" s="442"/>
      <c r="K57" s="442"/>
      <c r="L57" s="442"/>
      <c r="M57" s="442"/>
      <c r="N57" s="442"/>
      <c r="O57" s="442"/>
    </row>
    <row r="58" spans="1:19" ht="24" customHeight="1" thickBot="1">
      <c r="A58" s="428" t="s">
        <v>0</v>
      </c>
      <c r="B58" s="443" t="s">
        <v>283</v>
      </c>
      <c r="C58" s="443"/>
      <c r="D58" s="443"/>
      <c r="E58" s="443"/>
      <c r="F58" s="443"/>
      <c r="G58" s="443"/>
      <c r="H58" s="443"/>
      <c r="I58" s="443"/>
      <c r="J58" s="443"/>
      <c r="K58" s="443"/>
      <c r="L58" s="443"/>
      <c r="M58" s="443"/>
      <c r="N58" s="443"/>
      <c r="O58" s="443"/>
    </row>
    <row r="59" spans="1:19" ht="152.25" customHeight="1" thickBot="1">
      <c r="A59" s="429"/>
      <c r="B59" s="438" t="s">
        <v>282</v>
      </c>
      <c r="C59" s="438"/>
      <c r="D59" s="438" t="s">
        <v>281</v>
      </c>
      <c r="E59" s="438"/>
      <c r="F59" s="438"/>
      <c r="G59" s="429" t="s">
        <v>280</v>
      </c>
      <c r="H59" s="429"/>
      <c r="I59" s="429" t="s">
        <v>279</v>
      </c>
      <c r="J59" s="429"/>
      <c r="K59" s="429" t="s">
        <v>278</v>
      </c>
      <c r="L59" s="429"/>
      <c r="M59" s="429" t="s">
        <v>277</v>
      </c>
      <c r="N59" s="429"/>
      <c r="O59" s="429"/>
    </row>
    <row r="60" spans="1:19" ht="12.75" customHeight="1" thickTop="1" thickBot="1">
      <c r="A60" s="282">
        <v>1</v>
      </c>
      <c r="B60" s="444">
        <v>2</v>
      </c>
      <c r="C60" s="444"/>
      <c r="D60" s="444">
        <v>3</v>
      </c>
      <c r="E60" s="444"/>
      <c r="F60" s="444"/>
      <c r="G60" s="444">
        <v>4</v>
      </c>
      <c r="H60" s="444"/>
      <c r="I60" s="444">
        <v>5</v>
      </c>
      <c r="J60" s="444"/>
      <c r="K60" s="444">
        <v>6</v>
      </c>
      <c r="L60" s="444"/>
      <c r="M60" s="444">
        <v>7</v>
      </c>
      <c r="N60" s="444"/>
      <c r="O60" s="444"/>
    </row>
    <row r="61" spans="1:19" ht="15" thickTop="1">
      <c r="A61" s="1" t="s">
        <v>91</v>
      </c>
      <c r="B61" s="440" t="s">
        <v>402</v>
      </c>
      <c r="C61" s="440"/>
      <c r="D61" s="440" t="s">
        <v>402</v>
      </c>
      <c r="E61" s="440"/>
      <c r="F61" s="440"/>
      <c r="G61" s="440" t="s">
        <v>402</v>
      </c>
      <c r="H61" s="440"/>
      <c r="I61" s="440" t="s">
        <v>402</v>
      </c>
      <c r="J61" s="440"/>
      <c r="K61" s="440" t="s">
        <v>402</v>
      </c>
      <c r="L61" s="440"/>
      <c r="M61" s="440" t="s">
        <v>402</v>
      </c>
      <c r="N61" s="440"/>
      <c r="O61" s="440"/>
    </row>
    <row r="62" spans="1:19">
      <c r="A62" s="1" t="s">
        <v>92</v>
      </c>
      <c r="B62" s="439" t="s">
        <v>402</v>
      </c>
      <c r="C62" s="439"/>
      <c r="D62" s="439" t="s">
        <v>402</v>
      </c>
      <c r="E62" s="439"/>
      <c r="F62" s="439"/>
      <c r="G62" s="439" t="s">
        <v>402</v>
      </c>
      <c r="H62" s="439"/>
      <c r="I62" s="439" t="s">
        <v>402</v>
      </c>
      <c r="J62" s="439"/>
      <c r="K62" s="439" t="s">
        <v>402</v>
      </c>
      <c r="L62" s="439"/>
      <c r="M62" s="439" t="s">
        <v>402</v>
      </c>
      <c r="N62" s="439"/>
      <c r="O62" s="439"/>
    </row>
    <row r="63" spans="1:19">
      <c r="A63" s="1" t="s">
        <v>93</v>
      </c>
      <c r="B63" s="439" t="s">
        <v>402</v>
      </c>
      <c r="C63" s="439"/>
      <c r="D63" s="439" t="s">
        <v>402</v>
      </c>
      <c r="E63" s="439"/>
      <c r="F63" s="439"/>
      <c r="G63" s="439" t="s">
        <v>402</v>
      </c>
      <c r="H63" s="439"/>
      <c r="I63" s="439" t="s">
        <v>402</v>
      </c>
      <c r="J63" s="439"/>
      <c r="K63" s="439" t="s">
        <v>402</v>
      </c>
      <c r="L63" s="439"/>
      <c r="M63" s="439" t="s">
        <v>402</v>
      </c>
      <c r="N63" s="439"/>
      <c r="O63" s="439"/>
    </row>
    <row r="64" spans="1:19">
      <c r="A64" s="1" t="s">
        <v>94</v>
      </c>
      <c r="B64" s="439" t="s">
        <v>402</v>
      </c>
      <c r="C64" s="439"/>
      <c r="D64" s="439" t="s">
        <v>402</v>
      </c>
      <c r="E64" s="439"/>
      <c r="F64" s="439"/>
      <c r="G64" s="439" t="s">
        <v>402</v>
      </c>
      <c r="H64" s="439"/>
      <c r="I64" s="439" t="s">
        <v>403</v>
      </c>
      <c r="J64" s="439"/>
      <c r="K64" s="439" t="s">
        <v>402</v>
      </c>
      <c r="L64" s="439"/>
      <c r="M64" s="439" t="s">
        <v>402</v>
      </c>
      <c r="N64" s="439"/>
      <c r="O64" s="439"/>
    </row>
    <row r="65" spans="1:15">
      <c r="A65" s="1" t="s">
        <v>95</v>
      </c>
      <c r="B65" s="439" t="s">
        <v>402</v>
      </c>
      <c r="C65" s="439"/>
      <c r="D65" s="439" t="s">
        <v>402</v>
      </c>
      <c r="E65" s="439"/>
      <c r="F65" s="439"/>
      <c r="G65" s="439" t="s">
        <v>402</v>
      </c>
      <c r="H65" s="439"/>
      <c r="I65" s="439" t="s">
        <v>402</v>
      </c>
      <c r="J65" s="439"/>
      <c r="K65" s="439" t="s">
        <v>402</v>
      </c>
      <c r="L65" s="439"/>
      <c r="M65" s="439" t="s">
        <v>402</v>
      </c>
      <c r="N65" s="439"/>
      <c r="O65" s="439"/>
    </row>
    <row r="66" spans="1:15">
      <c r="A66" s="1" t="s">
        <v>96</v>
      </c>
      <c r="B66" s="439" t="s">
        <v>402</v>
      </c>
      <c r="C66" s="439"/>
      <c r="D66" s="439" t="s">
        <v>402</v>
      </c>
      <c r="E66" s="439"/>
      <c r="F66" s="439"/>
      <c r="G66" s="439" t="s">
        <v>402</v>
      </c>
      <c r="H66" s="439"/>
      <c r="I66" s="439" t="s">
        <v>402</v>
      </c>
      <c r="J66" s="439"/>
      <c r="K66" s="439" t="s">
        <v>402</v>
      </c>
      <c r="L66" s="439"/>
      <c r="M66" s="439" t="s">
        <v>402</v>
      </c>
      <c r="N66" s="439"/>
      <c r="O66" s="439"/>
    </row>
    <row r="67" spans="1:15">
      <c r="A67" s="1" t="s">
        <v>97</v>
      </c>
      <c r="B67" s="439" t="s">
        <v>402</v>
      </c>
      <c r="C67" s="439"/>
      <c r="D67" s="439" t="s">
        <v>402</v>
      </c>
      <c r="E67" s="439"/>
      <c r="F67" s="439"/>
      <c r="G67" s="439" t="s">
        <v>402</v>
      </c>
      <c r="H67" s="439"/>
      <c r="I67" s="439" t="s">
        <v>402</v>
      </c>
      <c r="J67" s="439"/>
      <c r="K67" s="439" t="s">
        <v>402</v>
      </c>
      <c r="L67" s="439"/>
      <c r="M67" s="439" t="s">
        <v>402</v>
      </c>
      <c r="N67" s="439"/>
      <c r="O67" s="439"/>
    </row>
    <row r="68" spans="1:15">
      <c r="A68" s="1" t="s">
        <v>98</v>
      </c>
      <c r="B68" s="439" t="s">
        <v>402</v>
      </c>
      <c r="C68" s="439"/>
      <c r="D68" s="439" t="s">
        <v>402</v>
      </c>
      <c r="E68" s="439"/>
      <c r="F68" s="439"/>
      <c r="G68" s="439" t="s">
        <v>402</v>
      </c>
      <c r="H68" s="439"/>
      <c r="I68" s="439" t="s">
        <v>402</v>
      </c>
      <c r="J68" s="439"/>
      <c r="K68" s="439" t="s">
        <v>402</v>
      </c>
      <c r="L68" s="439"/>
      <c r="M68" s="439" t="s">
        <v>402</v>
      </c>
      <c r="N68" s="439"/>
      <c r="O68" s="439"/>
    </row>
    <row r="69" spans="1:15">
      <c r="A69" s="1" t="s">
        <v>99</v>
      </c>
      <c r="B69" s="439" t="s">
        <v>402</v>
      </c>
      <c r="C69" s="439"/>
      <c r="D69" s="439" t="s">
        <v>402</v>
      </c>
      <c r="E69" s="439"/>
      <c r="F69" s="439"/>
      <c r="G69" s="439" t="s">
        <v>402</v>
      </c>
      <c r="H69" s="439"/>
      <c r="I69" s="439" t="s">
        <v>402</v>
      </c>
      <c r="J69" s="439"/>
      <c r="K69" s="439" t="s">
        <v>402</v>
      </c>
      <c r="L69" s="439"/>
      <c r="M69" s="439" t="s">
        <v>402</v>
      </c>
      <c r="N69" s="439"/>
      <c r="O69" s="439"/>
    </row>
    <row r="70" spans="1:15">
      <c r="A70" s="1" t="s">
        <v>100</v>
      </c>
      <c r="B70" s="439" t="s">
        <v>402</v>
      </c>
      <c r="C70" s="439"/>
      <c r="D70" s="439" t="s">
        <v>402</v>
      </c>
      <c r="E70" s="439"/>
      <c r="F70" s="439"/>
      <c r="G70" s="439" t="s">
        <v>402</v>
      </c>
      <c r="H70" s="439"/>
      <c r="I70" s="439" t="s">
        <v>402</v>
      </c>
      <c r="J70" s="439"/>
      <c r="K70" s="439" t="s">
        <v>402</v>
      </c>
      <c r="L70" s="439"/>
      <c r="M70" s="439" t="s">
        <v>402</v>
      </c>
      <c r="N70" s="439"/>
      <c r="O70" s="439"/>
    </row>
    <row r="71" spans="1:15">
      <c r="A71" s="1" t="s">
        <v>101</v>
      </c>
      <c r="B71" s="439" t="s">
        <v>402</v>
      </c>
      <c r="C71" s="439"/>
      <c r="D71" s="439" t="s">
        <v>402</v>
      </c>
      <c r="E71" s="439"/>
      <c r="F71" s="439"/>
      <c r="G71" s="439" t="s">
        <v>402</v>
      </c>
      <c r="H71" s="439"/>
      <c r="I71" s="439" t="s">
        <v>402</v>
      </c>
      <c r="J71" s="439"/>
      <c r="K71" s="439" t="s">
        <v>402</v>
      </c>
      <c r="L71" s="439"/>
      <c r="M71" s="439" t="s">
        <v>402</v>
      </c>
      <c r="N71" s="439"/>
      <c r="O71" s="439"/>
    </row>
    <row r="72" spans="1:15">
      <c r="A72" s="1" t="s">
        <v>102</v>
      </c>
      <c r="B72" s="439" t="s">
        <v>402</v>
      </c>
      <c r="C72" s="439"/>
      <c r="D72" s="439" t="s">
        <v>402</v>
      </c>
      <c r="E72" s="439"/>
      <c r="F72" s="439"/>
      <c r="G72" s="439" t="s">
        <v>402</v>
      </c>
      <c r="H72" s="439"/>
      <c r="I72" s="439" t="s">
        <v>402</v>
      </c>
      <c r="J72" s="439"/>
      <c r="K72" s="439" t="s">
        <v>402</v>
      </c>
      <c r="L72" s="439"/>
      <c r="M72" s="439" t="s">
        <v>402</v>
      </c>
      <c r="N72" s="439"/>
      <c r="O72" s="439"/>
    </row>
    <row r="73" spans="1:15">
      <c r="A73" s="1" t="s">
        <v>103</v>
      </c>
      <c r="B73" s="439" t="s">
        <v>402</v>
      </c>
      <c r="C73" s="439"/>
      <c r="D73" s="439" t="s">
        <v>402</v>
      </c>
      <c r="E73" s="439"/>
      <c r="F73" s="439"/>
      <c r="G73" s="439" t="s">
        <v>402</v>
      </c>
      <c r="H73" s="439"/>
      <c r="I73" s="439" t="s">
        <v>402</v>
      </c>
      <c r="J73" s="439"/>
      <c r="K73" s="439" t="s">
        <v>402</v>
      </c>
      <c r="L73" s="439"/>
      <c r="M73" s="439" t="s">
        <v>402</v>
      </c>
      <c r="N73" s="439"/>
      <c r="O73" s="439"/>
    </row>
    <row r="74" spans="1:15">
      <c r="A74" s="1" t="s">
        <v>104</v>
      </c>
      <c r="B74" s="439" t="s">
        <v>402</v>
      </c>
      <c r="C74" s="439"/>
      <c r="D74" s="439" t="s">
        <v>402</v>
      </c>
      <c r="E74" s="439"/>
      <c r="F74" s="439"/>
      <c r="G74" s="439" t="s">
        <v>402</v>
      </c>
      <c r="H74" s="439"/>
      <c r="I74" s="439" t="s">
        <v>402</v>
      </c>
      <c r="J74" s="439"/>
      <c r="K74" s="439" t="s">
        <v>402</v>
      </c>
      <c r="L74" s="439"/>
      <c r="M74" s="439" t="s">
        <v>402</v>
      </c>
      <c r="N74" s="439"/>
      <c r="O74" s="439"/>
    </row>
    <row r="75" spans="1:15">
      <c r="A75" s="1" t="s">
        <v>160</v>
      </c>
      <c r="B75" s="439" t="s">
        <v>402</v>
      </c>
      <c r="C75" s="439"/>
      <c r="D75" s="439" t="s">
        <v>402</v>
      </c>
      <c r="E75" s="439"/>
      <c r="F75" s="439"/>
      <c r="G75" s="439" t="s">
        <v>402</v>
      </c>
      <c r="H75" s="439"/>
      <c r="I75" s="439" t="s">
        <v>402</v>
      </c>
      <c r="J75" s="439"/>
      <c r="K75" s="439" t="s">
        <v>402</v>
      </c>
      <c r="L75" s="439"/>
      <c r="M75" s="439" t="s">
        <v>402</v>
      </c>
      <c r="N75" s="439"/>
      <c r="O75" s="439"/>
    </row>
    <row r="76" spans="1:15">
      <c r="A76" s="1" t="s">
        <v>106</v>
      </c>
      <c r="B76" s="439" t="s">
        <v>402</v>
      </c>
      <c r="C76" s="439"/>
      <c r="D76" s="439" t="s">
        <v>402</v>
      </c>
      <c r="E76" s="439"/>
      <c r="F76" s="439"/>
      <c r="G76" s="439" t="s">
        <v>402</v>
      </c>
      <c r="H76" s="439"/>
      <c r="I76" s="439" t="s">
        <v>402</v>
      </c>
      <c r="J76" s="439"/>
      <c r="K76" s="439" t="s">
        <v>402</v>
      </c>
      <c r="L76" s="439"/>
      <c r="M76" s="439" t="s">
        <v>402</v>
      </c>
      <c r="N76" s="439"/>
      <c r="O76" s="439"/>
    </row>
    <row r="77" spans="1:15">
      <c r="A77" s="78" t="s">
        <v>242</v>
      </c>
      <c r="B77" s="439" t="s">
        <v>403</v>
      </c>
      <c r="C77" s="439"/>
      <c r="D77" s="439" t="s">
        <v>403</v>
      </c>
      <c r="E77" s="439"/>
      <c r="F77" s="439"/>
      <c r="G77" s="439" t="s">
        <v>403</v>
      </c>
      <c r="H77" s="439"/>
      <c r="I77" s="439" t="s">
        <v>403</v>
      </c>
      <c r="J77" s="439"/>
      <c r="K77" s="439" t="s">
        <v>402</v>
      </c>
      <c r="L77" s="439"/>
      <c r="M77" s="439" t="s">
        <v>402</v>
      </c>
      <c r="N77" s="439"/>
      <c r="O77" s="439"/>
    </row>
    <row r="78" spans="1:15">
      <c r="A78" s="349" t="s">
        <v>190</v>
      </c>
      <c r="B78" s="439" t="s">
        <v>402</v>
      </c>
      <c r="C78" s="439"/>
      <c r="D78" s="439" t="s">
        <v>402</v>
      </c>
      <c r="E78" s="439"/>
      <c r="F78" s="439"/>
      <c r="G78" s="439" t="s">
        <v>402</v>
      </c>
      <c r="H78" s="439"/>
      <c r="I78" s="439" t="s">
        <v>402</v>
      </c>
      <c r="J78" s="439"/>
      <c r="K78" s="439" t="s">
        <v>402</v>
      </c>
      <c r="L78" s="439"/>
      <c r="M78" s="439" t="s">
        <v>402</v>
      </c>
      <c r="N78" s="439"/>
      <c r="O78" s="439"/>
    </row>
    <row r="79" spans="1:15">
      <c r="A79" s="78" t="s">
        <v>23</v>
      </c>
      <c r="B79" s="439" t="s">
        <v>402</v>
      </c>
      <c r="C79" s="439"/>
      <c r="D79" s="439" t="s">
        <v>402</v>
      </c>
      <c r="E79" s="439"/>
      <c r="F79" s="439"/>
      <c r="G79" s="439" t="s">
        <v>402</v>
      </c>
      <c r="H79" s="439"/>
      <c r="I79" s="439" t="s">
        <v>402</v>
      </c>
      <c r="J79" s="439"/>
      <c r="K79" s="439" t="s">
        <v>402</v>
      </c>
      <c r="L79" s="439"/>
      <c r="M79" s="439" t="s">
        <v>402</v>
      </c>
      <c r="N79" s="439"/>
      <c r="O79" s="439"/>
    </row>
    <row r="80" spans="1:15">
      <c r="A80" s="78" t="s">
        <v>24</v>
      </c>
      <c r="B80" s="439" t="s">
        <v>402</v>
      </c>
      <c r="C80" s="439"/>
      <c r="D80" s="439" t="s">
        <v>402</v>
      </c>
      <c r="E80" s="439"/>
      <c r="F80" s="439"/>
      <c r="G80" s="439" t="s">
        <v>402</v>
      </c>
      <c r="H80" s="439"/>
      <c r="I80" s="439" t="s">
        <v>402</v>
      </c>
      <c r="J80" s="439"/>
      <c r="K80" s="439" t="s">
        <v>402</v>
      </c>
      <c r="L80" s="439"/>
      <c r="M80" s="439" t="s">
        <v>402</v>
      </c>
      <c r="N80" s="439"/>
      <c r="O80" s="439"/>
    </row>
    <row r="81" spans="1:15">
      <c r="A81" s="78" t="s">
        <v>25</v>
      </c>
      <c r="B81" s="439" t="s">
        <v>402</v>
      </c>
      <c r="C81" s="439"/>
      <c r="D81" s="439" t="s">
        <v>402</v>
      </c>
      <c r="E81" s="439"/>
      <c r="F81" s="439"/>
      <c r="G81" s="439" t="s">
        <v>402</v>
      </c>
      <c r="H81" s="439"/>
      <c r="I81" s="439" t="s">
        <v>402</v>
      </c>
      <c r="J81" s="439"/>
      <c r="K81" s="439" t="s">
        <v>402</v>
      </c>
      <c r="L81" s="439"/>
      <c r="M81" s="439" t="s">
        <v>402</v>
      </c>
      <c r="N81" s="439"/>
      <c r="O81" s="439"/>
    </row>
    <row r="82" spans="1:15" ht="26.4">
      <c r="A82" s="78" t="s">
        <v>271</v>
      </c>
      <c r="B82" s="439" t="s">
        <v>402</v>
      </c>
      <c r="C82" s="439"/>
      <c r="D82" s="439" t="s">
        <v>402</v>
      </c>
      <c r="E82" s="439"/>
      <c r="F82" s="439"/>
      <c r="G82" s="439" t="s">
        <v>402</v>
      </c>
      <c r="H82" s="439"/>
      <c r="I82" s="439" t="s">
        <v>402</v>
      </c>
      <c r="J82" s="439"/>
      <c r="K82" s="439" t="s">
        <v>402</v>
      </c>
      <c r="L82" s="439"/>
      <c r="M82" s="439" t="s">
        <v>402</v>
      </c>
      <c r="N82" s="439"/>
      <c r="O82" s="439"/>
    </row>
    <row r="83" spans="1:15" ht="26.4">
      <c r="A83" s="1" t="s">
        <v>276</v>
      </c>
      <c r="B83" s="439" t="s">
        <v>402</v>
      </c>
      <c r="C83" s="439"/>
      <c r="D83" s="439" t="s">
        <v>402</v>
      </c>
      <c r="E83" s="439"/>
      <c r="F83" s="439"/>
      <c r="G83" s="439" t="s">
        <v>402</v>
      </c>
      <c r="H83" s="439"/>
      <c r="I83" s="439" t="s">
        <v>402</v>
      </c>
      <c r="J83" s="439"/>
      <c r="K83" s="439" t="s">
        <v>402</v>
      </c>
      <c r="L83" s="439"/>
      <c r="M83" s="439" t="s">
        <v>402</v>
      </c>
      <c r="N83" s="439"/>
      <c r="O83" s="439"/>
    </row>
    <row r="84" spans="1:15" ht="15" thickBot="1">
      <c r="A84" s="9" t="s">
        <v>241</v>
      </c>
      <c r="B84" s="441" t="s">
        <v>402</v>
      </c>
      <c r="C84" s="441"/>
      <c r="D84" s="441" t="s">
        <v>402</v>
      </c>
      <c r="E84" s="441"/>
      <c r="F84" s="441"/>
      <c r="G84" s="441" t="s">
        <v>402</v>
      </c>
      <c r="H84" s="441"/>
      <c r="I84" s="441" t="s">
        <v>402</v>
      </c>
      <c r="J84" s="441"/>
      <c r="K84" s="441" t="s">
        <v>402</v>
      </c>
      <c r="L84" s="441"/>
      <c r="M84" s="441" t="s">
        <v>402</v>
      </c>
      <c r="N84" s="441"/>
      <c r="O84" s="441"/>
    </row>
    <row r="85" spans="1:15">
      <c r="A85" s="11"/>
      <c r="B85" s="11"/>
      <c r="C85" s="11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ht="23.25" customHeight="1" thickBot="1">
      <c r="A86" s="442" t="s">
        <v>409</v>
      </c>
      <c r="B86" s="442"/>
      <c r="C86" s="442"/>
      <c r="D86" s="442"/>
      <c r="E86" s="442"/>
      <c r="F86" s="442"/>
      <c r="G86" s="442"/>
      <c r="H86" s="442"/>
      <c r="I86" s="442"/>
      <c r="J86" s="442"/>
      <c r="K86" s="442"/>
      <c r="L86" s="442"/>
      <c r="M86" s="442"/>
      <c r="N86" s="442"/>
      <c r="O86" s="442"/>
    </row>
    <row r="87" spans="1:15" ht="34.5" customHeight="1" thickBot="1">
      <c r="A87" s="428" t="s">
        <v>0</v>
      </c>
      <c r="B87" s="445" t="s">
        <v>275</v>
      </c>
      <c r="C87" s="445"/>
      <c r="D87" s="445"/>
      <c r="E87" s="445"/>
      <c r="F87" s="445"/>
      <c r="G87" s="445"/>
      <c r="H87" s="445"/>
      <c r="I87" s="445" t="s">
        <v>274</v>
      </c>
      <c r="J87" s="445"/>
      <c r="K87" s="445"/>
      <c r="L87" s="445"/>
      <c r="M87" s="445"/>
      <c r="N87" s="445"/>
      <c r="O87" s="445"/>
    </row>
    <row r="88" spans="1:15" ht="57" customHeight="1" thickBot="1">
      <c r="A88" s="439"/>
      <c r="B88" s="429" t="s">
        <v>273</v>
      </c>
      <c r="C88" s="429"/>
      <c r="D88" s="429"/>
      <c r="E88" s="429"/>
      <c r="F88" s="429" t="s">
        <v>272</v>
      </c>
      <c r="G88" s="429"/>
      <c r="H88" s="429"/>
      <c r="I88" s="438" t="s">
        <v>273</v>
      </c>
      <c r="J88" s="438"/>
      <c r="K88" s="438"/>
      <c r="L88" s="438" t="s">
        <v>272</v>
      </c>
      <c r="M88" s="438"/>
      <c r="N88" s="438"/>
      <c r="O88" s="438"/>
    </row>
    <row r="89" spans="1:15" ht="12.75" customHeight="1" thickTop="1" thickBot="1">
      <c r="A89" s="280">
        <v>1</v>
      </c>
      <c r="B89" s="437">
        <v>2</v>
      </c>
      <c r="C89" s="437"/>
      <c r="D89" s="437"/>
      <c r="E89" s="437"/>
      <c r="F89" s="437">
        <v>3</v>
      </c>
      <c r="G89" s="437"/>
      <c r="H89" s="437"/>
      <c r="I89" s="437">
        <v>4</v>
      </c>
      <c r="J89" s="437"/>
      <c r="K89" s="437"/>
      <c r="L89" s="437">
        <v>5</v>
      </c>
      <c r="M89" s="437"/>
      <c r="N89" s="437"/>
      <c r="O89" s="437"/>
    </row>
    <row r="90" spans="1:15" ht="15" thickTop="1">
      <c r="A90" s="1" t="s">
        <v>91</v>
      </c>
      <c r="B90" s="440" t="s">
        <v>402</v>
      </c>
      <c r="C90" s="440"/>
      <c r="D90" s="440"/>
      <c r="E90" s="440"/>
      <c r="F90" s="440" t="s">
        <v>402</v>
      </c>
      <c r="G90" s="440"/>
      <c r="H90" s="440"/>
      <c r="I90" s="440" t="s">
        <v>402</v>
      </c>
      <c r="J90" s="440"/>
      <c r="K90" s="440"/>
      <c r="L90" s="440" t="s">
        <v>402</v>
      </c>
      <c r="M90" s="440"/>
      <c r="N90" s="440"/>
      <c r="O90" s="440"/>
    </row>
    <row r="91" spans="1:15">
      <c r="A91" s="1" t="s">
        <v>92</v>
      </c>
      <c r="B91" s="439" t="s">
        <v>402</v>
      </c>
      <c r="C91" s="439"/>
      <c r="D91" s="439"/>
      <c r="E91" s="439"/>
      <c r="F91" s="439" t="s">
        <v>402</v>
      </c>
      <c r="G91" s="439"/>
      <c r="H91" s="439"/>
      <c r="I91" s="439" t="s">
        <v>402</v>
      </c>
      <c r="J91" s="439"/>
      <c r="K91" s="439"/>
      <c r="L91" s="439" t="s">
        <v>402</v>
      </c>
      <c r="M91" s="439"/>
      <c r="N91" s="439"/>
      <c r="O91" s="439"/>
    </row>
    <row r="92" spans="1:15">
      <c r="A92" s="1" t="s">
        <v>93</v>
      </c>
      <c r="B92" s="439" t="s">
        <v>402</v>
      </c>
      <c r="C92" s="439"/>
      <c r="D92" s="439"/>
      <c r="E92" s="439"/>
      <c r="F92" s="439" t="s">
        <v>402</v>
      </c>
      <c r="G92" s="439"/>
      <c r="H92" s="439"/>
      <c r="I92" s="439" t="s">
        <v>402</v>
      </c>
      <c r="J92" s="439"/>
      <c r="K92" s="439"/>
      <c r="L92" s="439" t="s">
        <v>402</v>
      </c>
      <c r="M92" s="439"/>
      <c r="N92" s="439"/>
      <c r="O92" s="439"/>
    </row>
    <row r="93" spans="1:15">
      <c r="A93" s="1" t="s">
        <v>94</v>
      </c>
      <c r="B93" s="439" t="s">
        <v>402</v>
      </c>
      <c r="C93" s="439"/>
      <c r="D93" s="439"/>
      <c r="E93" s="439"/>
      <c r="F93" s="439" t="s">
        <v>402</v>
      </c>
      <c r="G93" s="439"/>
      <c r="H93" s="439"/>
      <c r="I93" s="439" t="s">
        <v>402</v>
      </c>
      <c r="J93" s="439"/>
      <c r="K93" s="439"/>
      <c r="L93" s="439" t="s">
        <v>402</v>
      </c>
      <c r="M93" s="439"/>
      <c r="N93" s="439"/>
      <c r="O93" s="439"/>
    </row>
    <row r="94" spans="1:15">
      <c r="A94" s="1" t="s">
        <v>95</v>
      </c>
      <c r="B94" s="439" t="s">
        <v>402</v>
      </c>
      <c r="C94" s="439"/>
      <c r="D94" s="439"/>
      <c r="E94" s="439"/>
      <c r="F94" s="439" t="s">
        <v>402</v>
      </c>
      <c r="G94" s="439"/>
      <c r="H94" s="439"/>
      <c r="I94" s="439" t="s">
        <v>402</v>
      </c>
      <c r="J94" s="439"/>
      <c r="K94" s="439"/>
      <c r="L94" s="439" t="s">
        <v>402</v>
      </c>
      <c r="M94" s="439"/>
      <c r="N94" s="439"/>
      <c r="O94" s="439"/>
    </row>
    <row r="95" spans="1:15">
      <c r="A95" s="1" t="s">
        <v>96</v>
      </c>
      <c r="B95" s="439" t="s">
        <v>402</v>
      </c>
      <c r="C95" s="439"/>
      <c r="D95" s="439"/>
      <c r="E95" s="439"/>
      <c r="F95" s="439" t="s">
        <v>402</v>
      </c>
      <c r="G95" s="439"/>
      <c r="H95" s="439"/>
      <c r="I95" s="439" t="s">
        <v>402</v>
      </c>
      <c r="J95" s="439"/>
      <c r="K95" s="439"/>
      <c r="L95" s="439" t="s">
        <v>402</v>
      </c>
      <c r="M95" s="439"/>
      <c r="N95" s="439"/>
      <c r="O95" s="439"/>
    </row>
    <row r="96" spans="1:15">
      <c r="A96" s="1" t="s">
        <v>97</v>
      </c>
      <c r="B96" s="439" t="s">
        <v>402</v>
      </c>
      <c r="C96" s="439"/>
      <c r="D96" s="439"/>
      <c r="E96" s="439"/>
      <c r="F96" s="439" t="s">
        <v>402</v>
      </c>
      <c r="G96" s="439"/>
      <c r="H96" s="439"/>
      <c r="I96" s="439" t="s">
        <v>402</v>
      </c>
      <c r="J96" s="439"/>
      <c r="K96" s="439"/>
      <c r="L96" s="439" t="s">
        <v>402</v>
      </c>
      <c r="M96" s="439"/>
      <c r="N96" s="439"/>
      <c r="O96" s="439"/>
    </row>
    <row r="97" spans="1:15">
      <c r="A97" s="1" t="s">
        <v>98</v>
      </c>
      <c r="B97" s="439" t="s">
        <v>402</v>
      </c>
      <c r="C97" s="439"/>
      <c r="D97" s="439"/>
      <c r="E97" s="439"/>
      <c r="F97" s="439" t="s">
        <v>402</v>
      </c>
      <c r="G97" s="439"/>
      <c r="H97" s="439"/>
      <c r="I97" s="439" t="s">
        <v>402</v>
      </c>
      <c r="J97" s="439"/>
      <c r="K97" s="439"/>
      <c r="L97" s="439" t="s">
        <v>402</v>
      </c>
      <c r="M97" s="439"/>
      <c r="N97" s="439"/>
      <c r="O97" s="439"/>
    </row>
    <row r="98" spans="1:15">
      <c r="A98" s="1" t="s">
        <v>99</v>
      </c>
      <c r="B98" s="439" t="s">
        <v>402</v>
      </c>
      <c r="C98" s="439"/>
      <c r="D98" s="439"/>
      <c r="E98" s="439"/>
      <c r="F98" s="439" t="s">
        <v>402</v>
      </c>
      <c r="G98" s="439"/>
      <c r="H98" s="439"/>
      <c r="I98" s="439" t="s">
        <v>402</v>
      </c>
      <c r="J98" s="439"/>
      <c r="K98" s="439"/>
      <c r="L98" s="439" t="s">
        <v>402</v>
      </c>
      <c r="M98" s="439"/>
      <c r="N98" s="439"/>
      <c r="O98" s="439"/>
    </row>
    <row r="99" spans="1:15">
      <c r="A99" s="1" t="s">
        <v>100</v>
      </c>
      <c r="B99" s="439" t="s">
        <v>402</v>
      </c>
      <c r="C99" s="439"/>
      <c r="D99" s="439"/>
      <c r="E99" s="439"/>
      <c r="F99" s="439" t="s">
        <v>402</v>
      </c>
      <c r="G99" s="439"/>
      <c r="H99" s="439"/>
      <c r="I99" s="439" t="s">
        <v>402</v>
      </c>
      <c r="J99" s="439"/>
      <c r="K99" s="439"/>
      <c r="L99" s="439" t="s">
        <v>402</v>
      </c>
      <c r="M99" s="439"/>
      <c r="N99" s="439"/>
      <c r="O99" s="439"/>
    </row>
    <row r="100" spans="1:15">
      <c r="A100" s="1" t="s">
        <v>101</v>
      </c>
      <c r="B100" s="439" t="s">
        <v>402</v>
      </c>
      <c r="C100" s="439"/>
      <c r="D100" s="439"/>
      <c r="E100" s="439"/>
      <c r="F100" s="439" t="s">
        <v>402</v>
      </c>
      <c r="G100" s="439"/>
      <c r="H100" s="439"/>
      <c r="I100" s="439" t="s">
        <v>402</v>
      </c>
      <c r="J100" s="439"/>
      <c r="K100" s="439"/>
      <c r="L100" s="439" t="s">
        <v>402</v>
      </c>
      <c r="M100" s="439"/>
      <c r="N100" s="439"/>
      <c r="O100" s="439"/>
    </row>
    <row r="101" spans="1:15">
      <c r="A101" s="1" t="s">
        <v>102</v>
      </c>
      <c r="B101" s="439" t="s">
        <v>402</v>
      </c>
      <c r="C101" s="439"/>
      <c r="D101" s="439"/>
      <c r="E101" s="439"/>
      <c r="F101" s="439" t="s">
        <v>402</v>
      </c>
      <c r="G101" s="439"/>
      <c r="H101" s="439"/>
      <c r="I101" s="439" t="s">
        <v>402</v>
      </c>
      <c r="J101" s="439"/>
      <c r="K101" s="439"/>
      <c r="L101" s="439" t="s">
        <v>402</v>
      </c>
      <c r="M101" s="439"/>
      <c r="N101" s="439"/>
      <c r="O101" s="439"/>
    </row>
    <row r="102" spans="1:15">
      <c r="A102" s="1" t="s">
        <v>103</v>
      </c>
      <c r="B102" s="439" t="s">
        <v>402</v>
      </c>
      <c r="C102" s="439"/>
      <c r="D102" s="439"/>
      <c r="E102" s="439"/>
      <c r="F102" s="439" t="s">
        <v>402</v>
      </c>
      <c r="G102" s="439"/>
      <c r="H102" s="439"/>
      <c r="I102" s="439" t="s">
        <v>402</v>
      </c>
      <c r="J102" s="439"/>
      <c r="K102" s="439"/>
      <c r="L102" s="439" t="s">
        <v>402</v>
      </c>
      <c r="M102" s="439"/>
      <c r="N102" s="439"/>
      <c r="O102" s="439"/>
    </row>
    <row r="103" spans="1:15">
      <c r="A103" s="1" t="s">
        <v>104</v>
      </c>
      <c r="B103" s="439" t="s">
        <v>402</v>
      </c>
      <c r="C103" s="439"/>
      <c r="D103" s="439"/>
      <c r="E103" s="439"/>
      <c r="F103" s="439" t="s">
        <v>402</v>
      </c>
      <c r="G103" s="439"/>
      <c r="H103" s="439"/>
      <c r="I103" s="439" t="s">
        <v>402</v>
      </c>
      <c r="J103" s="439"/>
      <c r="K103" s="439"/>
      <c r="L103" s="439" t="s">
        <v>402</v>
      </c>
      <c r="M103" s="439"/>
      <c r="N103" s="439"/>
      <c r="O103" s="439"/>
    </row>
    <row r="104" spans="1:15">
      <c r="A104" s="1" t="s">
        <v>160</v>
      </c>
      <c r="B104" s="439" t="s">
        <v>402</v>
      </c>
      <c r="C104" s="439"/>
      <c r="D104" s="439"/>
      <c r="E104" s="439"/>
      <c r="F104" s="439" t="s">
        <v>402</v>
      </c>
      <c r="G104" s="439"/>
      <c r="H104" s="439"/>
      <c r="I104" s="439" t="s">
        <v>402</v>
      </c>
      <c r="J104" s="439"/>
      <c r="K104" s="439"/>
      <c r="L104" s="439" t="s">
        <v>402</v>
      </c>
      <c r="M104" s="439"/>
      <c r="N104" s="439"/>
      <c r="O104" s="439"/>
    </row>
    <row r="105" spans="1:15">
      <c r="A105" s="1" t="s">
        <v>106</v>
      </c>
      <c r="B105" s="439" t="s">
        <v>402</v>
      </c>
      <c r="C105" s="439"/>
      <c r="D105" s="439"/>
      <c r="E105" s="439"/>
      <c r="F105" s="439" t="s">
        <v>402</v>
      </c>
      <c r="G105" s="439"/>
      <c r="H105" s="439"/>
      <c r="I105" s="439" t="s">
        <v>402</v>
      </c>
      <c r="J105" s="439"/>
      <c r="K105" s="439"/>
      <c r="L105" s="439" t="s">
        <v>402</v>
      </c>
      <c r="M105" s="439"/>
      <c r="N105" s="439"/>
      <c r="O105" s="439"/>
    </row>
    <row r="106" spans="1:15">
      <c r="A106" s="78" t="s">
        <v>242</v>
      </c>
      <c r="B106" s="439" t="s">
        <v>402</v>
      </c>
      <c r="C106" s="439"/>
      <c r="D106" s="439"/>
      <c r="E106" s="439"/>
      <c r="F106" s="439" t="s">
        <v>402</v>
      </c>
      <c r="G106" s="439"/>
      <c r="H106" s="439"/>
      <c r="I106" s="439" t="s">
        <v>402</v>
      </c>
      <c r="J106" s="439"/>
      <c r="K106" s="439"/>
      <c r="L106" s="439" t="s">
        <v>402</v>
      </c>
      <c r="M106" s="439"/>
      <c r="N106" s="439"/>
      <c r="O106" s="439"/>
    </row>
    <row r="107" spans="1:15">
      <c r="A107" s="349" t="s">
        <v>190</v>
      </c>
      <c r="B107" s="439" t="s">
        <v>403</v>
      </c>
      <c r="C107" s="439"/>
      <c r="D107" s="439"/>
      <c r="E107" s="439"/>
      <c r="F107" s="439" t="s">
        <v>403</v>
      </c>
      <c r="G107" s="439"/>
      <c r="H107" s="439"/>
      <c r="I107" s="439" t="s">
        <v>402</v>
      </c>
      <c r="J107" s="439"/>
      <c r="K107" s="439"/>
      <c r="L107" s="439" t="s">
        <v>402</v>
      </c>
      <c r="M107" s="439"/>
      <c r="N107" s="439"/>
      <c r="O107" s="439"/>
    </row>
    <row r="108" spans="1:15">
      <c r="A108" s="78" t="s">
        <v>23</v>
      </c>
      <c r="B108" s="439" t="s">
        <v>402</v>
      </c>
      <c r="C108" s="439"/>
      <c r="D108" s="439"/>
      <c r="E108" s="439"/>
      <c r="F108" s="439" t="s">
        <v>403</v>
      </c>
      <c r="G108" s="439"/>
      <c r="H108" s="439"/>
      <c r="I108" s="439" t="s">
        <v>402</v>
      </c>
      <c r="J108" s="439"/>
      <c r="K108" s="439"/>
      <c r="L108" s="439" t="s">
        <v>403</v>
      </c>
      <c r="M108" s="439"/>
      <c r="N108" s="439"/>
      <c r="O108" s="439"/>
    </row>
    <row r="109" spans="1:15">
      <c r="A109" s="78" t="s">
        <v>24</v>
      </c>
      <c r="B109" s="439" t="s">
        <v>402</v>
      </c>
      <c r="C109" s="439"/>
      <c r="D109" s="439"/>
      <c r="E109" s="439"/>
      <c r="F109" s="439" t="s">
        <v>402</v>
      </c>
      <c r="G109" s="439"/>
      <c r="H109" s="439"/>
      <c r="I109" s="439" t="s">
        <v>402</v>
      </c>
      <c r="J109" s="439"/>
      <c r="K109" s="439"/>
      <c r="L109" s="439" t="s">
        <v>402</v>
      </c>
      <c r="M109" s="439"/>
      <c r="N109" s="439"/>
      <c r="O109" s="439"/>
    </row>
    <row r="110" spans="1:15">
      <c r="A110" s="78" t="s">
        <v>25</v>
      </c>
      <c r="B110" s="439" t="s">
        <v>402</v>
      </c>
      <c r="C110" s="439"/>
      <c r="D110" s="439"/>
      <c r="E110" s="439"/>
      <c r="F110" s="439" t="s">
        <v>402</v>
      </c>
      <c r="G110" s="439"/>
      <c r="H110" s="439"/>
      <c r="I110" s="439" t="s">
        <v>402</v>
      </c>
      <c r="J110" s="439"/>
      <c r="K110" s="439"/>
      <c r="L110" s="439" t="s">
        <v>402</v>
      </c>
      <c r="M110" s="439"/>
      <c r="N110" s="439"/>
      <c r="O110" s="439"/>
    </row>
    <row r="111" spans="1:15" ht="26.4">
      <c r="A111" s="78" t="s">
        <v>271</v>
      </c>
      <c r="B111" s="439" t="s">
        <v>402</v>
      </c>
      <c r="C111" s="439"/>
      <c r="D111" s="439"/>
      <c r="E111" s="439"/>
      <c r="F111" s="439" t="s">
        <v>402</v>
      </c>
      <c r="G111" s="439"/>
      <c r="H111" s="439"/>
      <c r="I111" s="439" t="s">
        <v>402</v>
      </c>
      <c r="J111" s="439"/>
      <c r="K111" s="439"/>
      <c r="L111" s="439" t="s">
        <v>402</v>
      </c>
      <c r="M111" s="439"/>
      <c r="N111" s="439"/>
      <c r="O111" s="439"/>
    </row>
    <row r="112" spans="1:15" ht="26.4">
      <c r="A112" s="1" t="s">
        <v>255</v>
      </c>
      <c r="B112" s="439" t="s">
        <v>403</v>
      </c>
      <c r="C112" s="439"/>
      <c r="D112" s="439"/>
      <c r="E112" s="439"/>
      <c r="F112" s="439" t="s">
        <v>403</v>
      </c>
      <c r="G112" s="439"/>
      <c r="H112" s="439"/>
      <c r="I112" s="439" t="s">
        <v>402</v>
      </c>
      <c r="J112" s="439"/>
      <c r="K112" s="439"/>
      <c r="L112" s="439" t="s">
        <v>402</v>
      </c>
      <c r="M112" s="439"/>
      <c r="N112" s="439"/>
      <c r="O112" s="439"/>
    </row>
    <row r="113" spans="1:16" ht="15" thickBot="1">
      <c r="A113" s="9" t="s">
        <v>241</v>
      </c>
      <c r="B113" s="441" t="s">
        <v>403</v>
      </c>
      <c r="C113" s="441"/>
      <c r="D113" s="441"/>
      <c r="E113" s="441"/>
      <c r="F113" s="441" t="s">
        <v>403</v>
      </c>
      <c r="G113" s="441"/>
      <c r="H113" s="441"/>
      <c r="I113" s="441" t="s">
        <v>402</v>
      </c>
      <c r="J113" s="441"/>
      <c r="K113" s="441"/>
      <c r="L113" s="441" t="s">
        <v>402</v>
      </c>
      <c r="M113" s="441"/>
      <c r="N113" s="441"/>
      <c r="O113" s="441"/>
    </row>
    <row r="114" spans="1:16">
      <c r="A114" s="1"/>
      <c r="B114" s="279"/>
      <c r="C114" s="279"/>
      <c r="D114" s="279"/>
      <c r="E114" s="279"/>
      <c r="F114" s="279"/>
      <c r="G114" s="279"/>
      <c r="H114" s="279"/>
      <c r="I114" s="279"/>
      <c r="J114" s="279"/>
      <c r="K114" s="279"/>
      <c r="L114" s="279"/>
      <c r="M114" s="279"/>
      <c r="N114" s="279"/>
      <c r="O114" s="279"/>
    </row>
    <row r="115" spans="1:16">
      <c r="A115" s="1"/>
      <c r="B115" s="279"/>
      <c r="C115" s="279"/>
      <c r="D115" s="279"/>
      <c r="E115" s="279"/>
      <c r="F115" s="279"/>
      <c r="G115" s="279"/>
      <c r="H115" s="279"/>
      <c r="I115" s="279"/>
      <c r="J115" s="279"/>
      <c r="K115" s="279"/>
      <c r="L115" s="279"/>
      <c r="M115" s="279"/>
      <c r="N115" s="279"/>
      <c r="O115" s="279"/>
    </row>
    <row r="116" spans="1:16">
      <c r="A116" s="1"/>
      <c r="B116" s="279"/>
      <c r="C116" s="279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79"/>
    </row>
    <row r="117" spans="1:16">
      <c r="A117" s="1"/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79"/>
    </row>
    <row r="118" spans="1:16">
      <c r="A118" s="1"/>
      <c r="B118" s="279"/>
      <c r="C118" s="279"/>
      <c r="D118" s="279"/>
      <c r="E118" s="279"/>
      <c r="F118" s="279"/>
      <c r="G118" s="279"/>
      <c r="H118" s="279"/>
      <c r="I118" s="279"/>
      <c r="J118" s="279"/>
      <c r="K118" s="279"/>
      <c r="L118" s="279"/>
      <c r="M118" s="279"/>
      <c r="N118" s="279"/>
      <c r="O118" s="279"/>
    </row>
    <row r="119" spans="1:16">
      <c r="A119" s="1"/>
      <c r="B119" s="279"/>
      <c r="C119" s="279"/>
      <c r="D119" s="279"/>
      <c r="E119" s="279"/>
      <c r="F119" s="279"/>
      <c r="G119" s="279"/>
      <c r="H119" s="279"/>
      <c r="I119" s="279"/>
      <c r="J119" s="279"/>
      <c r="K119" s="279"/>
      <c r="L119" s="279"/>
      <c r="M119" s="279"/>
      <c r="N119" s="279"/>
      <c r="O119" s="279"/>
    </row>
    <row r="121" spans="1:16" ht="30" customHeight="1" thickBot="1">
      <c r="A121" s="446" t="s">
        <v>408</v>
      </c>
      <c r="B121" s="446"/>
      <c r="C121" s="446"/>
      <c r="D121" s="446"/>
      <c r="E121" s="446"/>
      <c r="F121" s="446"/>
      <c r="G121" s="446"/>
      <c r="H121" s="446"/>
      <c r="I121" s="446"/>
      <c r="J121" s="446"/>
      <c r="K121" s="446"/>
      <c r="L121" s="446"/>
      <c r="M121" s="446"/>
      <c r="N121" s="446"/>
      <c r="O121" s="446"/>
    </row>
    <row r="122" spans="1:16" ht="32.25" customHeight="1" thickBot="1">
      <c r="A122" s="439" t="s">
        <v>0</v>
      </c>
      <c r="B122" s="447" t="s">
        <v>270</v>
      </c>
      <c r="C122" s="447"/>
      <c r="D122" s="447"/>
      <c r="E122" s="447"/>
      <c r="F122" s="447"/>
      <c r="G122" s="447"/>
      <c r="H122" s="447"/>
      <c r="I122" s="448"/>
      <c r="J122" s="449" t="s">
        <v>269</v>
      </c>
      <c r="K122" s="447"/>
      <c r="L122" s="447"/>
      <c r="M122" s="447"/>
      <c r="N122" s="447"/>
      <c r="O122" s="447"/>
      <c r="P122" s="45"/>
    </row>
    <row r="123" spans="1:16" ht="66" customHeight="1" thickBot="1">
      <c r="A123" s="429"/>
      <c r="B123" s="438" t="s">
        <v>268</v>
      </c>
      <c r="C123" s="438"/>
      <c r="D123" s="438" t="s">
        <v>267</v>
      </c>
      <c r="E123" s="438"/>
      <c r="F123" s="438" t="s">
        <v>266</v>
      </c>
      <c r="G123" s="438"/>
      <c r="H123" s="429" t="s">
        <v>265</v>
      </c>
      <c r="I123" s="429"/>
      <c r="J123" s="429" t="s">
        <v>264</v>
      </c>
      <c r="K123" s="429"/>
      <c r="L123" s="429" t="s">
        <v>263</v>
      </c>
      <c r="M123" s="429"/>
      <c r="N123" s="429" t="s">
        <v>262</v>
      </c>
      <c r="O123" s="429"/>
    </row>
    <row r="124" spans="1:16" ht="15.6" thickTop="1" thickBot="1">
      <c r="B124" s="67" t="s">
        <v>261</v>
      </c>
      <c r="C124" s="67" t="s">
        <v>260</v>
      </c>
      <c r="D124" s="67" t="s">
        <v>261</v>
      </c>
      <c r="E124" s="67" t="s">
        <v>260</v>
      </c>
      <c r="F124" s="67" t="s">
        <v>261</v>
      </c>
      <c r="G124" s="67" t="s">
        <v>260</v>
      </c>
      <c r="H124" s="67" t="s">
        <v>261</v>
      </c>
      <c r="I124" s="67" t="s">
        <v>260</v>
      </c>
      <c r="J124" s="67" t="s">
        <v>261</v>
      </c>
      <c r="K124" s="67" t="s">
        <v>260</v>
      </c>
      <c r="L124" s="67" t="s">
        <v>261</v>
      </c>
      <c r="M124" s="68" t="s">
        <v>260</v>
      </c>
      <c r="N124" s="67" t="s">
        <v>261</v>
      </c>
      <c r="O124" s="67" t="s">
        <v>260</v>
      </c>
    </row>
    <row r="125" spans="1:16" ht="12" customHeight="1" thickTop="1" thickBot="1">
      <c r="A125" s="280">
        <v>1</v>
      </c>
      <c r="B125" s="437">
        <v>2</v>
      </c>
      <c r="C125" s="437"/>
      <c r="D125" s="437">
        <v>3</v>
      </c>
      <c r="E125" s="437"/>
      <c r="F125" s="437">
        <v>4</v>
      </c>
      <c r="G125" s="437"/>
      <c r="H125" s="437">
        <v>5</v>
      </c>
      <c r="I125" s="437"/>
      <c r="J125" s="437">
        <v>6</v>
      </c>
      <c r="K125" s="437"/>
      <c r="L125" s="450">
        <v>7</v>
      </c>
      <c r="M125" s="450"/>
      <c r="N125" s="437">
        <v>8</v>
      </c>
      <c r="O125" s="437"/>
    </row>
    <row r="126" spans="1:16" ht="15" thickTop="1">
      <c r="A126" s="1" t="s">
        <v>91</v>
      </c>
      <c r="B126" s="236">
        <v>3</v>
      </c>
      <c r="C126" s="236">
        <v>1</v>
      </c>
      <c r="D126" s="236">
        <v>0</v>
      </c>
      <c r="E126" s="236">
        <v>0</v>
      </c>
      <c r="F126" s="236">
        <v>2</v>
      </c>
      <c r="G126" s="236">
        <v>1</v>
      </c>
      <c r="H126" s="236">
        <v>3</v>
      </c>
      <c r="I126" s="236">
        <v>3</v>
      </c>
      <c r="J126" s="236">
        <v>2</v>
      </c>
      <c r="K126" s="236">
        <v>0</v>
      </c>
      <c r="L126" s="236">
        <v>3</v>
      </c>
      <c r="M126" s="236">
        <v>3</v>
      </c>
      <c r="N126" s="236">
        <v>0</v>
      </c>
      <c r="O126" s="236">
        <v>0</v>
      </c>
      <c r="P126" s="90"/>
    </row>
    <row r="127" spans="1:16">
      <c r="A127" s="1" t="s">
        <v>92</v>
      </c>
      <c r="B127" s="236">
        <v>17</v>
      </c>
      <c r="C127" s="236">
        <v>16</v>
      </c>
      <c r="D127" s="236">
        <v>0</v>
      </c>
      <c r="E127" s="236">
        <v>0</v>
      </c>
      <c r="F127" s="236">
        <v>3</v>
      </c>
      <c r="G127" s="236">
        <v>3</v>
      </c>
      <c r="H127" s="236">
        <v>3</v>
      </c>
      <c r="I127" s="236">
        <v>3</v>
      </c>
      <c r="J127" s="236">
        <v>0</v>
      </c>
      <c r="K127" s="236">
        <v>0</v>
      </c>
      <c r="L127" s="236">
        <v>3</v>
      </c>
      <c r="M127" s="236">
        <v>3</v>
      </c>
      <c r="N127" s="236">
        <v>3</v>
      </c>
      <c r="O127" s="236">
        <v>3</v>
      </c>
      <c r="P127" s="90"/>
    </row>
    <row r="128" spans="1:16">
      <c r="A128" s="1" t="s">
        <v>93</v>
      </c>
      <c r="B128" s="236">
        <v>4</v>
      </c>
      <c r="C128" s="236">
        <v>2</v>
      </c>
      <c r="D128" s="236">
        <v>0</v>
      </c>
      <c r="E128" s="236">
        <v>0</v>
      </c>
      <c r="F128" s="236">
        <v>3</v>
      </c>
      <c r="G128" s="236">
        <v>1</v>
      </c>
      <c r="H128" s="236">
        <v>3</v>
      </c>
      <c r="I128" s="236">
        <v>1</v>
      </c>
      <c r="J128" s="236">
        <v>0</v>
      </c>
      <c r="K128" s="236">
        <v>0</v>
      </c>
      <c r="L128" s="236">
        <v>2</v>
      </c>
      <c r="M128" s="236">
        <v>2</v>
      </c>
      <c r="N128" s="236">
        <v>0</v>
      </c>
      <c r="O128" s="236">
        <v>0</v>
      </c>
      <c r="P128" s="90"/>
    </row>
    <row r="129" spans="1:16">
      <c r="A129" s="1" t="s">
        <v>94</v>
      </c>
      <c r="B129" s="236">
        <v>3</v>
      </c>
      <c r="C129" s="236">
        <v>2</v>
      </c>
      <c r="D129" s="236">
        <v>0</v>
      </c>
      <c r="E129" s="236">
        <v>0</v>
      </c>
      <c r="F129" s="236">
        <v>3</v>
      </c>
      <c r="G129" s="236">
        <v>1</v>
      </c>
      <c r="H129" s="236">
        <v>2</v>
      </c>
      <c r="I129" s="236">
        <v>1</v>
      </c>
      <c r="J129" s="236">
        <v>3</v>
      </c>
      <c r="K129" s="236">
        <v>3</v>
      </c>
      <c r="L129" s="236">
        <v>3</v>
      </c>
      <c r="M129" s="236">
        <v>3</v>
      </c>
      <c r="N129" s="236">
        <v>3</v>
      </c>
      <c r="O129" s="236">
        <v>2</v>
      </c>
      <c r="P129" s="90"/>
    </row>
    <row r="130" spans="1:16">
      <c r="A130" s="1" t="s">
        <v>95</v>
      </c>
      <c r="B130" s="236">
        <v>5</v>
      </c>
      <c r="C130" s="236">
        <v>3</v>
      </c>
      <c r="D130" s="236">
        <v>1</v>
      </c>
      <c r="E130" s="236">
        <v>1</v>
      </c>
      <c r="F130" s="236">
        <v>1</v>
      </c>
      <c r="G130" s="236">
        <v>1</v>
      </c>
      <c r="H130" s="236">
        <v>2</v>
      </c>
      <c r="I130" s="236">
        <v>1</v>
      </c>
      <c r="J130" s="236">
        <v>0</v>
      </c>
      <c r="K130" s="236">
        <v>0</v>
      </c>
      <c r="L130" s="236">
        <v>2</v>
      </c>
      <c r="M130" s="236">
        <v>2</v>
      </c>
      <c r="N130" s="236">
        <v>0</v>
      </c>
      <c r="O130" s="236">
        <v>0</v>
      </c>
      <c r="P130" s="90"/>
    </row>
    <row r="131" spans="1:16">
      <c r="A131" s="1" t="s">
        <v>96</v>
      </c>
      <c r="B131" s="236">
        <v>9</v>
      </c>
      <c r="C131" s="236">
        <v>9</v>
      </c>
      <c r="D131" s="236">
        <v>3</v>
      </c>
      <c r="E131" s="236">
        <v>3</v>
      </c>
      <c r="F131" s="236">
        <v>5</v>
      </c>
      <c r="G131" s="236">
        <v>5</v>
      </c>
      <c r="H131" s="236">
        <v>5</v>
      </c>
      <c r="I131" s="236">
        <v>5</v>
      </c>
      <c r="J131" s="236">
        <v>5</v>
      </c>
      <c r="K131" s="236">
        <v>3</v>
      </c>
      <c r="L131" s="236">
        <v>5</v>
      </c>
      <c r="M131" s="236">
        <v>5</v>
      </c>
      <c r="N131" s="236">
        <v>6</v>
      </c>
      <c r="O131" s="236">
        <v>5</v>
      </c>
      <c r="P131" s="90"/>
    </row>
    <row r="132" spans="1:16">
      <c r="A132" s="1" t="s">
        <v>97</v>
      </c>
      <c r="B132" s="236">
        <v>3</v>
      </c>
      <c r="C132" s="236">
        <v>1</v>
      </c>
      <c r="D132" s="236">
        <v>0</v>
      </c>
      <c r="E132" s="236">
        <v>0</v>
      </c>
      <c r="F132" s="236">
        <v>3</v>
      </c>
      <c r="G132" s="236">
        <v>1</v>
      </c>
      <c r="H132" s="236">
        <v>3</v>
      </c>
      <c r="I132" s="236">
        <v>2</v>
      </c>
      <c r="J132" s="236">
        <v>3</v>
      </c>
      <c r="K132" s="236">
        <v>1</v>
      </c>
      <c r="L132" s="236">
        <v>3</v>
      </c>
      <c r="M132" s="236">
        <v>2</v>
      </c>
      <c r="N132" s="236">
        <v>0</v>
      </c>
      <c r="O132" s="236">
        <v>0</v>
      </c>
      <c r="P132" s="90"/>
    </row>
    <row r="133" spans="1:16">
      <c r="A133" s="1" t="s">
        <v>98</v>
      </c>
      <c r="B133" s="236">
        <v>1</v>
      </c>
      <c r="C133" s="236">
        <v>1</v>
      </c>
      <c r="D133" s="236">
        <v>0</v>
      </c>
      <c r="E133" s="236">
        <v>0</v>
      </c>
      <c r="F133" s="236">
        <v>1</v>
      </c>
      <c r="G133" s="236">
        <v>0</v>
      </c>
      <c r="H133" s="236">
        <v>1</v>
      </c>
      <c r="I133" s="236">
        <v>0</v>
      </c>
      <c r="J133" s="236">
        <v>1</v>
      </c>
      <c r="K133" s="236">
        <v>0</v>
      </c>
      <c r="L133" s="236">
        <v>0</v>
      </c>
      <c r="M133" s="236">
        <v>0</v>
      </c>
      <c r="N133" s="236">
        <v>0</v>
      </c>
      <c r="O133" s="236">
        <v>0</v>
      </c>
      <c r="P133" s="90"/>
    </row>
    <row r="134" spans="1:16">
      <c r="A134" s="1" t="s">
        <v>99</v>
      </c>
      <c r="B134" s="236">
        <v>3</v>
      </c>
      <c r="C134" s="236">
        <v>3</v>
      </c>
      <c r="D134" s="236">
        <v>0</v>
      </c>
      <c r="E134" s="236">
        <v>0</v>
      </c>
      <c r="F134" s="236">
        <v>3</v>
      </c>
      <c r="G134" s="236">
        <v>2</v>
      </c>
      <c r="H134" s="236">
        <v>2</v>
      </c>
      <c r="I134" s="236">
        <v>1</v>
      </c>
      <c r="J134" s="236">
        <v>2</v>
      </c>
      <c r="K134" s="236">
        <v>2</v>
      </c>
      <c r="L134" s="236">
        <v>3</v>
      </c>
      <c r="M134" s="236">
        <v>3</v>
      </c>
      <c r="N134" s="236">
        <v>6</v>
      </c>
      <c r="O134" s="236">
        <v>6</v>
      </c>
      <c r="P134" s="90"/>
    </row>
    <row r="135" spans="1:16">
      <c r="A135" s="1" t="s">
        <v>100</v>
      </c>
      <c r="B135" s="236">
        <v>3</v>
      </c>
      <c r="C135" s="236">
        <v>1</v>
      </c>
      <c r="D135" s="236">
        <v>1</v>
      </c>
      <c r="E135" s="236">
        <v>1</v>
      </c>
      <c r="F135" s="236">
        <v>3</v>
      </c>
      <c r="G135" s="236">
        <v>1</v>
      </c>
      <c r="H135" s="236">
        <v>1</v>
      </c>
      <c r="I135" s="236">
        <v>0</v>
      </c>
      <c r="J135" s="236">
        <v>0</v>
      </c>
      <c r="K135" s="236">
        <v>0</v>
      </c>
      <c r="L135" s="236">
        <v>10</v>
      </c>
      <c r="M135" s="236">
        <v>10</v>
      </c>
      <c r="N135" s="236">
        <v>5</v>
      </c>
      <c r="O135" s="236">
        <v>5</v>
      </c>
      <c r="P135" s="90"/>
    </row>
    <row r="136" spans="1:16">
      <c r="A136" s="1" t="s">
        <v>101</v>
      </c>
      <c r="B136" s="236">
        <v>3</v>
      </c>
      <c r="C136" s="236">
        <v>0</v>
      </c>
      <c r="D136" s="236">
        <v>0</v>
      </c>
      <c r="E136" s="236">
        <v>0</v>
      </c>
      <c r="F136" s="236">
        <v>3</v>
      </c>
      <c r="G136" s="236">
        <v>3</v>
      </c>
      <c r="H136" s="236">
        <v>3</v>
      </c>
      <c r="I136" s="236">
        <v>3</v>
      </c>
      <c r="J136" s="236">
        <v>3</v>
      </c>
      <c r="K136" s="236">
        <v>3</v>
      </c>
      <c r="L136" s="236">
        <v>3</v>
      </c>
      <c r="M136" s="236">
        <v>3</v>
      </c>
      <c r="N136" s="236">
        <v>1</v>
      </c>
      <c r="O136" s="236">
        <v>1</v>
      </c>
      <c r="P136" s="90"/>
    </row>
    <row r="137" spans="1:16">
      <c r="A137" s="1" t="s">
        <v>102</v>
      </c>
      <c r="B137" s="236">
        <v>8</v>
      </c>
      <c r="C137" s="236">
        <v>8</v>
      </c>
      <c r="D137" s="236">
        <v>3</v>
      </c>
      <c r="E137" s="236">
        <v>3</v>
      </c>
      <c r="F137" s="236">
        <v>4</v>
      </c>
      <c r="G137" s="236">
        <v>4</v>
      </c>
      <c r="H137" s="236">
        <v>3</v>
      </c>
      <c r="I137" s="236">
        <v>3</v>
      </c>
      <c r="J137" s="236">
        <v>4</v>
      </c>
      <c r="K137" s="236">
        <v>4</v>
      </c>
      <c r="L137" s="236">
        <v>4</v>
      </c>
      <c r="M137" s="236">
        <v>4</v>
      </c>
      <c r="N137" s="236">
        <v>6</v>
      </c>
      <c r="O137" s="236">
        <v>6</v>
      </c>
      <c r="P137" s="90"/>
    </row>
    <row r="138" spans="1:16">
      <c r="A138" s="1" t="s">
        <v>103</v>
      </c>
      <c r="B138" s="236">
        <v>6</v>
      </c>
      <c r="C138" s="236">
        <v>3</v>
      </c>
      <c r="D138" s="236">
        <v>2</v>
      </c>
      <c r="E138" s="236">
        <v>2</v>
      </c>
      <c r="F138" s="236">
        <v>5</v>
      </c>
      <c r="G138" s="236">
        <v>4</v>
      </c>
      <c r="H138" s="236">
        <v>1</v>
      </c>
      <c r="I138" s="236">
        <v>1</v>
      </c>
      <c r="J138" s="236">
        <v>0</v>
      </c>
      <c r="K138" s="236">
        <v>0</v>
      </c>
      <c r="L138" s="236">
        <v>3</v>
      </c>
      <c r="M138" s="236">
        <v>3</v>
      </c>
      <c r="N138" s="236">
        <v>8</v>
      </c>
      <c r="O138" s="236">
        <v>8</v>
      </c>
      <c r="P138" s="90"/>
    </row>
    <row r="139" spans="1:16">
      <c r="A139" s="78" t="s">
        <v>104</v>
      </c>
      <c r="B139" s="236">
        <v>3</v>
      </c>
      <c r="C139" s="236">
        <v>2</v>
      </c>
      <c r="D139" s="236">
        <v>0</v>
      </c>
      <c r="E139" s="236">
        <v>0</v>
      </c>
      <c r="F139" s="236">
        <v>3</v>
      </c>
      <c r="G139" s="236">
        <v>2</v>
      </c>
      <c r="H139" s="236">
        <v>3</v>
      </c>
      <c r="I139" s="236">
        <v>3</v>
      </c>
      <c r="J139" s="236">
        <v>3</v>
      </c>
      <c r="K139" s="236">
        <v>3</v>
      </c>
      <c r="L139" s="236">
        <v>2</v>
      </c>
      <c r="M139" s="236">
        <v>2</v>
      </c>
      <c r="N139" s="236">
        <v>0</v>
      </c>
      <c r="O139" s="236">
        <v>0</v>
      </c>
      <c r="P139" s="90"/>
    </row>
    <row r="140" spans="1:16">
      <c r="A140" s="78" t="s">
        <v>160</v>
      </c>
      <c r="B140" s="236">
        <v>9</v>
      </c>
      <c r="C140" s="236">
        <v>5</v>
      </c>
      <c r="D140" s="236">
        <v>0</v>
      </c>
      <c r="E140" s="236">
        <v>0</v>
      </c>
      <c r="F140" s="236">
        <v>5</v>
      </c>
      <c r="G140" s="236">
        <v>3</v>
      </c>
      <c r="H140" s="236">
        <v>1</v>
      </c>
      <c r="I140" s="236">
        <v>0</v>
      </c>
      <c r="J140" s="236">
        <v>1</v>
      </c>
      <c r="K140" s="236">
        <v>0</v>
      </c>
      <c r="L140" s="236">
        <v>4</v>
      </c>
      <c r="M140" s="236">
        <v>3</v>
      </c>
      <c r="N140" s="236">
        <v>4</v>
      </c>
      <c r="O140" s="236">
        <v>3</v>
      </c>
      <c r="P140" s="90"/>
    </row>
    <row r="141" spans="1:16">
      <c r="A141" s="78" t="s">
        <v>106</v>
      </c>
      <c r="B141" s="236">
        <v>7</v>
      </c>
      <c r="C141" s="236">
        <v>2</v>
      </c>
      <c r="D141" s="236">
        <v>1</v>
      </c>
      <c r="E141" s="236">
        <v>0</v>
      </c>
      <c r="F141" s="236">
        <v>3</v>
      </c>
      <c r="G141" s="236">
        <v>0</v>
      </c>
      <c r="H141" s="236">
        <v>2</v>
      </c>
      <c r="I141" s="236">
        <v>0</v>
      </c>
      <c r="J141" s="236">
        <v>5</v>
      </c>
      <c r="K141" s="236">
        <v>3</v>
      </c>
      <c r="L141" s="236">
        <v>4</v>
      </c>
      <c r="M141" s="236">
        <v>2</v>
      </c>
      <c r="N141" s="236">
        <v>3</v>
      </c>
      <c r="O141" s="236">
        <v>2</v>
      </c>
      <c r="P141" s="90"/>
    </row>
    <row r="142" spans="1:16">
      <c r="A142" s="78" t="s">
        <v>242</v>
      </c>
      <c r="B142" s="236">
        <v>2</v>
      </c>
      <c r="C142" s="236">
        <v>1</v>
      </c>
      <c r="D142" s="236">
        <v>1</v>
      </c>
      <c r="E142" s="236">
        <v>1</v>
      </c>
      <c r="F142" s="236">
        <v>2</v>
      </c>
      <c r="G142" s="236">
        <v>0</v>
      </c>
      <c r="H142" s="236">
        <v>1</v>
      </c>
      <c r="I142" s="236">
        <v>1</v>
      </c>
      <c r="J142" s="236">
        <v>0</v>
      </c>
      <c r="K142" s="236">
        <v>0</v>
      </c>
      <c r="L142" s="236">
        <v>3</v>
      </c>
      <c r="M142" s="236">
        <v>2</v>
      </c>
      <c r="N142" s="236">
        <v>0</v>
      </c>
      <c r="O142" s="236">
        <v>0</v>
      </c>
    </row>
    <row r="143" spans="1:16">
      <c r="A143" s="78" t="s">
        <v>190</v>
      </c>
      <c r="B143" s="236">
        <v>5</v>
      </c>
      <c r="C143" s="236">
        <v>4</v>
      </c>
      <c r="D143" s="236">
        <v>0</v>
      </c>
      <c r="E143" s="236">
        <v>0</v>
      </c>
      <c r="F143" s="236">
        <v>2</v>
      </c>
      <c r="G143" s="236">
        <v>1</v>
      </c>
      <c r="H143" s="236">
        <v>2</v>
      </c>
      <c r="I143" s="236">
        <v>1</v>
      </c>
      <c r="J143" s="236">
        <v>0</v>
      </c>
      <c r="K143" s="236">
        <v>0</v>
      </c>
      <c r="L143" s="236">
        <v>0</v>
      </c>
      <c r="M143" s="236">
        <v>0</v>
      </c>
      <c r="N143" s="236">
        <v>0</v>
      </c>
      <c r="O143" s="236">
        <v>0</v>
      </c>
    </row>
    <row r="144" spans="1:16">
      <c r="A144" s="78" t="s">
        <v>23</v>
      </c>
      <c r="B144" s="236">
        <v>4</v>
      </c>
      <c r="C144" s="236">
        <v>3</v>
      </c>
      <c r="D144" s="236">
        <v>0</v>
      </c>
      <c r="E144" s="236">
        <v>0</v>
      </c>
      <c r="F144" s="236">
        <v>0</v>
      </c>
      <c r="G144" s="236">
        <v>0</v>
      </c>
      <c r="H144" s="236">
        <v>0</v>
      </c>
      <c r="I144" s="236">
        <v>0</v>
      </c>
      <c r="J144" s="236">
        <v>0</v>
      </c>
      <c r="K144" s="236">
        <v>0</v>
      </c>
      <c r="L144" s="236">
        <v>0</v>
      </c>
      <c r="M144" s="236">
        <v>0</v>
      </c>
      <c r="N144" s="236">
        <v>0</v>
      </c>
      <c r="O144" s="236">
        <v>0</v>
      </c>
    </row>
    <row r="145" spans="1:17">
      <c r="A145" s="78" t="s">
        <v>24</v>
      </c>
      <c r="B145" s="279">
        <v>0</v>
      </c>
      <c r="C145" s="279">
        <v>0</v>
      </c>
      <c r="D145" s="279">
        <v>0</v>
      </c>
      <c r="E145" s="279">
        <v>0</v>
      </c>
      <c r="F145" s="279">
        <v>0</v>
      </c>
      <c r="G145" s="279">
        <v>0</v>
      </c>
      <c r="H145" s="279">
        <v>0</v>
      </c>
      <c r="I145" s="279">
        <v>0</v>
      </c>
      <c r="J145" s="279">
        <v>0</v>
      </c>
      <c r="K145" s="279">
        <v>0</v>
      </c>
      <c r="L145" s="279">
        <v>0</v>
      </c>
      <c r="M145" s="279">
        <v>0</v>
      </c>
      <c r="N145" s="279">
        <v>0</v>
      </c>
      <c r="O145" s="279">
        <v>0</v>
      </c>
    </row>
    <row r="146" spans="1:17">
      <c r="A146" s="78" t="s">
        <v>25</v>
      </c>
      <c r="B146" s="236">
        <v>3</v>
      </c>
      <c r="C146" s="236">
        <v>0</v>
      </c>
      <c r="D146" s="236">
        <v>0</v>
      </c>
      <c r="E146" s="236">
        <v>0</v>
      </c>
      <c r="F146" s="236">
        <v>3</v>
      </c>
      <c r="G146" s="236">
        <v>2</v>
      </c>
      <c r="H146" s="236">
        <v>3</v>
      </c>
      <c r="I146" s="236">
        <v>2</v>
      </c>
      <c r="J146" s="236">
        <v>0</v>
      </c>
      <c r="K146" s="236">
        <v>0</v>
      </c>
      <c r="L146" s="236">
        <v>3</v>
      </c>
      <c r="M146" s="236">
        <v>3</v>
      </c>
      <c r="N146" s="236">
        <v>0</v>
      </c>
      <c r="O146" s="236">
        <v>0</v>
      </c>
    </row>
    <row r="147" spans="1:17" ht="26.4">
      <c r="A147" s="78" t="s">
        <v>253</v>
      </c>
      <c r="B147" s="236">
        <v>1</v>
      </c>
      <c r="C147" s="236">
        <v>1</v>
      </c>
      <c r="D147" s="236">
        <v>0</v>
      </c>
      <c r="E147" s="236">
        <v>0</v>
      </c>
      <c r="F147" s="236">
        <v>1</v>
      </c>
      <c r="G147" s="236">
        <v>1</v>
      </c>
      <c r="H147" s="236">
        <v>1</v>
      </c>
      <c r="I147" s="236">
        <v>0</v>
      </c>
      <c r="J147" s="236">
        <v>0</v>
      </c>
      <c r="K147" s="236">
        <v>0</v>
      </c>
      <c r="L147" s="236">
        <v>3</v>
      </c>
      <c r="M147" s="236">
        <v>2</v>
      </c>
      <c r="N147" s="236">
        <v>0</v>
      </c>
      <c r="O147" s="236">
        <v>0</v>
      </c>
    </row>
    <row r="148" spans="1:17" ht="27" customHeight="1">
      <c r="A148" s="1" t="s">
        <v>255</v>
      </c>
      <c r="B148" s="236">
        <v>3</v>
      </c>
      <c r="C148" s="236">
        <v>1</v>
      </c>
      <c r="D148" s="236">
        <v>0</v>
      </c>
      <c r="E148" s="236">
        <v>0</v>
      </c>
      <c r="F148" s="236">
        <v>0</v>
      </c>
      <c r="G148" s="236">
        <v>0</v>
      </c>
      <c r="H148" s="236">
        <v>2</v>
      </c>
      <c r="I148" s="236">
        <v>0</v>
      </c>
      <c r="J148" s="236">
        <v>0</v>
      </c>
      <c r="K148" s="236">
        <v>0</v>
      </c>
      <c r="L148" s="236">
        <v>2</v>
      </c>
      <c r="M148" s="236">
        <v>1</v>
      </c>
      <c r="N148" s="236">
        <v>0</v>
      </c>
      <c r="O148" s="236">
        <v>0</v>
      </c>
    </row>
    <row r="149" spans="1:17" ht="15" thickBot="1">
      <c r="A149" s="9" t="s">
        <v>241</v>
      </c>
      <c r="B149" s="283">
        <v>3</v>
      </c>
      <c r="C149" s="283">
        <v>1</v>
      </c>
      <c r="D149" s="283">
        <v>0</v>
      </c>
      <c r="E149" s="283">
        <v>0</v>
      </c>
      <c r="F149" s="283">
        <v>0</v>
      </c>
      <c r="G149" s="283">
        <v>0</v>
      </c>
      <c r="H149" s="283">
        <v>4</v>
      </c>
      <c r="I149" s="283">
        <v>1</v>
      </c>
      <c r="J149" s="283">
        <v>2</v>
      </c>
      <c r="K149" s="283">
        <v>2</v>
      </c>
      <c r="L149" s="283">
        <v>3</v>
      </c>
      <c r="M149" s="283">
        <v>3</v>
      </c>
      <c r="N149" s="283">
        <v>0</v>
      </c>
      <c r="O149" s="283">
        <v>0</v>
      </c>
    </row>
    <row r="150" spans="1:17">
      <c r="A150" s="65" t="s">
        <v>243</v>
      </c>
      <c r="B150" s="65">
        <f>SUM(B126:B149)</f>
        <v>108</v>
      </c>
      <c r="C150" s="65">
        <f>SUM(C126:C149)</f>
        <v>70</v>
      </c>
      <c r="D150" s="65">
        <f t="shared" ref="D150:O150" si="0">SUM(D126:D149)</f>
        <v>12</v>
      </c>
      <c r="E150" s="65">
        <f t="shared" si="0"/>
        <v>11</v>
      </c>
      <c r="F150" s="65">
        <f t="shared" si="0"/>
        <v>58</v>
      </c>
      <c r="G150" s="65">
        <f t="shared" si="0"/>
        <v>36</v>
      </c>
      <c r="H150" s="65">
        <f t="shared" si="0"/>
        <v>51</v>
      </c>
      <c r="I150" s="65">
        <f t="shared" si="0"/>
        <v>32</v>
      </c>
      <c r="J150" s="65">
        <f t="shared" si="0"/>
        <v>34</v>
      </c>
      <c r="K150" s="65">
        <f t="shared" si="0"/>
        <v>24</v>
      </c>
      <c r="L150" s="65">
        <f t="shared" si="0"/>
        <v>68</v>
      </c>
      <c r="M150" s="65">
        <f t="shared" si="0"/>
        <v>61</v>
      </c>
      <c r="N150" s="65">
        <f t="shared" si="0"/>
        <v>45</v>
      </c>
      <c r="O150" s="65">
        <f t="shared" si="0"/>
        <v>41</v>
      </c>
      <c r="P150" s="65"/>
      <c r="Q150" s="65"/>
    </row>
  </sheetData>
  <mergeCells count="547">
    <mergeCell ref="L125:M125"/>
    <mergeCell ref="N125:O125"/>
    <mergeCell ref="B125:C125"/>
    <mergeCell ref="F123:G123"/>
    <mergeCell ref="H123:I123"/>
    <mergeCell ref="J123:K123"/>
    <mergeCell ref="L123:M123"/>
    <mergeCell ref="N123:O123"/>
    <mergeCell ref="D125:E125"/>
    <mergeCell ref="F125:G125"/>
    <mergeCell ref="H125:I125"/>
    <mergeCell ref="J125:K125"/>
    <mergeCell ref="B113:E113"/>
    <mergeCell ref="F113:H113"/>
    <mergeCell ref="I113:K113"/>
    <mergeCell ref="L113:O113"/>
    <mergeCell ref="A121:O121"/>
    <mergeCell ref="A122:A123"/>
    <mergeCell ref="B122:I122"/>
    <mergeCell ref="J122:O122"/>
    <mergeCell ref="B123:C123"/>
    <mergeCell ref="D123:E123"/>
    <mergeCell ref="B111:E111"/>
    <mergeCell ref="F111:H111"/>
    <mergeCell ref="I111:K111"/>
    <mergeCell ref="L111:O111"/>
    <mergeCell ref="B112:E112"/>
    <mergeCell ref="F112:H112"/>
    <mergeCell ref="I112:K112"/>
    <mergeCell ref="L112:O112"/>
    <mergeCell ref="B109:E109"/>
    <mergeCell ref="F109:H109"/>
    <mergeCell ref="I109:K109"/>
    <mergeCell ref="L109:O109"/>
    <mergeCell ref="B110:E110"/>
    <mergeCell ref="F110:H110"/>
    <mergeCell ref="I110:K110"/>
    <mergeCell ref="L110:O110"/>
    <mergeCell ref="B107:E107"/>
    <mergeCell ref="F107:H107"/>
    <mergeCell ref="I107:K107"/>
    <mergeCell ref="L107:O107"/>
    <mergeCell ref="B108:E108"/>
    <mergeCell ref="F108:H108"/>
    <mergeCell ref="I108:K108"/>
    <mergeCell ref="L108:O108"/>
    <mergeCell ref="B105:E105"/>
    <mergeCell ref="F105:H105"/>
    <mergeCell ref="I105:K105"/>
    <mergeCell ref="L105:O105"/>
    <mergeCell ref="B106:E106"/>
    <mergeCell ref="F106:H106"/>
    <mergeCell ref="I106:K106"/>
    <mergeCell ref="L106:O106"/>
    <mergeCell ref="B103:E103"/>
    <mergeCell ref="F103:H103"/>
    <mergeCell ref="I103:K103"/>
    <mergeCell ref="L103:O103"/>
    <mergeCell ref="B104:E104"/>
    <mergeCell ref="F104:H104"/>
    <mergeCell ref="I104:K104"/>
    <mergeCell ref="L104:O104"/>
    <mergeCell ref="B101:E101"/>
    <mergeCell ref="F101:H101"/>
    <mergeCell ref="I101:K101"/>
    <mergeCell ref="L101:O101"/>
    <mergeCell ref="B102:E102"/>
    <mergeCell ref="F102:H102"/>
    <mergeCell ref="I102:K102"/>
    <mergeCell ref="L102:O102"/>
    <mergeCell ref="B99:E99"/>
    <mergeCell ref="F99:H99"/>
    <mergeCell ref="I99:K99"/>
    <mergeCell ref="L99:O99"/>
    <mergeCell ref="B100:E100"/>
    <mergeCell ref="F100:H100"/>
    <mergeCell ref="I100:K100"/>
    <mergeCell ref="L100:O100"/>
    <mergeCell ref="B97:E97"/>
    <mergeCell ref="F97:H97"/>
    <mergeCell ref="I97:K97"/>
    <mergeCell ref="L97:O97"/>
    <mergeCell ref="B98:E98"/>
    <mergeCell ref="F98:H98"/>
    <mergeCell ref="I98:K98"/>
    <mergeCell ref="L98:O98"/>
    <mergeCell ref="B95:E95"/>
    <mergeCell ref="F95:H95"/>
    <mergeCell ref="I95:K95"/>
    <mergeCell ref="L95:O95"/>
    <mergeCell ref="B96:E96"/>
    <mergeCell ref="F96:H96"/>
    <mergeCell ref="I96:K96"/>
    <mergeCell ref="L96:O96"/>
    <mergeCell ref="B93:E93"/>
    <mergeCell ref="F93:H93"/>
    <mergeCell ref="I93:K93"/>
    <mergeCell ref="L93:O93"/>
    <mergeCell ref="B94:E94"/>
    <mergeCell ref="F94:H94"/>
    <mergeCell ref="I94:K94"/>
    <mergeCell ref="L94:O94"/>
    <mergeCell ref="B91:E91"/>
    <mergeCell ref="F91:H91"/>
    <mergeCell ref="I91:K91"/>
    <mergeCell ref="L91:O91"/>
    <mergeCell ref="B92:E92"/>
    <mergeCell ref="F92:H92"/>
    <mergeCell ref="I92:K92"/>
    <mergeCell ref="L92:O92"/>
    <mergeCell ref="B89:E89"/>
    <mergeCell ref="F89:H89"/>
    <mergeCell ref="I89:K89"/>
    <mergeCell ref="L89:O89"/>
    <mergeCell ref="B90:E90"/>
    <mergeCell ref="F90:H90"/>
    <mergeCell ref="I90:K90"/>
    <mergeCell ref="L90:O90"/>
    <mergeCell ref="A86:O86"/>
    <mergeCell ref="A87:A88"/>
    <mergeCell ref="B87:H87"/>
    <mergeCell ref="I87:O87"/>
    <mergeCell ref="B88:E88"/>
    <mergeCell ref="F88:H88"/>
    <mergeCell ref="I88:K88"/>
    <mergeCell ref="L88:O88"/>
    <mergeCell ref="B84:C84"/>
    <mergeCell ref="D84:F84"/>
    <mergeCell ref="G84:H84"/>
    <mergeCell ref="I84:J84"/>
    <mergeCell ref="K84:L84"/>
    <mergeCell ref="M84:O84"/>
    <mergeCell ref="B83:C83"/>
    <mergeCell ref="D83:F83"/>
    <mergeCell ref="G83:H83"/>
    <mergeCell ref="I83:J83"/>
    <mergeCell ref="K83:L83"/>
    <mergeCell ref="M83:O83"/>
    <mergeCell ref="B82:C82"/>
    <mergeCell ref="D82:F82"/>
    <mergeCell ref="G82:H82"/>
    <mergeCell ref="I82:J82"/>
    <mergeCell ref="K82:L82"/>
    <mergeCell ref="M82:O82"/>
    <mergeCell ref="B81:C81"/>
    <mergeCell ref="D81:F81"/>
    <mergeCell ref="G81:H81"/>
    <mergeCell ref="I81:J81"/>
    <mergeCell ref="K81:L81"/>
    <mergeCell ref="M81:O81"/>
    <mergeCell ref="B80:C80"/>
    <mergeCell ref="D80:F80"/>
    <mergeCell ref="G80:H80"/>
    <mergeCell ref="I80:J80"/>
    <mergeCell ref="K80:L80"/>
    <mergeCell ref="M80:O80"/>
    <mergeCell ref="B79:C79"/>
    <mergeCell ref="D79:F79"/>
    <mergeCell ref="G79:H79"/>
    <mergeCell ref="I79:J79"/>
    <mergeCell ref="K79:L79"/>
    <mergeCell ref="M79:O79"/>
    <mergeCell ref="B78:C78"/>
    <mergeCell ref="D78:F78"/>
    <mergeCell ref="G78:H78"/>
    <mergeCell ref="I78:J78"/>
    <mergeCell ref="K78:L78"/>
    <mergeCell ref="M78:O78"/>
    <mergeCell ref="B77:C77"/>
    <mergeCell ref="D77:F77"/>
    <mergeCell ref="G77:H77"/>
    <mergeCell ref="I77:J77"/>
    <mergeCell ref="K77:L77"/>
    <mergeCell ref="M77:O77"/>
    <mergeCell ref="B76:C76"/>
    <mergeCell ref="D76:F76"/>
    <mergeCell ref="G76:H76"/>
    <mergeCell ref="I76:J76"/>
    <mergeCell ref="K76:L76"/>
    <mergeCell ref="M76:O76"/>
    <mergeCell ref="B75:C75"/>
    <mergeCell ref="D75:F75"/>
    <mergeCell ref="G75:H75"/>
    <mergeCell ref="I75:J75"/>
    <mergeCell ref="K75:L75"/>
    <mergeCell ref="M75:O75"/>
    <mergeCell ref="B74:C74"/>
    <mergeCell ref="D74:F74"/>
    <mergeCell ref="G74:H74"/>
    <mergeCell ref="I74:J74"/>
    <mergeCell ref="K74:L74"/>
    <mergeCell ref="M74:O74"/>
    <mergeCell ref="B73:C73"/>
    <mergeCell ref="D73:F73"/>
    <mergeCell ref="G73:H73"/>
    <mergeCell ref="I73:J73"/>
    <mergeCell ref="K73:L73"/>
    <mergeCell ref="M73:O73"/>
    <mergeCell ref="B72:C72"/>
    <mergeCell ref="D72:F72"/>
    <mergeCell ref="G72:H72"/>
    <mergeCell ref="I72:J72"/>
    <mergeCell ref="K72:L72"/>
    <mergeCell ref="M72:O72"/>
    <mergeCell ref="B71:C71"/>
    <mergeCell ref="D71:F71"/>
    <mergeCell ref="G71:H71"/>
    <mergeCell ref="I71:J71"/>
    <mergeCell ref="K71:L71"/>
    <mergeCell ref="M71:O71"/>
    <mergeCell ref="B70:C70"/>
    <mergeCell ref="D70:F70"/>
    <mergeCell ref="G70:H70"/>
    <mergeCell ref="I70:J70"/>
    <mergeCell ref="K70:L70"/>
    <mergeCell ref="M70:O70"/>
    <mergeCell ref="B69:C69"/>
    <mergeCell ref="D69:F69"/>
    <mergeCell ref="G69:H69"/>
    <mergeCell ref="I69:J69"/>
    <mergeCell ref="K69:L69"/>
    <mergeCell ref="M69:O69"/>
    <mergeCell ref="B68:C68"/>
    <mergeCell ref="D68:F68"/>
    <mergeCell ref="G68:H68"/>
    <mergeCell ref="I68:J68"/>
    <mergeCell ref="K68:L68"/>
    <mergeCell ref="M68:O68"/>
    <mergeCell ref="B67:C67"/>
    <mergeCell ref="D67:F67"/>
    <mergeCell ref="G67:H67"/>
    <mergeCell ref="I67:J67"/>
    <mergeCell ref="K67:L67"/>
    <mergeCell ref="M67:O67"/>
    <mergeCell ref="B66:C66"/>
    <mergeCell ref="D66:F66"/>
    <mergeCell ref="G66:H66"/>
    <mergeCell ref="I66:J66"/>
    <mergeCell ref="K66:L66"/>
    <mergeCell ref="M66:O66"/>
    <mergeCell ref="B65:C65"/>
    <mergeCell ref="D65:F65"/>
    <mergeCell ref="G65:H65"/>
    <mergeCell ref="I65:J65"/>
    <mergeCell ref="K65:L65"/>
    <mergeCell ref="M65:O65"/>
    <mergeCell ref="B64:C64"/>
    <mergeCell ref="D64:F64"/>
    <mergeCell ref="G64:H64"/>
    <mergeCell ref="I64:J64"/>
    <mergeCell ref="K64:L64"/>
    <mergeCell ref="M64:O64"/>
    <mergeCell ref="B63:C63"/>
    <mergeCell ref="D63:F63"/>
    <mergeCell ref="G63:H63"/>
    <mergeCell ref="I63:J63"/>
    <mergeCell ref="K63:L63"/>
    <mergeCell ref="M63:O63"/>
    <mergeCell ref="B62:C62"/>
    <mergeCell ref="D62:F62"/>
    <mergeCell ref="G62:H62"/>
    <mergeCell ref="I62:J62"/>
    <mergeCell ref="K62:L62"/>
    <mergeCell ref="M62:O62"/>
    <mergeCell ref="B61:C61"/>
    <mergeCell ref="D61:F61"/>
    <mergeCell ref="G61:H61"/>
    <mergeCell ref="I61:J61"/>
    <mergeCell ref="K61:L61"/>
    <mergeCell ref="M61:O61"/>
    <mergeCell ref="B60:C60"/>
    <mergeCell ref="D60:F60"/>
    <mergeCell ref="G60:H60"/>
    <mergeCell ref="I60:J60"/>
    <mergeCell ref="K60:L60"/>
    <mergeCell ref="M60:O60"/>
    <mergeCell ref="A57:O57"/>
    <mergeCell ref="A58:A59"/>
    <mergeCell ref="B58:O58"/>
    <mergeCell ref="B59:C59"/>
    <mergeCell ref="D59:F59"/>
    <mergeCell ref="G59:H59"/>
    <mergeCell ref="I59:J59"/>
    <mergeCell ref="K59:L59"/>
    <mergeCell ref="M59:O59"/>
    <mergeCell ref="B54:E54"/>
    <mergeCell ref="F54:H54"/>
    <mergeCell ref="I54:L54"/>
    <mergeCell ref="M54:O54"/>
    <mergeCell ref="B55:E55"/>
    <mergeCell ref="F55:H55"/>
    <mergeCell ref="I55:L55"/>
    <mergeCell ref="M55:O55"/>
    <mergeCell ref="B52:E52"/>
    <mergeCell ref="F52:H52"/>
    <mergeCell ref="I52:L52"/>
    <mergeCell ref="M52:O52"/>
    <mergeCell ref="B53:E53"/>
    <mergeCell ref="F53:H53"/>
    <mergeCell ref="I53:L53"/>
    <mergeCell ref="M53:O53"/>
    <mergeCell ref="B50:E50"/>
    <mergeCell ref="F50:H50"/>
    <mergeCell ref="I50:L50"/>
    <mergeCell ref="M50:O50"/>
    <mergeCell ref="B51:E51"/>
    <mergeCell ref="F51:H51"/>
    <mergeCell ref="I51:L51"/>
    <mergeCell ref="M51:O51"/>
    <mergeCell ref="B48:E48"/>
    <mergeCell ref="F48:H48"/>
    <mergeCell ref="I48:L48"/>
    <mergeCell ref="M48:O48"/>
    <mergeCell ref="B49:E49"/>
    <mergeCell ref="F49:H49"/>
    <mergeCell ref="I49:L49"/>
    <mergeCell ref="M49:O49"/>
    <mergeCell ref="B46:E46"/>
    <mergeCell ref="F46:H46"/>
    <mergeCell ref="I46:L46"/>
    <mergeCell ref="M46:O46"/>
    <mergeCell ref="B47:E47"/>
    <mergeCell ref="F47:H47"/>
    <mergeCell ref="I47:L47"/>
    <mergeCell ref="M47:O47"/>
    <mergeCell ref="B44:E44"/>
    <mergeCell ref="F44:H44"/>
    <mergeCell ref="I44:L44"/>
    <mergeCell ref="M44:O44"/>
    <mergeCell ref="B45:E45"/>
    <mergeCell ref="F45:H45"/>
    <mergeCell ref="I45:L45"/>
    <mergeCell ref="M45:O45"/>
    <mergeCell ref="B42:E42"/>
    <mergeCell ref="F42:H42"/>
    <mergeCell ref="I42:L42"/>
    <mergeCell ref="M42:O42"/>
    <mergeCell ref="B43:E43"/>
    <mergeCell ref="F43:H43"/>
    <mergeCell ref="I43:L43"/>
    <mergeCell ref="M43:O43"/>
    <mergeCell ref="B40:E40"/>
    <mergeCell ref="F40:H40"/>
    <mergeCell ref="I40:L40"/>
    <mergeCell ref="M40:O40"/>
    <mergeCell ref="B41:E41"/>
    <mergeCell ref="F41:H41"/>
    <mergeCell ref="I41:L41"/>
    <mergeCell ref="M41:O41"/>
    <mergeCell ref="B38:E38"/>
    <mergeCell ref="F38:H38"/>
    <mergeCell ref="I38:L38"/>
    <mergeCell ref="M38:O38"/>
    <mergeCell ref="B39:E39"/>
    <mergeCell ref="F39:H39"/>
    <mergeCell ref="I39:L39"/>
    <mergeCell ref="M39:O39"/>
    <mergeCell ref="B36:E36"/>
    <mergeCell ref="F36:H36"/>
    <mergeCell ref="I36:L36"/>
    <mergeCell ref="M36:O36"/>
    <mergeCell ref="B37:E37"/>
    <mergeCell ref="F37:H37"/>
    <mergeCell ref="I37:L37"/>
    <mergeCell ref="M37:O37"/>
    <mergeCell ref="B34:E34"/>
    <mergeCell ref="F34:H34"/>
    <mergeCell ref="I34:L34"/>
    <mergeCell ref="M34:O34"/>
    <mergeCell ref="B35:E35"/>
    <mergeCell ref="F35:H35"/>
    <mergeCell ref="I35:L35"/>
    <mergeCell ref="M35:O35"/>
    <mergeCell ref="B32:E32"/>
    <mergeCell ref="F32:H32"/>
    <mergeCell ref="I32:L32"/>
    <mergeCell ref="M32:O32"/>
    <mergeCell ref="B33:E33"/>
    <mergeCell ref="F33:H33"/>
    <mergeCell ref="I33:L33"/>
    <mergeCell ref="M33:O33"/>
    <mergeCell ref="A29:O29"/>
    <mergeCell ref="B30:E30"/>
    <mergeCell ref="F30:H30"/>
    <mergeCell ref="I30:L30"/>
    <mergeCell ref="M30:O30"/>
    <mergeCell ref="B31:E31"/>
    <mergeCell ref="F31:H31"/>
    <mergeCell ref="I31:L31"/>
    <mergeCell ref="M31:O31"/>
    <mergeCell ref="B27:C27"/>
    <mergeCell ref="D27:F27"/>
    <mergeCell ref="G27:H27"/>
    <mergeCell ref="I27:K27"/>
    <mergeCell ref="L27:M27"/>
    <mergeCell ref="N27:O27"/>
    <mergeCell ref="B26:C26"/>
    <mergeCell ref="D26:F26"/>
    <mergeCell ref="G26:H26"/>
    <mergeCell ref="I26:K26"/>
    <mergeCell ref="L26:M26"/>
    <mergeCell ref="N26:O26"/>
    <mergeCell ref="B25:C25"/>
    <mergeCell ref="D25:F25"/>
    <mergeCell ref="G25:H25"/>
    <mergeCell ref="I25:K25"/>
    <mergeCell ref="L25:M25"/>
    <mergeCell ref="N25:O25"/>
    <mergeCell ref="B24:C24"/>
    <mergeCell ref="D24:F24"/>
    <mergeCell ref="G24:H24"/>
    <mergeCell ref="I24:K24"/>
    <mergeCell ref="L24:M24"/>
    <mergeCell ref="N24:O24"/>
    <mergeCell ref="B23:C23"/>
    <mergeCell ref="D23:F23"/>
    <mergeCell ref="G23:H23"/>
    <mergeCell ref="I23:K23"/>
    <mergeCell ref="L23:M23"/>
    <mergeCell ref="N23:O23"/>
    <mergeCell ref="B22:C22"/>
    <mergeCell ref="D22:F22"/>
    <mergeCell ref="G22:H22"/>
    <mergeCell ref="I22:K22"/>
    <mergeCell ref="L22:M22"/>
    <mergeCell ref="N22:O22"/>
    <mergeCell ref="B21:C21"/>
    <mergeCell ref="D21:F21"/>
    <mergeCell ref="G21:H21"/>
    <mergeCell ref="I21:K21"/>
    <mergeCell ref="L21:M21"/>
    <mergeCell ref="N21:O21"/>
    <mergeCell ref="B20:C20"/>
    <mergeCell ref="D20:F20"/>
    <mergeCell ref="G20:H20"/>
    <mergeCell ref="I20:K20"/>
    <mergeCell ref="L20:M20"/>
    <mergeCell ref="N20:O20"/>
    <mergeCell ref="B19:C19"/>
    <mergeCell ref="D19:F19"/>
    <mergeCell ref="G19:H19"/>
    <mergeCell ref="I19:K19"/>
    <mergeCell ref="L19:M19"/>
    <mergeCell ref="N19:O19"/>
    <mergeCell ref="B18:C18"/>
    <mergeCell ref="D18:F18"/>
    <mergeCell ref="G18:H18"/>
    <mergeCell ref="I18:K18"/>
    <mergeCell ref="L18:M18"/>
    <mergeCell ref="N18:O18"/>
    <mergeCell ref="B17:C17"/>
    <mergeCell ref="D17:F17"/>
    <mergeCell ref="G17:H17"/>
    <mergeCell ref="I17:K17"/>
    <mergeCell ref="L17:M17"/>
    <mergeCell ref="N17:O17"/>
    <mergeCell ref="B16:C16"/>
    <mergeCell ref="D16:F16"/>
    <mergeCell ref="G16:H16"/>
    <mergeCell ref="I16:K16"/>
    <mergeCell ref="L16:M16"/>
    <mergeCell ref="N16:O16"/>
    <mergeCell ref="B15:C15"/>
    <mergeCell ref="D15:F15"/>
    <mergeCell ref="G15:H15"/>
    <mergeCell ref="I15:K15"/>
    <mergeCell ref="L15:M15"/>
    <mergeCell ref="N15:O15"/>
    <mergeCell ref="B14:C14"/>
    <mergeCell ref="D14:F14"/>
    <mergeCell ref="G14:H14"/>
    <mergeCell ref="I14:K14"/>
    <mergeCell ref="L14:M14"/>
    <mergeCell ref="N14:O14"/>
    <mergeCell ref="B13:C13"/>
    <mergeCell ref="D13:F13"/>
    <mergeCell ref="G13:H13"/>
    <mergeCell ref="I13:K13"/>
    <mergeCell ref="L13:M13"/>
    <mergeCell ref="N13:O13"/>
    <mergeCell ref="B12:C12"/>
    <mergeCell ref="D12:F12"/>
    <mergeCell ref="G12:H12"/>
    <mergeCell ref="I12:K12"/>
    <mergeCell ref="L12:M12"/>
    <mergeCell ref="N12:O12"/>
    <mergeCell ref="B11:C11"/>
    <mergeCell ref="D11:F11"/>
    <mergeCell ref="G11:H11"/>
    <mergeCell ref="I11:K11"/>
    <mergeCell ref="L11:M11"/>
    <mergeCell ref="N11:O11"/>
    <mergeCell ref="B10:C10"/>
    <mergeCell ref="D10:F10"/>
    <mergeCell ref="G10:H10"/>
    <mergeCell ref="I10:K10"/>
    <mergeCell ref="L10:M10"/>
    <mergeCell ref="N10:O10"/>
    <mergeCell ref="B9:C9"/>
    <mergeCell ref="D9:F9"/>
    <mergeCell ref="G9:H9"/>
    <mergeCell ref="I9:K9"/>
    <mergeCell ref="L9:M9"/>
    <mergeCell ref="N9:O9"/>
    <mergeCell ref="B8:C8"/>
    <mergeCell ref="D8:F8"/>
    <mergeCell ref="G8:H8"/>
    <mergeCell ref="I8:K8"/>
    <mergeCell ref="L8:M8"/>
    <mergeCell ref="N8:O8"/>
    <mergeCell ref="B7:C7"/>
    <mergeCell ref="D7:F7"/>
    <mergeCell ref="G7:H7"/>
    <mergeCell ref="I7:K7"/>
    <mergeCell ref="L7:M7"/>
    <mergeCell ref="N7:O7"/>
    <mergeCell ref="B6:C6"/>
    <mergeCell ref="D6:F6"/>
    <mergeCell ref="G6:H6"/>
    <mergeCell ref="I6:K6"/>
    <mergeCell ref="L6:M6"/>
    <mergeCell ref="N6:O6"/>
    <mergeCell ref="B5:C5"/>
    <mergeCell ref="D5:F5"/>
    <mergeCell ref="G5:H5"/>
    <mergeCell ref="I5:K5"/>
    <mergeCell ref="L5:M5"/>
    <mergeCell ref="N5:O5"/>
    <mergeCell ref="B4:C4"/>
    <mergeCell ref="D4:F4"/>
    <mergeCell ref="G4:H4"/>
    <mergeCell ref="I4:K4"/>
    <mergeCell ref="L4:M4"/>
    <mergeCell ref="N4:O4"/>
    <mergeCell ref="B3:C3"/>
    <mergeCell ref="D3:F3"/>
    <mergeCell ref="G3:H3"/>
    <mergeCell ref="I3:K3"/>
    <mergeCell ref="L3:M3"/>
    <mergeCell ref="N3:O3"/>
    <mergeCell ref="A1:O1"/>
    <mergeCell ref="B2:C2"/>
    <mergeCell ref="D2:F2"/>
    <mergeCell ref="G2:H2"/>
    <mergeCell ref="I2:K2"/>
    <mergeCell ref="L2:M2"/>
    <mergeCell ref="N2:O2"/>
  </mergeCells>
  <pageMargins left="0.45" right="0.45" top="0.75" bottom="0.25" header="0.3" footer="0.3"/>
  <pageSetup paperSize="9" scale="86" orientation="landscape" r:id="rId1"/>
  <rowBreaks count="3" manualBreakCount="3">
    <brk id="28" max="16383" man="1"/>
    <brk id="56" max="16383" man="1"/>
    <brk id="85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A1:G40"/>
  <sheetViews>
    <sheetView topLeftCell="A10" workbookViewId="0">
      <selection activeCell="J16" sqref="J16"/>
    </sheetView>
  </sheetViews>
  <sheetFormatPr defaultRowHeight="14.4"/>
  <cols>
    <col min="1" max="1" width="30.109375" customWidth="1"/>
    <col min="2" max="2" width="12.44140625" customWidth="1"/>
    <col min="3" max="3" width="13.44140625" customWidth="1"/>
    <col min="4" max="4" width="12.109375" customWidth="1"/>
    <col min="5" max="5" width="21.109375" customWidth="1"/>
    <col min="6" max="6" width="20.33203125" customWidth="1"/>
    <col min="7" max="7" width="21.5546875" customWidth="1"/>
  </cols>
  <sheetData>
    <row r="1" spans="1:7" ht="14.25" customHeight="1" thickBot="1">
      <c r="A1" s="409" t="s">
        <v>401</v>
      </c>
      <c r="B1" s="409"/>
      <c r="C1" s="409"/>
      <c r="D1" s="409"/>
      <c r="E1" s="409"/>
      <c r="F1" s="409"/>
      <c r="G1" s="409"/>
    </row>
    <row r="2" spans="1:7" ht="108" customHeight="1" thickBot="1">
      <c r="A2" s="148" t="s">
        <v>0</v>
      </c>
      <c r="B2" s="149" t="s">
        <v>300</v>
      </c>
      <c r="C2" s="149" t="s">
        <v>299</v>
      </c>
      <c r="D2" s="150" t="s">
        <v>298</v>
      </c>
      <c r="E2" s="150" t="s">
        <v>297</v>
      </c>
      <c r="F2" s="149" t="s">
        <v>296</v>
      </c>
      <c r="G2" s="149" t="s">
        <v>295</v>
      </c>
    </row>
    <row r="3" spans="1:7" ht="12" customHeight="1" thickTop="1">
      <c r="A3" s="68">
        <v>1</v>
      </c>
      <c r="B3" s="227">
        <v>2</v>
      </c>
      <c r="C3" s="227">
        <v>3</v>
      </c>
      <c r="D3" s="227">
        <v>4</v>
      </c>
      <c r="E3" s="227">
        <v>5</v>
      </c>
      <c r="F3" s="227">
        <v>6</v>
      </c>
      <c r="G3" s="227">
        <v>7</v>
      </c>
    </row>
    <row r="4" spans="1:7" ht="13.5" customHeight="1">
      <c r="A4" s="23" t="s">
        <v>91</v>
      </c>
      <c r="B4" s="151" t="s">
        <v>252</v>
      </c>
      <c r="C4" s="350">
        <v>10</v>
      </c>
      <c r="D4" s="351">
        <v>137</v>
      </c>
      <c r="E4" s="352">
        <v>25</v>
      </c>
      <c r="F4" s="353">
        <v>18.248175182481752</v>
      </c>
      <c r="G4" s="352">
        <v>0</v>
      </c>
    </row>
    <row r="5" spans="1:7" ht="13.5" customHeight="1">
      <c r="A5" s="23" t="s">
        <v>92</v>
      </c>
      <c r="B5" s="151" t="s">
        <v>252</v>
      </c>
      <c r="C5" s="350">
        <v>20</v>
      </c>
      <c r="D5" s="351">
        <v>426</v>
      </c>
      <c r="E5" s="352">
        <v>340</v>
      </c>
      <c r="F5" s="353">
        <v>79.812206572769952</v>
      </c>
      <c r="G5" s="352">
        <v>6</v>
      </c>
    </row>
    <row r="6" spans="1:7" ht="13.5" customHeight="1">
      <c r="A6" s="23" t="s">
        <v>93</v>
      </c>
      <c r="B6" s="151" t="s">
        <v>252</v>
      </c>
      <c r="C6" s="350">
        <v>18</v>
      </c>
      <c r="D6" s="351">
        <v>199</v>
      </c>
      <c r="E6" s="352">
        <v>72</v>
      </c>
      <c r="F6" s="353">
        <v>36.180904522613069</v>
      </c>
      <c r="G6" s="352">
        <v>7</v>
      </c>
    </row>
    <row r="7" spans="1:7" ht="13.5" customHeight="1">
      <c r="A7" s="23" t="s">
        <v>94</v>
      </c>
      <c r="B7" s="151" t="s">
        <v>252</v>
      </c>
      <c r="C7" s="350">
        <v>0</v>
      </c>
      <c r="D7" s="351">
        <v>318</v>
      </c>
      <c r="E7" s="352">
        <v>27</v>
      </c>
      <c r="F7" s="353">
        <v>8.4905660377358494</v>
      </c>
      <c r="G7" s="352">
        <v>0</v>
      </c>
    </row>
    <row r="8" spans="1:7" ht="13.5" customHeight="1">
      <c r="A8" s="23" t="s">
        <v>95</v>
      </c>
      <c r="B8" s="151" t="s">
        <v>252</v>
      </c>
      <c r="C8" s="350">
        <v>8</v>
      </c>
      <c r="D8" s="351">
        <v>509</v>
      </c>
      <c r="E8" s="352">
        <v>168</v>
      </c>
      <c r="F8" s="353">
        <v>33.005893909626721</v>
      </c>
      <c r="G8" s="352">
        <v>3</v>
      </c>
    </row>
    <row r="9" spans="1:7" ht="13.5" customHeight="1">
      <c r="A9" s="23" t="s">
        <v>96</v>
      </c>
      <c r="B9" s="151" t="s">
        <v>252</v>
      </c>
      <c r="C9" s="350">
        <v>17</v>
      </c>
      <c r="D9" s="351">
        <v>742</v>
      </c>
      <c r="E9" s="352">
        <v>728</v>
      </c>
      <c r="F9" s="353">
        <v>98.113207547169807</v>
      </c>
      <c r="G9" s="352">
        <v>6</v>
      </c>
    </row>
    <row r="10" spans="1:7" ht="13.5" customHeight="1">
      <c r="A10" s="23" t="s">
        <v>97</v>
      </c>
      <c r="B10" s="151" t="s">
        <v>252</v>
      </c>
      <c r="C10" s="350">
        <v>25</v>
      </c>
      <c r="D10" s="351">
        <v>293</v>
      </c>
      <c r="E10" s="352">
        <v>35</v>
      </c>
      <c r="F10" s="353">
        <v>11.945392491467576</v>
      </c>
      <c r="G10" s="352">
        <v>0</v>
      </c>
    </row>
    <row r="11" spans="1:7" ht="13.5" customHeight="1">
      <c r="A11" s="23" t="s">
        <v>98</v>
      </c>
      <c r="B11" s="151" t="s">
        <v>252</v>
      </c>
      <c r="C11" s="350">
        <v>74</v>
      </c>
      <c r="D11" s="351">
        <v>205</v>
      </c>
      <c r="E11" s="352">
        <v>49</v>
      </c>
      <c r="F11" s="353">
        <v>23.902439024390244</v>
      </c>
      <c r="G11" s="352">
        <v>1</v>
      </c>
    </row>
    <row r="12" spans="1:7" ht="13.5" customHeight="1">
      <c r="A12" s="23" t="s">
        <v>99</v>
      </c>
      <c r="B12" s="151" t="s">
        <v>252</v>
      </c>
      <c r="C12" s="350">
        <v>18</v>
      </c>
      <c r="D12" s="351">
        <v>683</v>
      </c>
      <c r="E12" s="352">
        <v>650</v>
      </c>
      <c r="F12" s="353">
        <v>95.168374816983885</v>
      </c>
      <c r="G12" s="352">
        <v>3</v>
      </c>
    </row>
    <row r="13" spans="1:7" ht="13.5" customHeight="1">
      <c r="A13" s="23" t="s">
        <v>100</v>
      </c>
      <c r="B13" s="151" t="s">
        <v>252</v>
      </c>
      <c r="C13" s="350">
        <v>18</v>
      </c>
      <c r="D13" s="351">
        <v>311</v>
      </c>
      <c r="E13" s="352">
        <v>311</v>
      </c>
      <c r="F13" s="353">
        <v>100</v>
      </c>
      <c r="G13" s="352">
        <v>4</v>
      </c>
    </row>
    <row r="14" spans="1:7" ht="13.5" customHeight="1">
      <c r="A14" s="23" t="s">
        <v>101</v>
      </c>
      <c r="B14" s="151" t="s">
        <v>252</v>
      </c>
      <c r="C14" s="350">
        <v>5</v>
      </c>
      <c r="D14" s="351">
        <v>696</v>
      </c>
      <c r="E14" s="352">
        <v>678</v>
      </c>
      <c r="F14" s="353">
        <v>97.41379310344827</v>
      </c>
      <c r="G14" s="352">
        <v>3</v>
      </c>
    </row>
    <row r="15" spans="1:7" ht="13.5" customHeight="1">
      <c r="A15" s="23" t="s">
        <v>102</v>
      </c>
      <c r="B15" s="151" t="s">
        <v>252</v>
      </c>
      <c r="C15" s="350">
        <v>15</v>
      </c>
      <c r="D15" s="351">
        <v>350</v>
      </c>
      <c r="E15" s="352">
        <v>350</v>
      </c>
      <c r="F15" s="353">
        <v>100</v>
      </c>
      <c r="G15" s="352">
        <v>10</v>
      </c>
    </row>
    <row r="16" spans="1:7" ht="13.5" customHeight="1">
      <c r="A16" s="23" t="s">
        <v>103</v>
      </c>
      <c r="B16" s="151" t="s">
        <v>252</v>
      </c>
      <c r="C16" s="350">
        <v>11</v>
      </c>
      <c r="D16" s="351">
        <v>189</v>
      </c>
      <c r="E16" s="352">
        <v>189</v>
      </c>
      <c r="F16" s="353">
        <v>100</v>
      </c>
      <c r="G16" s="352">
        <v>0</v>
      </c>
    </row>
    <row r="17" spans="1:7" ht="13.5" customHeight="1">
      <c r="A17" s="23" t="s">
        <v>104</v>
      </c>
      <c r="B17" s="151" t="s">
        <v>252</v>
      </c>
      <c r="C17" s="350">
        <v>5</v>
      </c>
      <c r="D17" s="351">
        <v>85</v>
      </c>
      <c r="E17" s="352">
        <v>85</v>
      </c>
      <c r="F17" s="353">
        <v>100</v>
      </c>
      <c r="G17" s="352">
        <v>0</v>
      </c>
    </row>
    <row r="18" spans="1:7" ht="13.5" customHeight="1">
      <c r="A18" s="23" t="s">
        <v>160</v>
      </c>
      <c r="B18" s="151" t="s">
        <v>252</v>
      </c>
      <c r="C18" s="350">
        <v>13</v>
      </c>
      <c r="D18" s="351">
        <v>307</v>
      </c>
      <c r="E18" s="352">
        <v>305</v>
      </c>
      <c r="F18" s="353">
        <v>99.348534201954394</v>
      </c>
      <c r="G18" s="352">
        <v>1</v>
      </c>
    </row>
    <row r="19" spans="1:7" ht="13.5" customHeight="1">
      <c r="A19" s="217" t="s">
        <v>106</v>
      </c>
      <c r="B19" s="218" t="s">
        <v>252</v>
      </c>
      <c r="C19" s="350">
        <v>5</v>
      </c>
      <c r="D19" s="351">
        <v>544</v>
      </c>
      <c r="E19" s="352">
        <v>522</v>
      </c>
      <c r="F19" s="353">
        <v>95.955882352941174</v>
      </c>
      <c r="G19" s="352">
        <v>2</v>
      </c>
    </row>
    <row r="20" spans="1:7" ht="12" customHeight="1" thickBot="1">
      <c r="A20" s="219" t="s">
        <v>294</v>
      </c>
      <c r="B20" s="284"/>
      <c r="C20" s="220">
        <f>SUM(C4:C19)</f>
        <v>262</v>
      </c>
      <c r="D20" s="220">
        <f>SUM(D4:D19)</f>
        <v>5994</v>
      </c>
      <c r="E20" s="220">
        <f>SUM(E4:E19)</f>
        <v>4534</v>
      </c>
      <c r="F20" s="221">
        <f>E20/D20*100</f>
        <v>75.642308975642308</v>
      </c>
      <c r="G20" s="220">
        <f>SUM(G4:G19)</f>
        <v>46</v>
      </c>
    </row>
    <row r="21" spans="1:7" ht="13.5" customHeight="1">
      <c r="A21" s="152" t="s">
        <v>242</v>
      </c>
      <c r="B21" s="151" t="s">
        <v>252</v>
      </c>
      <c r="C21" s="350">
        <v>52</v>
      </c>
      <c r="D21" s="351">
        <v>812</v>
      </c>
      <c r="E21" s="352">
        <v>763</v>
      </c>
      <c r="F21" s="353">
        <v>93.965517241379317</v>
      </c>
      <c r="G21" s="352">
        <v>2</v>
      </c>
    </row>
    <row r="22" spans="1:7" ht="13.5" customHeight="1">
      <c r="A22" s="152" t="s">
        <v>241</v>
      </c>
      <c r="B22" s="151" t="s">
        <v>252</v>
      </c>
      <c r="C22" s="350">
        <v>0</v>
      </c>
      <c r="D22" s="351">
        <v>254</v>
      </c>
      <c r="E22" s="352">
        <v>69</v>
      </c>
      <c r="F22" s="353">
        <v>27.165354330708663</v>
      </c>
      <c r="G22" s="352">
        <v>7</v>
      </c>
    </row>
    <row r="23" spans="1:7" ht="12.75" customHeight="1">
      <c r="A23" s="152" t="s">
        <v>190</v>
      </c>
      <c r="B23" s="151" t="s">
        <v>252</v>
      </c>
      <c r="C23" s="350">
        <v>29</v>
      </c>
      <c r="D23" s="351">
        <v>536</v>
      </c>
      <c r="E23" s="352">
        <v>420</v>
      </c>
      <c r="F23" s="353">
        <v>78.358208955223887</v>
      </c>
      <c r="G23" s="352">
        <v>13</v>
      </c>
    </row>
    <row r="24" spans="1:7" ht="13.5" customHeight="1">
      <c r="A24" s="152" t="s">
        <v>239</v>
      </c>
      <c r="B24" s="151" t="s">
        <v>252</v>
      </c>
      <c r="C24" s="350">
        <v>4</v>
      </c>
      <c r="D24" s="351">
        <v>55</v>
      </c>
      <c r="E24" s="352">
        <v>48</v>
      </c>
      <c r="F24" s="353">
        <v>87.272727272727266</v>
      </c>
      <c r="G24" s="352">
        <v>6</v>
      </c>
    </row>
    <row r="25" spans="1:7" ht="13.5" customHeight="1">
      <c r="A25" s="152" t="s">
        <v>255</v>
      </c>
      <c r="B25" s="151" t="s">
        <v>252</v>
      </c>
      <c r="C25" s="350">
        <v>24</v>
      </c>
      <c r="D25" s="351">
        <v>133</v>
      </c>
      <c r="E25" s="352">
        <v>124</v>
      </c>
      <c r="F25" s="353">
        <v>93.233082706766908</v>
      </c>
      <c r="G25" s="352">
        <v>54</v>
      </c>
    </row>
    <row r="26" spans="1:7" ht="13.5" customHeight="1">
      <c r="A26" s="348" t="s">
        <v>23</v>
      </c>
      <c r="B26" s="151" t="s">
        <v>254</v>
      </c>
      <c r="C26" s="350">
        <v>5</v>
      </c>
      <c r="D26" s="351">
        <v>145</v>
      </c>
      <c r="E26" s="352">
        <v>25</v>
      </c>
      <c r="F26" s="353">
        <v>17.2</v>
      </c>
      <c r="G26" s="352">
        <v>5</v>
      </c>
    </row>
    <row r="27" spans="1:7" ht="13.5" customHeight="1">
      <c r="A27" s="348" t="s">
        <v>24</v>
      </c>
      <c r="B27" s="151" t="s">
        <v>252</v>
      </c>
      <c r="C27" s="153">
        <v>30</v>
      </c>
      <c r="D27" s="354">
        <v>741</v>
      </c>
      <c r="E27" s="51">
        <v>103</v>
      </c>
      <c r="F27" s="355">
        <v>13.9</v>
      </c>
      <c r="G27" s="51">
        <v>30</v>
      </c>
    </row>
    <row r="28" spans="1:7" ht="13.5" customHeight="1">
      <c r="A28" s="348" t="s">
        <v>25</v>
      </c>
      <c r="B28" s="151" t="s">
        <v>252</v>
      </c>
      <c r="C28" s="350">
        <v>4</v>
      </c>
      <c r="D28" s="351">
        <v>160</v>
      </c>
      <c r="E28" s="352">
        <v>3</v>
      </c>
      <c r="F28" s="353">
        <v>1.875</v>
      </c>
      <c r="G28" s="352">
        <v>2</v>
      </c>
    </row>
    <row r="29" spans="1:7" ht="15" customHeight="1" thickBot="1">
      <c r="A29" s="219" t="s">
        <v>305</v>
      </c>
      <c r="B29" s="219"/>
      <c r="C29" s="222">
        <f>SUM(C21:C28)</f>
        <v>148</v>
      </c>
      <c r="D29" s="222">
        <f>SUM(D21:D28)</f>
        <v>2836</v>
      </c>
      <c r="E29" s="222">
        <f>SUM(E21:E28)</f>
        <v>1555</v>
      </c>
      <c r="F29" s="223">
        <f>E29/D29*100</f>
        <v>54.830747531734836</v>
      </c>
      <c r="G29" s="222">
        <f>SUM(G21:G28)</f>
        <v>119</v>
      </c>
    </row>
    <row r="30" spans="1:7" ht="13.5" customHeight="1" thickBot="1">
      <c r="A30" s="224" t="s">
        <v>162</v>
      </c>
      <c r="B30" s="285"/>
      <c r="C30" s="225">
        <f>C20+C29</f>
        <v>410</v>
      </c>
      <c r="D30" s="225">
        <f>D20+D29</f>
        <v>8830</v>
      </c>
      <c r="E30" s="225">
        <f>E20+E29</f>
        <v>6089</v>
      </c>
      <c r="F30" s="226">
        <f>E30/D30*100</f>
        <v>68.958097395243485</v>
      </c>
      <c r="G30" s="225">
        <f>G20+G29</f>
        <v>165</v>
      </c>
    </row>
    <row r="31" spans="1:7">
      <c r="D31" s="22"/>
    </row>
    <row r="32" spans="1:7">
      <c r="D32" s="22"/>
    </row>
    <row r="33" spans="4:6">
      <c r="D33" s="22"/>
    </row>
    <row r="34" spans="4:6">
      <c r="F34" s="44"/>
    </row>
    <row r="35" spans="4:6">
      <c r="D35" s="22"/>
    </row>
    <row r="36" spans="4:6">
      <c r="D36" s="22"/>
    </row>
    <row r="37" spans="4:6">
      <c r="D37" s="22"/>
    </row>
    <row r="38" spans="4:6">
      <c r="D38" s="22"/>
    </row>
    <row r="39" spans="4:6">
      <c r="D39" s="22"/>
    </row>
    <row r="40" spans="4:6">
      <c r="D40" s="22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workbookViewId="0">
      <selection activeCell="A23" sqref="A23"/>
    </sheetView>
  </sheetViews>
  <sheetFormatPr defaultRowHeight="14.4"/>
  <cols>
    <col min="1" max="1" width="23.33203125" customWidth="1"/>
    <col min="2" max="2" width="14.88671875" customWidth="1"/>
    <col min="3" max="3" width="18" customWidth="1"/>
    <col min="4" max="4" width="15.5546875" customWidth="1"/>
    <col min="5" max="5" width="16.5546875" customWidth="1"/>
    <col min="6" max="6" width="18.109375" customWidth="1"/>
    <col min="7" max="7" width="16.33203125" customWidth="1"/>
    <col min="257" max="257" width="23.33203125" customWidth="1"/>
    <col min="258" max="258" width="14.88671875" customWidth="1"/>
    <col min="259" max="259" width="18" customWidth="1"/>
    <col min="260" max="260" width="15.5546875" customWidth="1"/>
    <col min="261" max="261" width="16.5546875" customWidth="1"/>
    <col min="262" max="262" width="18.109375" customWidth="1"/>
    <col min="263" max="263" width="16.33203125" customWidth="1"/>
    <col min="513" max="513" width="23.33203125" customWidth="1"/>
    <col min="514" max="514" width="14.88671875" customWidth="1"/>
    <col min="515" max="515" width="18" customWidth="1"/>
    <col min="516" max="516" width="15.5546875" customWidth="1"/>
    <col min="517" max="517" width="16.5546875" customWidth="1"/>
    <col min="518" max="518" width="18.109375" customWidth="1"/>
    <col min="519" max="519" width="16.33203125" customWidth="1"/>
    <col min="769" max="769" width="23.33203125" customWidth="1"/>
    <col min="770" max="770" width="14.88671875" customWidth="1"/>
    <col min="771" max="771" width="18" customWidth="1"/>
    <col min="772" max="772" width="15.5546875" customWidth="1"/>
    <col min="773" max="773" width="16.5546875" customWidth="1"/>
    <col min="774" max="774" width="18.109375" customWidth="1"/>
    <col min="775" max="775" width="16.33203125" customWidth="1"/>
    <col min="1025" max="1025" width="23.33203125" customWidth="1"/>
    <col min="1026" max="1026" width="14.88671875" customWidth="1"/>
    <col min="1027" max="1027" width="18" customWidth="1"/>
    <col min="1028" max="1028" width="15.5546875" customWidth="1"/>
    <col min="1029" max="1029" width="16.5546875" customWidth="1"/>
    <col min="1030" max="1030" width="18.109375" customWidth="1"/>
    <col min="1031" max="1031" width="16.33203125" customWidth="1"/>
    <col min="1281" max="1281" width="23.33203125" customWidth="1"/>
    <col min="1282" max="1282" width="14.88671875" customWidth="1"/>
    <col min="1283" max="1283" width="18" customWidth="1"/>
    <col min="1284" max="1284" width="15.5546875" customWidth="1"/>
    <col min="1285" max="1285" width="16.5546875" customWidth="1"/>
    <col min="1286" max="1286" width="18.109375" customWidth="1"/>
    <col min="1287" max="1287" width="16.33203125" customWidth="1"/>
    <col min="1537" max="1537" width="23.33203125" customWidth="1"/>
    <col min="1538" max="1538" width="14.88671875" customWidth="1"/>
    <col min="1539" max="1539" width="18" customWidth="1"/>
    <col min="1540" max="1540" width="15.5546875" customWidth="1"/>
    <col min="1541" max="1541" width="16.5546875" customWidth="1"/>
    <col min="1542" max="1542" width="18.109375" customWidth="1"/>
    <col min="1543" max="1543" width="16.33203125" customWidth="1"/>
    <col min="1793" max="1793" width="23.33203125" customWidth="1"/>
    <col min="1794" max="1794" width="14.88671875" customWidth="1"/>
    <col min="1795" max="1795" width="18" customWidth="1"/>
    <col min="1796" max="1796" width="15.5546875" customWidth="1"/>
    <col min="1797" max="1797" width="16.5546875" customWidth="1"/>
    <col min="1798" max="1798" width="18.109375" customWidth="1"/>
    <col min="1799" max="1799" width="16.33203125" customWidth="1"/>
    <col min="2049" max="2049" width="23.33203125" customWidth="1"/>
    <col min="2050" max="2050" width="14.88671875" customWidth="1"/>
    <col min="2051" max="2051" width="18" customWidth="1"/>
    <col min="2052" max="2052" width="15.5546875" customWidth="1"/>
    <col min="2053" max="2053" width="16.5546875" customWidth="1"/>
    <col min="2054" max="2054" width="18.109375" customWidth="1"/>
    <col min="2055" max="2055" width="16.33203125" customWidth="1"/>
    <col min="2305" max="2305" width="23.33203125" customWidth="1"/>
    <col min="2306" max="2306" width="14.88671875" customWidth="1"/>
    <col min="2307" max="2307" width="18" customWidth="1"/>
    <col min="2308" max="2308" width="15.5546875" customWidth="1"/>
    <col min="2309" max="2309" width="16.5546875" customWidth="1"/>
    <col min="2310" max="2310" width="18.109375" customWidth="1"/>
    <col min="2311" max="2311" width="16.33203125" customWidth="1"/>
    <col min="2561" max="2561" width="23.33203125" customWidth="1"/>
    <col min="2562" max="2562" width="14.88671875" customWidth="1"/>
    <col min="2563" max="2563" width="18" customWidth="1"/>
    <col min="2564" max="2564" width="15.5546875" customWidth="1"/>
    <col min="2565" max="2565" width="16.5546875" customWidth="1"/>
    <col min="2566" max="2566" width="18.109375" customWidth="1"/>
    <col min="2567" max="2567" width="16.33203125" customWidth="1"/>
    <col min="2817" max="2817" width="23.33203125" customWidth="1"/>
    <col min="2818" max="2818" width="14.88671875" customWidth="1"/>
    <col min="2819" max="2819" width="18" customWidth="1"/>
    <col min="2820" max="2820" width="15.5546875" customWidth="1"/>
    <col min="2821" max="2821" width="16.5546875" customWidth="1"/>
    <col min="2822" max="2822" width="18.109375" customWidth="1"/>
    <col min="2823" max="2823" width="16.33203125" customWidth="1"/>
    <col min="3073" max="3073" width="23.33203125" customWidth="1"/>
    <col min="3074" max="3074" width="14.88671875" customWidth="1"/>
    <col min="3075" max="3075" width="18" customWidth="1"/>
    <col min="3076" max="3076" width="15.5546875" customWidth="1"/>
    <col min="3077" max="3077" width="16.5546875" customWidth="1"/>
    <col min="3078" max="3078" width="18.109375" customWidth="1"/>
    <col min="3079" max="3079" width="16.33203125" customWidth="1"/>
    <col min="3329" max="3329" width="23.33203125" customWidth="1"/>
    <col min="3330" max="3330" width="14.88671875" customWidth="1"/>
    <col min="3331" max="3331" width="18" customWidth="1"/>
    <col min="3332" max="3332" width="15.5546875" customWidth="1"/>
    <col min="3333" max="3333" width="16.5546875" customWidth="1"/>
    <col min="3334" max="3334" width="18.109375" customWidth="1"/>
    <col min="3335" max="3335" width="16.33203125" customWidth="1"/>
    <col min="3585" max="3585" width="23.33203125" customWidth="1"/>
    <col min="3586" max="3586" width="14.88671875" customWidth="1"/>
    <col min="3587" max="3587" width="18" customWidth="1"/>
    <col min="3588" max="3588" width="15.5546875" customWidth="1"/>
    <col min="3589" max="3589" width="16.5546875" customWidth="1"/>
    <col min="3590" max="3590" width="18.109375" customWidth="1"/>
    <col min="3591" max="3591" width="16.33203125" customWidth="1"/>
    <col min="3841" max="3841" width="23.33203125" customWidth="1"/>
    <col min="3842" max="3842" width="14.88671875" customWidth="1"/>
    <col min="3843" max="3843" width="18" customWidth="1"/>
    <col min="3844" max="3844" width="15.5546875" customWidth="1"/>
    <col min="3845" max="3845" width="16.5546875" customWidth="1"/>
    <col min="3846" max="3846" width="18.109375" customWidth="1"/>
    <col min="3847" max="3847" width="16.33203125" customWidth="1"/>
    <col min="4097" max="4097" width="23.33203125" customWidth="1"/>
    <col min="4098" max="4098" width="14.88671875" customWidth="1"/>
    <col min="4099" max="4099" width="18" customWidth="1"/>
    <col min="4100" max="4100" width="15.5546875" customWidth="1"/>
    <col min="4101" max="4101" width="16.5546875" customWidth="1"/>
    <col min="4102" max="4102" width="18.109375" customWidth="1"/>
    <col min="4103" max="4103" width="16.33203125" customWidth="1"/>
    <col min="4353" max="4353" width="23.33203125" customWidth="1"/>
    <col min="4354" max="4354" width="14.88671875" customWidth="1"/>
    <col min="4355" max="4355" width="18" customWidth="1"/>
    <col min="4356" max="4356" width="15.5546875" customWidth="1"/>
    <col min="4357" max="4357" width="16.5546875" customWidth="1"/>
    <col min="4358" max="4358" width="18.109375" customWidth="1"/>
    <col min="4359" max="4359" width="16.33203125" customWidth="1"/>
    <col min="4609" max="4609" width="23.33203125" customWidth="1"/>
    <col min="4610" max="4610" width="14.88671875" customWidth="1"/>
    <col min="4611" max="4611" width="18" customWidth="1"/>
    <col min="4612" max="4612" width="15.5546875" customWidth="1"/>
    <col min="4613" max="4613" width="16.5546875" customWidth="1"/>
    <col min="4614" max="4614" width="18.109375" customWidth="1"/>
    <col min="4615" max="4615" width="16.33203125" customWidth="1"/>
    <col min="4865" max="4865" width="23.33203125" customWidth="1"/>
    <col min="4866" max="4866" width="14.88671875" customWidth="1"/>
    <col min="4867" max="4867" width="18" customWidth="1"/>
    <col min="4868" max="4868" width="15.5546875" customWidth="1"/>
    <col min="4869" max="4869" width="16.5546875" customWidth="1"/>
    <col min="4870" max="4870" width="18.109375" customWidth="1"/>
    <col min="4871" max="4871" width="16.33203125" customWidth="1"/>
    <col min="5121" max="5121" width="23.33203125" customWidth="1"/>
    <col min="5122" max="5122" width="14.88671875" customWidth="1"/>
    <col min="5123" max="5123" width="18" customWidth="1"/>
    <col min="5124" max="5124" width="15.5546875" customWidth="1"/>
    <col min="5125" max="5125" width="16.5546875" customWidth="1"/>
    <col min="5126" max="5126" width="18.109375" customWidth="1"/>
    <col min="5127" max="5127" width="16.33203125" customWidth="1"/>
    <col min="5377" max="5377" width="23.33203125" customWidth="1"/>
    <col min="5378" max="5378" width="14.88671875" customWidth="1"/>
    <col min="5379" max="5379" width="18" customWidth="1"/>
    <col min="5380" max="5380" width="15.5546875" customWidth="1"/>
    <col min="5381" max="5381" width="16.5546875" customWidth="1"/>
    <col min="5382" max="5382" width="18.109375" customWidth="1"/>
    <col min="5383" max="5383" width="16.33203125" customWidth="1"/>
    <col min="5633" max="5633" width="23.33203125" customWidth="1"/>
    <col min="5634" max="5634" width="14.88671875" customWidth="1"/>
    <col min="5635" max="5635" width="18" customWidth="1"/>
    <col min="5636" max="5636" width="15.5546875" customWidth="1"/>
    <col min="5637" max="5637" width="16.5546875" customWidth="1"/>
    <col min="5638" max="5638" width="18.109375" customWidth="1"/>
    <col min="5639" max="5639" width="16.33203125" customWidth="1"/>
    <col min="5889" max="5889" width="23.33203125" customWidth="1"/>
    <col min="5890" max="5890" width="14.88671875" customWidth="1"/>
    <col min="5891" max="5891" width="18" customWidth="1"/>
    <col min="5892" max="5892" width="15.5546875" customWidth="1"/>
    <col min="5893" max="5893" width="16.5546875" customWidth="1"/>
    <col min="5894" max="5894" width="18.109375" customWidth="1"/>
    <col min="5895" max="5895" width="16.33203125" customWidth="1"/>
    <col min="6145" max="6145" width="23.33203125" customWidth="1"/>
    <col min="6146" max="6146" width="14.88671875" customWidth="1"/>
    <col min="6147" max="6147" width="18" customWidth="1"/>
    <col min="6148" max="6148" width="15.5546875" customWidth="1"/>
    <col min="6149" max="6149" width="16.5546875" customWidth="1"/>
    <col min="6150" max="6150" width="18.109375" customWidth="1"/>
    <col min="6151" max="6151" width="16.33203125" customWidth="1"/>
    <col min="6401" max="6401" width="23.33203125" customWidth="1"/>
    <col min="6402" max="6402" width="14.88671875" customWidth="1"/>
    <col min="6403" max="6403" width="18" customWidth="1"/>
    <col min="6404" max="6404" width="15.5546875" customWidth="1"/>
    <col min="6405" max="6405" width="16.5546875" customWidth="1"/>
    <col min="6406" max="6406" width="18.109375" customWidth="1"/>
    <col min="6407" max="6407" width="16.33203125" customWidth="1"/>
    <col min="6657" max="6657" width="23.33203125" customWidth="1"/>
    <col min="6658" max="6658" width="14.88671875" customWidth="1"/>
    <col min="6659" max="6659" width="18" customWidth="1"/>
    <col min="6660" max="6660" width="15.5546875" customWidth="1"/>
    <col min="6661" max="6661" width="16.5546875" customWidth="1"/>
    <col min="6662" max="6662" width="18.109375" customWidth="1"/>
    <col min="6663" max="6663" width="16.33203125" customWidth="1"/>
    <col min="6913" max="6913" width="23.33203125" customWidth="1"/>
    <col min="6914" max="6914" width="14.88671875" customWidth="1"/>
    <col min="6915" max="6915" width="18" customWidth="1"/>
    <col min="6916" max="6916" width="15.5546875" customWidth="1"/>
    <col min="6917" max="6917" width="16.5546875" customWidth="1"/>
    <col min="6918" max="6918" width="18.109375" customWidth="1"/>
    <col min="6919" max="6919" width="16.33203125" customWidth="1"/>
    <col min="7169" max="7169" width="23.33203125" customWidth="1"/>
    <col min="7170" max="7170" width="14.88671875" customWidth="1"/>
    <col min="7171" max="7171" width="18" customWidth="1"/>
    <col min="7172" max="7172" width="15.5546875" customWidth="1"/>
    <col min="7173" max="7173" width="16.5546875" customWidth="1"/>
    <col min="7174" max="7174" width="18.109375" customWidth="1"/>
    <col min="7175" max="7175" width="16.33203125" customWidth="1"/>
    <col min="7425" max="7425" width="23.33203125" customWidth="1"/>
    <col min="7426" max="7426" width="14.88671875" customWidth="1"/>
    <col min="7427" max="7427" width="18" customWidth="1"/>
    <col min="7428" max="7428" width="15.5546875" customWidth="1"/>
    <col min="7429" max="7429" width="16.5546875" customWidth="1"/>
    <col min="7430" max="7430" width="18.109375" customWidth="1"/>
    <col min="7431" max="7431" width="16.33203125" customWidth="1"/>
    <col min="7681" max="7681" width="23.33203125" customWidth="1"/>
    <col min="7682" max="7682" width="14.88671875" customWidth="1"/>
    <col min="7683" max="7683" width="18" customWidth="1"/>
    <col min="7684" max="7684" width="15.5546875" customWidth="1"/>
    <col min="7685" max="7685" width="16.5546875" customWidth="1"/>
    <col min="7686" max="7686" width="18.109375" customWidth="1"/>
    <col min="7687" max="7687" width="16.33203125" customWidth="1"/>
    <col min="7937" max="7937" width="23.33203125" customWidth="1"/>
    <col min="7938" max="7938" width="14.88671875" customWidth="1"/>
    <col min="7939" max="7939" width="18" customWidth="1"/>
    <col min="7940" max="7940" width="15.5546875" customWidth="1"/>
    <col min="7941" max="7941" width="16.5546875" customWidth="1"/>
    <col min="7942" max="7942" width="18.109375" customWidth="1"/>
    <col min="7943" max="7943" width="16.33203125" customWidth="1"/>
    <col min="8193" max="8193" width="23.33203125" customWidth="1"/>
    <col min="8194" max="8194" width="14.88671875" customWidth="1"/>
    <col min="8195" max="8195" width="18" customWidth="1"/>
    <col min="8196" max="8196" width="15.5546875" customWidth="1"/>
    <col min="8197" max="8197" width="16.5546875" customWidth="1"/>
    <col min="8198" max="8198" width="18.109375" customWidth="1"/>
    <col min="8199" max="8199" width="16.33203125" customWidth="1"/>
    <col min="8449" max="8449" width="23.33203125" customWidth="1"/>
    <col min="8450" max="8450" width="14.88671875" customWidth="1"/>
    <col min="8451" max="8451" width="18" customWidth="1"/>
    <col min="8452" max="8452" width="15.5546875" customWidth="1"/>
    <col min="8453" max="8453" width="16.5546875" customWidth="1"/>
    <col min="8454" max="8454" width="18.109375" customWidth="1"/>
    <col min="8455" max="8455" width="16.33203125" customWidth="1"/>
    <col min="8705" max="8705" width="23.33203125" customWidth="1"/>
    <col min="8706" max="8706" width="14.88671875" customWidth="1"/>
    <col min="8707" max="8707" width="18" customWidth="1"/>
    <col min="8708" max="8708" width="15.5546875" customWidth="1"/>
    <col min="8709" max="8709" width="16.5546875" customWidth="1"/>
    <col min="8710" max="8710" width="18.109375" customWidth="1"/>
    <col min="8711" max="8711" width="16.33203125" customWidth="1"/>
    <col min="8961" max="8961" width="23.33203125" customWidth="1"/>
    <col min="8962" max="8962" width="14.88671875" customWidth="1"/>
    <col min="8963" max="8963" width="18" customWidth="1"/>
    <col min="8964" max="8964" width="15.5546875" customWidth="1"/>
    <col min="8965" max="8965" width="16.5546875" customWidth="1"/>
    <col min="8966" max="8966" width="18.109375" customWidth="1"/>
    <col min="8967" max="8967" width="16.33203125" customWidth="1"/>
    <col min="9217" max="9217" width="23.33203125" customWidth="1"/>
    <col min="9218" max="9218" width="14.88671875" customWidth="1"/>
    <col min="9219" max="9219" width="18" customWidth="1"/>
    <col min="9220" max="9220" width="15.5546875" customWidth="1"/>
    <col min="9221" max="9221" width="16.5546875" customWidth="1"/>
    <col min="9222" max="9222" width="18.109375" customWidth="1"/>
    <col min="9223" max="9223" width="16.33203125" customWidth="1"/>
    <col min="9473" max="9473" width="23.33203125" customWidth="1"/>
    <col min="9474" max="9474" width="14.88671875" customWidth="1"/>
    <col min="9475" max="9475" width="18" customWidth="1"/>
    <col min="9476" max="9476" width="15.5546875" customWidth="1"/>
    <col min="9477" max="9477" width="16.5546875" customWidth="1"/>
    <col min="9478" max="9478" width="18.109375" customWidth="1"/>
    <col min="9479" max="9479" width="16.33203125" customWidth="1"/>
    <col min="9729" max="9729" width="23.33203125" customWidth="1"/>
    <col min="9730" max="9730" width="14.88671875" customWidth="1"/>
    <col min="9731" max="9731" width="18" customWidth="1"/>
    <col min="9732" max="9732" width="15.5546875" customWidth="1"/>
    <col min="9733" max="9733" width="16.5546875" customWidth="1"/>
    <col min="9734" max="9734" width="18.109375" customWidth="1"/>
    <col min="9735" max="9735" width="16.33203125" customWidth="1"/>
    <col min="9985" max="9985" width="23.33203125" customWidth="1"/>
    <col min="9986" max="9986" width="14.88671875" customWidth="1"/>
    <col min="9987" max="9987" width="18" customWidth="1"/>
    <col min="9988" max="9988" width="15.5546875" customWidth="1"/>
    <col min="9989" max="9989" width="16.5546875" customWidth="1"/>
    <col min="9990" max="9990" width="18.109375" customWidth="1"/>
    <col min="9991" max="9991" width="16.33203125" customWidth="1"/>
    <col min="10241" max="10241" width="23.33203125" customWidth="1"/>
    <col min="10242" max="10242" width="14.88671875" customWidth="1"/>
    <col min="10243" max="10243" width="18" customWidth="1"/>
    <col min="10244" max="10244" width="15.5546875" customWidth="1"/>
    <col min="10245" max="10245" width="16.5546875" customWidth="1"/>
    <col min="10246" max="10246" width="18.109375" customWidth="1"/>
    <col min="10247" max="10247" width="16.33203125" customWidth="1"/>
    <col min="10497" max="10497" width="23.33203125" customWidth="1"/>
    <col min="10498" max="10498" width="14.88671875" customWidth="1"/>
    <col min="10499" max="10499" width="18" customWidth="1"/>
    <col min="10500" max="10500" width="15.5546875" customWidth="1"/>
    <col min="10501" max="10501" width="16.5546875" customWidth="1"/>
    <col min="10502" max="10502" width="18.109375" customWidth="1"/>
    <col min="10503" max="10503" width="16.33203125" customWidth="1"/>
    <col min="10753" max="10753" width="23.33203125" customWidth="1"/>
    <col min="10754" max="10754" width="14.88671875" customWidth="1"/>
    <col min="10755" max="10755" width="18" customWidth="1"/>
    <col min="10756" max="10756" width="15.5546875" customWidth="1"/>
    <col min="10757" max="10757" width="16.5546875" customWidth="1"/>
    <col min="10758" max="10758" width="18.109375" customWidth="1"/>
    <col min="10759" max="10759" width="16.33203125" customWidth="1"/>
    <col min="11009" max="11009" width="23.33203125" customWidth="1"/>
    <col min="11010" max="11010" width="14.88671875" customWidth="1"/>
    <col min="11011" max="11011" width="18" customWidth="1"/>
    <col min="11012" max="11012" width="15.5546875" customWidth="1"/>
    <col min="11013" max="11013" width="16.5546875" customWidth="1"/>
    <col min="11014" max="11014" width="18.109375" customWidth="1"/>
    <col min="11015" max="11015" width="16.33203125" customWidth="1"/>
    <col min="11265" max="11265" width="23.33203125" customWidth="1"/>
    <col min="11266" max="11266" width="14.88671875" customWidth="1"/>
    <col min="11267" max="11267" width="18" customWidth="1"/>
    <col min="11268" max="11268" width="15.5546875" customWidth="1"/>
    <col min="11269" max="11269" width="16.5546875" customWidth="1"/>
    <col min="11270" max="11270" width="18.109375" customWidth="1"/>
    <col min="11271" max="11271" width="16.33203125" customWidth="1"/>
    <col min="11521" max="11521" width="23.33203125" customWidth="1"/>
    <col min="11522" max="11522" width="14.88671875" customWidth="1"/>
    <col min="11523" max="11523" width="18" customWidth="1"/>
    <col min="11524" max="11524" width="15.5546875" customWidth="1"/>
    <col min="11525" max="11525" width="16.5546875" customWidth="1"/>
    <col min="11526" max="11526" width="18.109375" customWidth="1"/>
    <col min="11527" max="11527" width="16.33203125" customWidth="1"/>
    <col min="11777" max="11777" width="23.33203125" customWidth="1"/>
    <col min="11778" max="11778" width="14.88671875" customWidth="1"/>
    <col min="11779" max="11779" width="18" customWidth="1"/>
    <col min="11780" max="11780" width="15.5546875" customWidth="1"/>
    <col min="11781" max="11781" width="16.5546875" customWidth="1"/>
    <col min="11782" max="11782" width="18.109375" customWidth="1"/>
    <col min="11783" max="11783" width="16.33203125" customWidth="1"/>
    <col min="12033" max="12033" width="23.33203125" customWidth="1"/>
    <col min="12034" max="12034" width="14.88671875" customWidth="1"/>
    <col min="12035" max="12035" width="18" customWidth="1"/>
    <col min="12036" max="12036" width="15.5546875" customWidth="1"/>
    <col min="12037" max="12037" width="16.5546875" customWidth="1"/>
    <col min="12038" max="12038" width="18.109375" customWidth="1"/>
    <col min="12039" max="12039" width="16.33203125" customWidth="1"/>
    <col min="12289" max="12289" width="23.33203125" customWidth="1"/>
    <col min="12290" max="12290" width="14.88671875" customWidth="1"/>
    <col min="12291" max="12291" width="18" customWidth="1"/>
    <col min="12292" max="12292" width="15.5546875" customWidth="1"/>
    <col min="12293" max="12293" width="16.5546875" customWidth="1"/>
    <col min="12294" max="12294" width="18.109375" customWidth="1"/>
    <col min="12295" max="12295" width="16.33203125" customWidth="1"/>
    <col min="12545" max="12545" width="23.33203125" customWidth="1"/>
    <col min="12546" max="12546" width="14.88671875" customWidth="1"/>
    <col min="12547" max="12547" width="18" customWidth="1"/>
    <col min="12548" max="12548" width="15.5546875" customWidth="1"/>
    <col min="12549" max="12549" width="16.5546875" customWidth="1"/>
    <col min="12550" max="12550" width="18.109375" customWidth="1"/>
    <col min="12551" max="12551" width="16.33203125" customWidth="1"/>
    <col min="12801" max="12801" width="23.33203125" customWidth="1"/>
    <col min="12802" max="12802" width="14.88671875" customWidth="1"/>
    <col min="12803" max="12803" width="18" customWidth="1"/>
    <col min="12804" max="12804" width="15.5546875" customWidth="1"/>
    <col min="12805" max="12805" width="16.5546875" customWidth="1"/>
    <col min="12806" max="12806" width="18.109375" customWidth="1"/>
    <col min="12807" max="12807" width="16.33203125" customWidth="1"/>
    <col min="13057" max="13057" width="23.33203125" customWidth="1"/>
    <col min="13058" max="13058" width="14.88671875" customWidth="1"/>
    <col min="13059" max="13059" width="18" customWidth="1"/>
    <col min="13060" max="13060" width="15.5546875" customWidth="1"/>
    <col min="13061" max="13061" width="16.5546875" customWidth="1"/>
    <col min="13062" max="13062" width="18.109375" customWidth="1"/>
    <col min="13063" max="13063" width="16.33203125" customWidth="1"/>
    <col min="13313" max="13313" width="23.33203125" customWidth="1"/>
    <col min="13314" max="13314" width="14.88671875" customWidth="1"/>
    <col min="13315" max="13315" width="18" customWidth="1"/>
    <col min="13316" max="13316" width="15.5546875" customWidth="1"/>
    <col min="13317" max="13317" width="16.5546875" customWidth="1"/>
    <col min="13318" max="13318" width="18.109375" customWidth="1"/>
    <col min="13319" max="13319" width="16.33203125" customWidth="1"/>
    <col min="13569" max="13569" width="23.33203125" customWidth="1"/>
    <col min="13570" max="13570" width="14.88671875" customWidth="1"/>
    <col min="13571" max="13571" width="18" customWidth="1"/>
    <col min="13572" max="13572" width="15.5546875" customWidth="1"/>
    <col min="13573" max="13573" width="16.5546875" customWidth="1"/>
    <col min="13574" max="13574" width="18.109375" customWidth="1"/>
    <col min="13575" max="13575" width="16.33203125" customWidth="1"/>
    <col min="13825" max="13825" width="23.33203125" customWidth="1"/>
    <col min="13826" max="13826" width="14.88671875" customWidth="1"/>
    <col min="13827" max="13827" width="18" customWidth="1"/>
    <col min="13828" max="13828" width="15.5546875" customWidth="1"/>
    <col min="13829" max="13829" width="16.5546875" customWidth="1"/>
    <col min="13830" max="13830" width="18.109375" customWidth="1"/>
    <col min="13831" max="13831" width="16.33203125" customWidth="1"/>
    <col min="14081" max="14081" width="23.33203125" customWidth="1"/>
    <col min="14082" max="14082" width="14.88671875" customWidth="1"/>
    <col min="14083" max="14083" width="18" customWidth="1"/>
    <col min="14084" max="14084" width="15.5546875" customWidth="1"/>
    <col min="14085" max="14085" width="16.5546875" customWidth="1"/>
    <col min="14086" max="14086" width="18.109375" customWidth="1"/>
    <col min="14087" max="14087" width="16.33203125" customWidth="1"/>
    <col min="14337" max="14337" width="23.33203125" customWidth="1"/>
    <col min="14338" max="14338" width="14.88671875" customWidth="1"/>
    <col min="14339" max="14339" width="18" customWidth="1"/>
    <col min="14340" max="14340" width="15.5546875" customWidth="1"/>
    <col min="14341" max="14341" width="16.5546875" customWidth="1"/>
    <col min="14342" max="14342" width="18.109375" customWidth="1"/>
    <col min="14343" max="14343" width="16.33203125" customWidth="1"/>
    <col min="14593" max="14593" width="23.33203125" customWidth="1"/>
    <col min="14594" max="14594" width="14.88671875" customWidth="1"/>
    <col min="14595" max="14595" width="18" customWidth="1"/>
    <col min="14596" max="14596" width="15.5546875" customWidth="1"/>
    <col min="14597" max="14597" width="16.5546875" customWidth="1"/>
    <col min="14598" max="14598" width="18.109375" customWidth="1"/>
    <col min="14599" max="14599" width="16.33203125" customWidth="1"/>
    <col min="14849" max="14849" width="23.33203125" customWidth="1"/>
    <col min="14850" max="14850" width="14.88671875" customWidth="1"/>
    <col min="14851" max="14851" width="18" customWidth="1"/>
    <col min="14852" max="14852" width="15.5546875" customWidth="1"/>
    <col min="14853" max="14853" width="16.5546875" customWidth="1"/>
    <col min="14854" max="14854" width="18.109375" customWidth="1"/>
    <col min="14855" max="14855" width="16.33203125" customWidth="1"/>
    <col min="15105" max="15105" width="23.33203125" customWidth="1"/>
    <col min="15106" max="15106" width="14.88671875" customWidth="1"/>
    <col min="15107" max="15107" width="18" customWidth="1"/>
    <col min="15108" max="15108" width="15.5546875" customWidth="1"/>
    <col min="15109" max="15109" width="16.5546875" customWidth="1"/>
    <col min="15110" max="15110" width="18.109375" customWidth="1"/>
    <col min="15111" max="15111" width="16.33203125" customWidth="1"/>
    <col min="15361" max="15361" width="23.33203125" customWidth="1"/>
    <col min="15362" max="15362" width="14.88671875" customWidth="1"/>
    <col min="15363" max="15363" width="18" customWidth="1"/>
    <col min="15364" max="15364" width="15.5546875" customWidth="1"/>
    <col min="15365" max="15365" width="16.5546875" customWidth="1"/>
    <col min="15366" max="15366" width="18.109375" customWidth="1"/>
    <col min="15367" max="15367" width="16.33203125" customWidth="1"/>
    <col min="15617" max="15617" width="23.33203125" customWidth="1"/>
    <col min="15618" max="15618" width="14.88671875" customWidth="1"/>
    <col min="15619" max="15619" width="18" customWidth="1"/>
    <col min="15620" max="15620" width="15.5546875" customWidth="1"/>
    <col min="15621" max="15621" width="16.5546875" customWidth="1"/>
    <col min="15622" max="15622" width="18.109375" customWidth="1"/>
    <col min="15623" max="15623" width="16.33203125" customWidth="1"/>
    <col min="15873" max="15873" width="23.33203125" customWidth="1"/>
    <col min="15874" max="15874" width="14.88671875" customWidth="1"/>
    <col min="15875" max="15875" width="18" customWidth="1"/>
    <col min="15876" max="15876" width="15.5546875" customWidth="1"/>
    <col min="15877" max="15877" width="16.5546875" customWidth="1"/>
    <col min="15878" max="15878" width="18.109375" customWidth="1"/>
    <col min="15879" max="15879" width="16.33203125" customWidth="1"/>
    <col min="16129" max="16129" width="23.33203125" customWidth="1"/>
    <col min="16130" max="16130" width="14.88671875" customWidth="1"/>
    <col min="16131" max="16131" width="18" customWidth="1"/>
    <col min="16132" max="16132" width="15.5546875" customWidth="1"/>
    <col min="16133" max="16133" width="16.5546875" customWidth="1"/>
    <col min="16134" max="16134" width="18.109375" customWidth="1"/>
    <col min="16135" max="16135" width="16.33203125" customWidth="1"/>
  </cols>
  <sheetData>
    <row r="1" spans="1:9" ht="33" customHeight="1" thickBot="1">
      <c r="A1" s="362" t="s">
        <v>376</v>
      </c>
      <c r="B1" s="363"/>
      <c r="C1" s="363"/>
      <c r="D1" s="363"/>
      <c r="E1" s="363"/>
      <c r="F1" s="363"/>
      <c r="G1" s="363"/>
    </row>
    <row r="2" spans="1:9" ht="95.25" customHeight="1" thickBot="1">
      <c r="A2" s="75" t="s">
        <v>84</v>
      </c>
      <c r="B2" s="75" t="s">
        <v>85</v>
      </c>
      <c r="C2" s="75" t="s">
        <v>86</v>
      </c>
      <c r="D2" s="75" t="s">
        <v>87</v>
      </c>
      <c r="E2" s="76" t="s">
        <v>88</v>
      </c>
      <c r="F2" s="75" t="s">
        <v>89</v>
      </c>
      <c r="G2" s="76" t="s">
        <v>90</v>
      </c>
    </row>
    <row r="3" spans="1:9" ht="15.75" customHeight="1" thickTop="1">
      <c r="A3" s="190">
        <v>1</v>
      </c>
      <c r="B3" s="190">
        <v>2</v>
      </c>
      <c r="C3" s="190">
        <v>3</v>
      </c>
      <c r="D3" s="190">
        <v>4</v>
      </c>
      <c r="E3" s="190">
        <v>5</v>
      </c>
      <c r="F3" s="190">
        <v>6</v>
      </c>
      <c r="G3" s="190">
        <v>7</v>
      </c>
    </row>
    <row r="4" spans="1:9">
      <c r="A4" s="78" t="s">
        <v>91</v>
      </c>
      <c r="B4" s="236">
        <v>271</v>
      </c>
      <c r="C4" s="236">
        <v>271</v>
      </c>
      <c r="D4" s="236">
        <v>99</v>
      </c>
      <c r="E4" s="237">
        <v>36.531365313653133</v>
      </c>
      <c r="F4" s="236">
        <v>271</v>
      </c>
      <c r="G4" s="237">
        <v>100</v>
      </c>
    </row>
    <row r="5" spans="1:9">
      <c r="A5" s="78" t="s">
        <v>92</v>
      </c>
      <c r="B5" s="236">
        <v>1322</v>
      </c>
      <c r="C5" s="236">
        <v>1200</v>
      </c>
      <c r="D5" s="236">
        <v>402</v>
      </c>
      <c r="E5" s="237">
        <v>33.5</v>
      </c>
      <c r="F5" s="236">
        <v>1166</v>
      </c>
      <c r="G5" s="237">
        <v>97.166666666666671</v>
      </c>
    </row>
    <row r="6" spans="1:9">
      <c r="A6" s="78" t="s">
        <v>93</v>
      </c>
      <c r="B6" s="236">
        <v>648</v>
      </c>
      <c r="C6" s="236">
        <v>525</v>
      </c>
      <c r="D6" s="236">
        <v>291</v>
      </c>
      <c r="E6" s="237">
        <v>55.428571428571431</v>
      </c>
      <c r="F6" s="236">
        <v>449</v>
      </c>
      <c r="G6" s="237">
        <v>85.523809523809518</v>
      </c>
    </row>
    <row r="7" spans="1:9">
      <c r="A7" s="78" t="s">
        <v>94</v>
      </c>
      <c r="B7" s="236">
        <v>904</v>
      </c>
      <c r="C7" s="236">
        <v>904</v>
      </c>
      <c r="D7" s="236">
        <v>208</v>
      </c>
      <c r="E7" s="237">
        <v>23.008849557522122</v>
      </c>
      <c r="F7" s="236">
        <v>904</v>
      </c>
      <c r="G7" s="237">
        <v>100</v>
      </c>
      <c r="I7" t="s">
        <v>307</v>
      </c>
    </row>
    <row r="8" spans="1:9">
      <c r="A8" s="78" t="s">
        <v>95</v>
      </c>
      <c r="B8" s="236">
        <v>1354</v>
      </c>
      <c r="C8" s="236">
        <v>1172</v>
      </c>
      <c r="D8" s="236">
        <v>724</v>
      </c>
      <c r="E8" s="237">
        <v>61.774744027303754</v>
      </c>
      <c r="F8" s="236">
        <v>1052</v>
      </c>
      <c r="G8" s="237">
        <v>89.761092150170654</v>
      </c>
    </row>
    <row r="9" spans="1:9">
      <c r="A9" s="78" t="s">
        <v>96</v>
      </c>
      <c r="B9" s="236">
        <v>2157</v>
      </c>
      <c r="C9" s="236">
        <v>2112</v>
      </c>
      <c r="D9" s="236">
        <v>743</v>
      </c>
      <c r="E9" s="237">
        <v>35.179924242424242</v>
      </c>
      <c r="F9" s="236">
        <v>1240</v>
      </c>
      <c r="G9" s="237">
        <v>58.712121212121218</v>
      </c>
    </row>
    <row r="10" spans="1:9">
      <c r="A10" s="78" t="s">
        <v>97</v>
      </c>
      <c r="B10" s="236">
        <v>587</v>
      </c>
      <c r="C10" s="236">
        <v>403</v>
      </c>
      <c r="D10" s="236">
        <v>279</v>
      </c>
      <c r="E10" s="237">
        <v>69.230769230769226</v>
      </c>
      <c r="F10" s="236">
        <v>383</v>
      </c>
      <c r="G10" s="237">
        <v>95.037220843672458</v>
      </c>
    </row>
    <row r="11" spans="1:9">
      <c r="A11" s="78" t="s">
        <v>98</v>
      </c>
      <c r="B11" s="236">
        <v>500</v>
      </c>
      <c r="C11" s="236">
        <v>344</v>
      </c>
      <c r="D11" s="236">
        <v>77</v>
      </c>
      <c r="E11" s="237">
        <v>22.38372093023256</v>
      </c>
      <c r="F11" s="236">
        <v>344</v>
      </c>
      <c r="G11" s="237">
        <v>100</v>
      </c>
    </row>
    <row r="12" spans="1:9">
      <c r="A12" s="78" t="s">
        <v>99</v>
      </c>
      <c r="B12" s="236">
        <v>1898</v>
      </c>
      <c r="C12" s="236">
        <v>1271</v>
      </c>
      <c r="D12" s="236">
        <v>539</v>
      </c>
      <c r="E12" s="237">
        <v>42.407553107789141</v>
      </c>
      <c r="F12" s="236">
        <v>908</v>
      </c>
      <c r="G12" s="237">
        <v>71.439811172305269</v>
      </c>
    </row>
    <row r="13" spans="1:9">
      <c r="A13" s="78" t="s">
        <v>100</v>
      </c>
      <c r="B13" s="236">
        <v>738</v>
      </c>
      <c r="C13" s="236">
        <v>738</v>
      </c>
      <c r="D13" s="236">
        <v>219</v>
      </c>
      <c r="E13" s="237">
        <v>29.674796747967481</v>
      </c>
      <c r="F13" s="236">
        <v>738</v>
      </c>
      <c r="G13" s="237">
        <v>100</v>
      </c>
    </row>
    <row r="14" spans="1:9">
      <c r="A14" s="78" t="s">
        <v>101</v>
      </c>
      <c r="B14" s="236">
        <v>1697</v>
      </c>
      <c r="C14" s="236">
        <v>1407</v>
      </c>
      <c r="D14" s="236">
        <v>1189</v>
      </c>
      <c r="E14" s="237">
        <v>84.506041222459132</v>
      </c>
      <c r="F14" s="236">
        <v>1407</v>
      </c>
      <c r="G14" s="237">
        <v>100</v>
      </c>
    </row>
    <row r="15" spans="1:9">
      <c r="A15" s="78" t="s">
        <v>102</v>
      </c>
      <c r="B15" s="236">
        <v>1009</v>
      </c>
      <c r="C15" s="236">
        <v>976</v>
      </c>
      <c r="D15" s="236">
        <v>326</v>
      </c>
      <c r="E15" s="237">
        <v>33.401639344262293</v>
      </c>
      <c r="F15" s="236">
        <v>976</v>
      </c>
      <c r="G15" s="237">
        <v>100</v>
      </c>
    </row>
    <row r="16" spans="1:9">
      <c r="A16" s="78" t="s">
        <v>103</v>
      </c>
      <c r="B16" s="236">
        <v>294</v>
      </c>
      <c r="C16" s="236">
        <v>252</v>
      </c>
      <c r="D16" s="236">
        <v>122</v>
      </c>
      <c r="E16" s="237">
        <v>48.412698412698411</v>
      </c>
      <c r="F16" s="236">
        <v>106</v>
      </c>
      <c r="G16" s="237">
        <v>42.063492063492063</v>
      </c>
    </row>
    <row r="17" spans="1:7">
      <c r="A17" s="78" t="s">
        <v>104</v>
      </c>
      <c r="B17" s="236">
        <v>169</v>
      </c>
      <c r="C17" s="236">
        <v>169</v>
      </c>
      <c r="D17" s="236">
        <v>42</v>
      </c>
      <c r="E17" s="237">
        <v>24.852071005917161</v>
      </c>
      <c r="F17" s="236">
        <v>169</v>
      </c>
      <c r="G17" s="237">
        <v>100</v>
      </c>
    </row>
    <row r="18" spans="1:7">
      <c r="A18" s="78" t="s">
        <v>105</v>
      </c>
      <c r="B18" s="236">
        <v>320</v>
      </c>
      <c r="C18" s="236">
        <v>268</v>
      </c>
      <c r="D18" s="236">
        <v>185</v>
      </c>
      <c r="E18" s="237">
        <v>69.029850746268664</v>
      </c>
      <c r="F18" s="236">
        <v>268</v>
      </c>
      <c r="G18" s="237">
        <v>100</v>
      </c>
    </row>
    <row r="19" spans="1:7">
      <c r="A19" s="78" t="s">
        <v>106</v>
      </c>
      <c r="B19" s="236">
        <v>1714</v>
      </c>
      <c r="C19" s="236">
        <v>1075</v>
      </c>
      <c r="D19" s="236">
        <v>402</v>
      </c>
      <c r="E19" s="237">
        <v>37.395348837209305</v>
      </c>
      <c r="F19" s="236">
        <v>905</v>
      </c>
      <c r="G19" s="237">
        <v>84.186046511627907</v>
      </c>
    </row>
    <row r="20" spans="1:7" ht="24" customHeight="1" thickBot="1">
      <c r="A20" s="191" t="s">
        <v>107</v>
      </c>
      <c r="B20" s="192">
        <f>SUM(B4:B19)</f>
        <v>15582</v>
      </c>
      <c r="C20" s="192">
        <f>SUM(C4:C19)</f>
        <v>13087</v>
      </c>
      <c r="D20" s="192">
        <f>SUM(D4:D19)</f>
        <v>5847</v>
      </c>
      <c r="E20" s="193">
        <f>D20/C20*100</f>
        <v>44.677924658057613</v>
      </c>
      <c r="F20" s="194">
        <f>SUM(F4:F19)</f>
        <v>11286</v>
      </c>
      <c r="G20" s="193">
        <f>F20/C20*100</f>
        <v>86.238251700160461</v>
      </c>
    </row>
    <row r="21" spans="1:7" ht="25.5" customHeight="1">
      <c r="A21" s="78" t="s">
        <v>306</v>
      </c>
      <c r="B21" s="236">
        <v>158</v>
      </c>
      <c r="C21" s="236">
        <v>122</v>
      </c>
      <c r="D21" s="236">
        <v>30</v>
      </c>
      <c r="E21" s="237">
        <v>24.590163934426229</v>
      </c>
      <c r="F21" s="236">
        <v>74</v>
      </c>
      <c r="G21" s="237">
        <v>60.655737704918032</v>
      </c>
    </row>
    <row r="22" spans="1:7">
      <c r="A22" s="78" t="s">
        <v>24</v>
      </c>
      <c r="B22" s="236">
        <v>141</v>
      </c>
      <c r="C22" s="236">
        <v>40</v>
      </c>
      <c r="D22" s="236">
        <v>5</v>
      </c>
      <c r="E22" s="237">
        <v>12.5</v>
      </c>
      <c r="F22" s="236">
        <v>2</v>
      </c>
      <c r="G22" s="237">
        <v>5</v>
      </c>
    </row>
    <row r="23" spans="1:7">
      <c r="A23" s="298" t="s">
        <v>108</v>
      </c>
      <c r="B23" s="236"/>
      <c r="C23" s="236"/>
      <c r="D23" s="236"/>
      <c r="E23" s="237"/>
      <c r="F23" s="236"/>
      <c r="G23" s="237"/>
    </row>
    <row r="24" spans="1:7" ht="24" customHeight="1" thickBot="1">
      <c r="A24" s="191" t="s">
        <v>26</v>
      </c>
      <c r="B24" s="192">
        <f>SUM(B20:B23)</f>
        <v>15881</v>
      </c>
      <c r="C24" s="192">
        <f>SUM(C20:C23)</f>
        <v>13249</v>
      </c>
      <c r="D24" s="192">
        <f>SUM(D20:D23)</f>
        <v>5882</v>
      </c>
      <c r="E24" s="193">
        <f>D24/C24*100</f>
        <v>44.39580345686467</v>
      </c>
      <c r="F24" s="194">
        <f>SUM(F20:F23)</f>
        <v>11362</v>
      </c>
      <c r="G24" s="193">
        <f>F24/C24*100</f>
        <v>85.757415654011623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I79"/>
  <sheetViews>
    <sheetView workbookViewId="0">
      <selection activeCell="B33" sqref="A33:G55"/>
    </sheetView>
  </sheetViews>
  <sheetFormatPr defaultRowHeight="14.4"/>
  <cols>
    <col min="1" max="1" width="20.88671875" style="3" customWidth="1"/>
    <col min="2" max="2" width="22.88671875" style="3" customWidth="1"/>
    <col min="3" max="3" width="18" style="3" customWidth="1"/>
    <col min="4" max="4" width="19.33203125" style="6" customWidth="1"/>
    <col min="5" max="5" width="14.109375" style="7" customWidth="1"/>
    <col min="6" max="6" width="13.44140625" style="7" customWidth="1"/>
    <col min="7" max="7" width="17.44140625" customWidth="1"/>
    <col min="9" max="9" width="12.88671875" customWidth="1"/>
    <col min="11" max="11" width="18" customWidth="1"/>
    <col min="257" max="257" width="20.88671875" customWidth="1"/>
    <col min="258" max="258" width="22.88671875" customWidth="1"/>
    <col min="259" max="259" width="18" customWidth="1"/>
    <col min="260" max="260" width="19.33203125" customWidth="1"/>
    <col min="261" max="261" width="14.109375" customWidth="1"/>
    <col min="262" max="262" width="13.44140625" customWidth="1"/>
    <col min="263" max="263" width="17.44140625" customWidth="1"/>
    <col min="513" max="513" width="20.88671875" customWidth="1"/>
    <col min="514" max="514" width="22.88671875" customWidth="1"/>
    <col min="515" max="515" width="18" customWidth="1"/>
    <col min="516" max="516" width="19.33203125" customWidth="1"/>
    <col min="517" max="517" width="14.109375" customWidth="1"/>
    <col min="518" max="518" width="13.44140625" customWidth="1"/>
    <col min="519" max="519" width="17.44140625" customWidth="1"/>
    <col min="769" max="769" width="20.88671875" customWidth="1"/>
    <col min="770" max="770" width="22.88671875" customWidth="1"/>
    <col min="771" max="771" width="18" customWidth="1"/>
    <col min="772" max="772" width="19.33203125" customWidth="1"/>
    <col min="773" max="773" width="14.109375" customWidth="1"/>
    <col min="774" max="774" width="13.44140625" customWidth="1"/>
    <col min="775" max="775" width="17.44140625" customWidth="1"/>
    <col min="1025" max="1025" width="20.88671875" customWidth="1"/>
    <col min="1026" max="1026" width="22.88671875" customWidth="1"/>
    <col min="1027" max="1027" width="18" customWidth="1"/>
    <col min="1028" max="1028" width="19.33203125" customWidth="1"/>
    <col min="1029" max="1029" width="14.109375" customWidth="1"/>
    <col min="1030" max="1030" width="13.44140625" customWidth="1"/>
    <col min="1031" max="1031" width="17.44140625" customWidth="1"/>
    <col min="1281" max="1281" width="20.88671875" customWidth="1"/>
    <col min="1282" max="1282" width="22.88671875" customWidth="1"/>
    <col min="1283" max="1283" width="18" customWidth="1"/>
    <col min="1284" max="1284" width="19.33203125" customWidth="1"/>
    <col min="1285" max="1285" width="14.109375" customWidth="1"/>
    <col min="1286" max="1286" width="13.44140625" customWidth="1"/>
    <col min="1287" max="1287" width="17.44140625" customWidth="1"/>
    <col min="1537" max="1537" width="20.88671875" customWidth="1"/>
    <col min="1538" max="1538" width="22.88671875" customWidth="1"/>
    <col min="1539" max="1539" width="18" customWidth="1"/>
    <col min="1540" max="1540" width="19.33203125" customWidth="1"/>
    <col min="1541" max="1541" width="14.109375" customWidth="1"/>
    <col min="1542" max="1542" width="13.44140625" customWidth="1"/>
    <col min="1543" max="1543" width="17.44140625" customWidth="1"/>
    <col min="1793" max="1793" width="20.88671875" customWidth="1"/>
    <col min="1794" max="1794" width="22.88671875" customWidth="1"/>
    <col min="1795" max="1795" width="18" customWidth="1"/>
    <col min="1796" max="1796" width="19.33203125" customWidth="1"/>
    <col min="1797" max="1797" width="14.109375" customWidth="1"/>
    <col min="1798" max="1798" width="13.44140625" customWidth="1"/>
    <col min="1799" max="1799" width="17.44140625" customWidth="1"/>
    <col min="2049" max="2049" width="20.88671875" customWidth="1"/>
    <col min="2050" max="2050" width="22.88671875" customWidth="1"/>
    <col min="2051" max="2051" width="18" customWidth="1"/>
    <col min="2052" max="2052" width="19.33203125" customWidth="1"/>
    <col min="2053" max="2053" width="14.109375" customWidth="1"/>
    <col min="2054" max="2054" width="13.44140625" customWidth="1"/>
    <col min="2055" max="2055" width="17.44140625" customWidth="1"/>
    <col min="2305" max="2305" width="20.88671875" customWidth="1"/>
    <col min="2306" max="2306" width="22.88671875" customWidth="1"/>
    <col min="2307" max="2307" width="18" customWidth="1"/>
    <col min="2308" max="2308" width="19.33203125" customWidth="1"/>
    <col min="2309" max="2309" width="14.109375" customWidth="1"/>
    <col min="2310" max="2310" width="13.44140625" customWidth="1"/>
    <col min="2311" max="2311" width="17.44140625" customWidth="1"/>
    <col min="2561" max="2561" width="20.88671875" customWidth="1"/>
    <col min="2562" max="2562" width="22.88671875" customWidth="1"/>
    <col min="2563" max="2563" width="18" customWidth="1"/>
    <col min="2564" max="2564" width="19.33203125" customWidth="1"/>
    <col min="2565" max="2565" width="14.109375" customWidth="1"/>
    <col min="2566" max="2566" width="13.44140625" customWidth="1"/>
    <col min="2567" max="2567" width="17.44140625" customWidth="1"/>
    <col min="2817" max="2817" width="20.88671875" customWidth="1"/>
    <col min="2818" max="2818" width="22.88671875" customWidth="1"/>
    <col min="2819" max="2819" width="18" customWidth="1"/>
    <col min="2820" max="2820" width="19.33203125" customWidth="1"/>
    <col min="2821" max="2821" width="14.109375" customWidth="1"/>
    <col min="2822" max="2822" width="13.44140625" customWidth="1"/>
    <col min="2823" max="2823" width="17.44140625" customWidth="1"/>
    <col min="3073" max="3073" width="20.88671875" customWidth="1"/>
    <col min="3074" max="3074" width="22.88671875" customWidth="1"/>
    <col min="3075" max="3075" width="18" customWidth="1"/>
    <col min="3076" max="3076" width="19.33203125" customWidth="1"/>
    <col min="3077" max="3077" width="14.109375" customWidth="1"/>
    <col min="3078" max="3078" width="13.44140625" customWidth="1"/>
    <col min="3079" max="3079" width="17.44140625" customWidth="1"/>
    <col min="3329" max="3329" width="20.88671875" customWidth="1"/>
    <col min="3330" max="3330" width="22.88671875" customWidth="1"/>
    <col min="3331" max="3331" width="18" customWidth="1"/>
    <col min="3332" max="3332" width="19.33203125" customWidth="1"/>
    <col min="3333" max="3333" width="14.109375" customWidth="1"/>
    <col min="3334" max="3334" width="13.44140625" customWidth="1"/>
    <col min="3335" max="3335" width="17.44140625" customWidth="1"/>
    <col min="3585" max="3585" width="20.88671875" customWidth="1"/>
    <col min="3586" max="3586" width="22.88671875" customWidth="1"/>
    <col min="3587" max="3587" width="18" customWidth="1"/>
    <col min="3588" max="3588" width="19.33203125" customWidth="1"/>
    <col min="3589" max="3589" width="14.109375" customWidth="1"/>
    <col min="3590" max="3590" width="13.44140625" customWidth="1"/>
    <col min="3591" max="3591" width="17.44140625" customWidth="1"/>
    <col min="3841" max="3841" width="20.88671875" customWidth="1"/>
    <col min="3842" max="3842" width="22.88671875" customWidth="1"/>
    <col min="3843" max="3843" width="18" customWidth="1"/>
    <col min="3844" max="3844" width="19.33203125" customWidth="1"/>
    <col min="3845" max="3845" width="14.109375" customWidth="1"/>
    <col min="3846" max="3846" width="13.44140625" customWidth="1"/>
    <col min="3847" max="3847" width="17.44140625" customWidth="1"/>
    <col min="4097" max="4097" width="20.88671875" customWidth="1"/>
    <col min="4098" max="4098" width="22.88671875" customWidth="1"/>
    <col min="4099" max="4099" width="18" customWidth="1"/>
    <col min="4100" max="4100" width="19.33203125" customWidth="1"/>
    <col min="4101" max="4101" width="14.109375" customWidth="1"/>
    <col min="4102" max="4102" width="13.44140625" customWidth="1"/>
    <col min="4103" max="4103" width="17.44140625" customWidth="1"/>
    <col min="4353" max="4353" width="20.88671875" customWidth="1"/>
    <col min="4354" max="4354" width="22.88671875" customWidth="1"/>
    <col min="4355" max="4355" width="18" customWidth="1"/>
    <col min="4356" max="4356" width="19.33203125" customWidth="1"/>
    <col min="4357" max="4357" width="14.109375" customWidth="1"/>
    <col min="4358" max="4358" width="13.44140625" customWidth="1"/>
    <col min="4359" max="4359" width="17.44140625" customWidth="1"/>
    <col min="4609" max="4609" width="20.88671875" customWidth="1"/>
    <col min="4610" max="4610" width="22.88671875" customWidth="1"/>
    <col min="4611" max="4611" width="18" customWidth="1"/>
    <col min="4612" max="4612" width="19.33203125" customWidth="1"/>
    <col min="4613" max="4613" width="14.109375" customWidth="1"/>
    <col min="4614" max="4614" width="13.44140625" customWidth="1"/>
    <col min="4615" max="4615" width="17.44140625" customWidth="1"/>
    <col min="4865" max="4865" width="20.88671875" customWidth="1"/>
    <col min="4866" max="4866" width="22.88671875" customWidth="1"/>
    <col min="4867" max="4867" width="18" customWidth="1"/>
    <col min="4868" max="4868" width="19.33203125" customWidth="1"/>
    <col min="4869" max="4869" width="14.109375" customWidth="1"/>
    <col min="4870" max="4870" width="13.44140625" customWidth="1"/>
    <col min="4871" max="4871" width="17.44140625" customWidth="1"/>
    <col min="5121" max="5121" width="20.88671875" customWidth="1"/>
    <col min="5122" max="5122" width="22.88671875" customWidth="1"/>
    <col min="5123" max="5123" width="18" customWidth="1"/>
    <col min="5124" max="5124" width="19.33203125" customWidth="1"/>
    <col min="5125" max="5125" width="14.109375" customWidth="1"/>
    <col min="5126" max="5126" width="13.44140625" customWidth="1"/>
    <col min="5127" max="5127" width="17.44140625" customWidth="1"/>
    <col min="5377" max="5377" width="20.88671875" customWidth="1"/>
    <col min="5378" max="5378" width="22.88671875" customWidth="1"/>
    <col min="5379" max="5379" width="18" customWidth="1"/>
    <col min="5380" max="5380" width="19.33203125" customWidth="1"/>
    <col min="5381" max="5381" width="14.109375" customWidth="1"/>
    <col min="5382" max="5382" width="13.44140625" customWidth="1"/>
    <col min="5383" max="5383" width="17.44140625" customWidth="1"/>
    <col min="5633" max="5633" width="20.88671875" customWidth="1"/>
    <col min="5634" max="5634" width="22.88671875" customWidth="1"/>
    <col min="5635" max="5635" width="18" customWidth="1"/>
    <col min="5636" max="5636" width="19.33203125" customWidth="1"/>
    <col min="5637" max="5637" width="14.109375" customWidth="1"/>
    <col min="5638" max="5638" width="13.44140625" customWidth="1"/>
    <col min="5639" max="5639" width="17.44140625" customWidth="1"/>
    <col min="5889" max="5889" width="20.88671875" customWidth="1"/>
    <col min="5890" max="5890" width="22.88671875" customWidth="1"/>
    <col min="5891" max="5891" width="18" customWidth="1"/>
    <col min="5892" max="5892" width="19.33203125" customWidth="1"/>
    <col min="5893" max="5893" width="14.109375" customWidth="1"/>
    <col min="5894" max="5894" width="13.44140625" customWidth="1"/>
    <col min="5895" max="5895" width="17.44140625" customWidth="1"/>
    <col min="6145" max="6145" width="20.88671875" customWidth="1"/>
    <col min="6146" max="6146" width="22.88671875" customWidth="1"/>
    <col min="6147" max="6147" width="18" customWidth="1"/>
    <col min="6148" max="6148" width="19.33203125" customWidth="1"/>
    <col min="6149" max="6149" width="14.109375" customWidth="1"/>
    <col min="6150" max="6150" width="13.44140625" customWidth="1"/>
    <col min="6151" max="6151" width="17.44140625" customWidth="1"/>
    <col min="6401" max="6401" width="20.88671875" customWidth="1"/>
    <col min="6402" max="6402" width="22.88671875" customWidth="1"/>
    <col min="6403" max="6403" width="18" customWidth="1"/>
    <col min="6404" max="6404" width="19.33203125" customWidth="1"/>
    <col min="6405" max="6405" width="14.109375" customWidth="1"/>
    <col min="6406" max="6406" width="13.44140625" customWidth="1"/>
    <col min="6407" max="6407" width="17.44140625" customWidth="1"/>
    <col min="6657" max="6657" width="20.88671875" customWidth="1"/>
    <col min="6658" max="6658" width="22.88671875" customWidth="1"/>
    <col min="6659" max="6659" width="18" customWidth="1"/>
    <col min="6660" max="6660" width="19.33203125" customWidth="1"/>
    <col min="6661" max="6661" width="14.109375" customWidth="1"/>
    <col min="6662" max="6662" width="13.44140625" customWidth="1"/>
    <col min="6663" max="6663" width="17.44140625" customWidth="1"/>
    <col min="6913" max="6913" width="20.88671875" customWidth="1"/>
    <col min="6914" max="6914" width="22.88671875" customWidth="1"/>
    <col min="6915" max="6915" width="18" customWidth="1"/>
    <col min="6916" max="6916" width="19.33203125" customWidth="1"/>
    <col min="6917" max="6917" width="14.109375" customWidth="1"/>
    <col min="6918" max="6918" width="13.44140625" customWidth="1"/>
    <col min="6919" max="6919" width="17.44140625" customWidth="1"/>
    <col min="7169" max="7169" width="20.88671875" customWidth="1"/>
    <col min="7170" max="7170" width="22.88671875" customWidth="1"/>
    <col min="7171" max="7171" width="18" customWidth="1"/>
    <col min="7172" max="7172" width="19.33203125" customWidth="1"/>
    <col min="7173" max="7173" width="14.109375" customWidth="1"/>
    <col min="7174" max="7174" width="13.44140625" customWidth="1"/>
    <col min="7175" max="7175" width="17.44140625" customWidth="1"/>
    <col min="7425" max="7425" width="20.88671875" customWidth="1"/>
    <col min="7426" max="7426" width="22.88671875" customWidth="1"/>
    <col min="7427" max="7427" width="18" customWidth="1"/>
    <col min="7428" max="7428" width="19.33203125" customWidth="1"/>
    <col min="7429" max="7429" width="14.109375" customWidth="1"/>
    <col min="7430" max="7430" width="13.44140625" customWidth="1"/>
    <col min="7431" max="7431" width="17.44140625" customWidth="1"/>
    <col min="7681" max="7681" width="20.88671875" customWidth="1"/>
    <col min="7682" max="7682" width="22.88671875" customWidth="1"/>
    <col min="7683" max="7683" width="18" customWidth="1"/>
    <col min="7684" max="7684" width="19.33203125" customWidth="1"/>
    <col min="7685" max="7685" width="14.109375" customWidth="1"/>
    <col min="7686" max="7686" width="13.44140625" customWidth="1"/>
    <col min="7687" max="7687" width="17.44140625" customWidth="1"/>
    <col min="7937" max="7937" width="20.88671875" customWidth="1"/>
    <col min="7938" max="7938" width="22.88671875" customWidth="1"/>
    <col min="7939" max="7939" width="18" customWidth="1"/>
    <col min="7940" max="7940" width="19.33203125" customWidth="1"/>
    <col min="7941" max="7941" width="14.109375" customWidth="1"/>
    <col min="7942" max="7942" width="13.44140625" customWidth="1"/>
    <col min="7943" max="7943" width="17.44140625" customWidth="1"/>
    <col min="8193" max="8193" width="20.88671875" customWidth="1"/>
    <col min="8194" max="8194" width="22.88671875" customWidth="1"/>
    <col min="8195" max="8195" width="18" customWidth="1"/>
    <col min="8196" max="8196" width="19.33203125" customWidth="1"/>
    <col min="8197" max="8197" width="14.109375" customWidth="1"/>
    <col min="8198" max="8198" width="13.44140625" customWidth="1"/>
    <col min="8199" max="8199" width="17.44140625" customWidth="1"/>
    <col min="8449" max="8449" width="20.88671875" customWidth="1"/>
    <col min="8450" max="8450" width="22.88671875" customWidth="1"/>
    <col min="8451" max="8451" width="18" customWidth="1"/>
    <col min="8452" max="8452" width="19.33203125" customWidth="1"/>
    <col min="8453" max="8453" width="14.109375" customWidth="1"/>
    <col min="8454" max="8454" width="13.44140625" customWidth="1"/>
    <col min="8455" max="8455" width="17.44140625" customWidth="1"/>
    <col min="8705" max="8705" width="20.88671875" customWidth="1"/>
    <col min="8706" max="8706" width="22.88671875" customWidth="1"/>
    <col min="8707" max="8707" width="18" customWidth="1"/>
    <col min="8708" max="8708" width="19.33203125" customWidth="1"/>
    <col min="8709" max="8709" width="14.109375" customWidth="1"/>
    <col min="8710" max="8710" width="13.44140625" customWidth="1"/>
    <col min="8711" max="8711" width="17.44140625" customWidth="1"/>
    <col min="8961" max="8961" width="20.88671875" customWidth="1"/>
    <col min="8962" max="8962" width="22.88671875" customWidth="1"/>
    <col min="8963" max="8963" width="18" customWidth="1"/>
    <col min="8964" max="8964" width="19.33203125" customWidth="1"/>
    <col min="8965" max="8965" width="14.109375" customWidth="1"/>
    <col min="8966" max="8966" width="13.44140625" customWidth="1"/>
    <col min="8967" max="8967" width="17.44140625" customWidth="1"/>
    <col min="9217" max="9217" width="20.88671875" customWidth="1"/>
    <col min="9218" max="9218" width="22.88671875" customWidth="1"/>
    <col min="9219" max="9219" width="18" customWidth="1"/>
    <col min="9220" max="9220" width="19.33203125" customWidth="1"/>
    <col min="9221" max="9221" width="14.109375" customWidth="1"/>
    <col min="9222" max="9222" width="13.44140625" customWidth="1"/>
    <col min="9223" max="9223" width="17.44140625" customWidth="1"/>
    <col min="9473" max="9473" width="20.88671875" customWidth="1"/>
    <col min="9474" max="9474" width="22.88671875" customWidth="1"/>
    <col min="9475" max="9475" width="18" customWidth="1"/>
    <col min="9476" max="9476" width="19.33203125" customWidth="1"/>
    <col min="9477" max="9477" width="14.109375" customWidth="1"/>
    <col min="9478" max="9478" width="13.44140625" customWidth="1"/>
    <col min="9479" max="9479" width="17.44140625" customWidth="1"/>
    <col min="9729" max="9729" width="20.88671875" customWidth="1"/>
    <col min="9730" max="9730" width="22.88671875" customWidth="1"/>
    <col min="9731" max="9731" width="18" customWidth="1"/>
    <col min="9732" max="9732" width="19.33203125" customWidth="1"/>
    <col min="9733" max="9733" width="14.109375" customWidth="1"/>
    <col min="9734" max="9734" width="13.44140625" customWidth="1"/>
    <col min="9735" max="9735" width="17.44140625" customWidth="1"/>
    <col min="9985" max="9985" width="20.88671875" customWidth="1"/>
    <col min="9986" max="9986" width="22.88671875" customWidth="1"/>
    <col min="9987" max="9987" width="18" customWidth="1"/>
    <col min="9988" max="9988" width="19.33203125" customWidth="1"/>
    <col min="9989" max="9989" width="14.109375" customWidth="1"/>
    <col min="9990" max="9990" width="13.44140625" customWidth="1"/>
    <col min="9991" max="9991" width="17.44140625" customWidth="1"/>
    <col min="10241" max="10241" width="20.88671875" customWidth="1"/>
    <col min="10242" max="10242" width="22.88671875" customWidth="1"/>
    <col min="10243" max="10243" width="18" customWidth="1"/>
    <col min="10244" max="10244" width="19.33203125" customWidth="1"/>
    <col min="10245" max="10245" width="14.109375" customWidth="1"/>
    <col min="10246" max="10246" width="13.44140625" customWidth="1"/>
    <col min="10247" max="10247" width="17.44140625" customWidth="1"/>
    <col min="10497" max="10497" width="20.88671875" customWidth="1"/>
    <col min="10498" max="10498" width="22.88671875" customWidth="1"/>
    <col min="10499" max="10499" width="18" customWidth="1"/>
    <col min="10500" max="10500" width="19.33203125" customWidth="1"/>
    <col min="10501" max="10501" width="14.109375" customWidth="1"/>
    <col min="10502" max="10502" width="13.44140625" customWidth="1"/>
    <col min="10503" max="10503" width="17.44140625" customWidth="1"/>
    <col min="10753" max="10753" width="20.88671875" customWidth="1"/>
    <col min="10754" max="10754" width="22.88671875" customWidth="1"/>
    <col min="10755" max="10755" width="18" customWidth="1"/>
    <col min="10756" max="10756" width="19.33203125" customWidth="1"/>
    <col min="10757" max="10757" width="14.109375" customWidth="1"/>
    <col min="10758" max="10758" width="13.44140625" customWidth="1"/>
    <col min="10759" max="10759" width="17.44140625" customWidth="1"/>
    <col min="11009" max="11009" width="20.88671875" customWidth="1"/>
    <col min="11010" max="11010" width="22.88671875" customWidth="1"/>
    <col min="11011" max="11011" width="18" customWidth="1"/>
    <col min="11012" max="11012" width="19.33203125" customWidth="1"/>
    <col min="11013" max="11013" width="14.109375" customWidth="1"/>
    <col min="11014" max="11014" width="13.44140625" customWidth="1"/>
    <col min="11015" max="11015" width="17.44140625" customWidth="1"/>
    <col min="11265" max="11265" width="20.88671875" customWidth="1"/>
    <col min="11266" max="11266" width="22.88671875" customWidth="1"/>
    <col min="11267" max="11267" width="18" customWidth="1"/>
    <col min="11268" max="11268" width="19.33203125" customWidth="1"/>
    <col min="11269" max="11269" width="14.109375" customWidth="1"/>
    <col min="11270" max="11270" width="13.44140625" customWidth="1"/>
    <col min="11271" max="11271" width="17.44140625" customWidth="1"/>
    <col min="11521" max="11521" width="20.88671875" customWidth="1"/>
    <col min="11522" max="11522" width="22.88671875" customWidth="1"/>
    <col min="11523" max="11523" width="18" customWidth="1"/>
    <col min="11524" max="11524" width="19.33203125" customWidth="1"/>
    <col min="11525" max="11525" width="14.109375" customWidth="1"/>
    <col min="11526" max="11526" width="13.44140625" customWidth="1"/>
    <col min="11527" max="11527" width="17.44140625" customWidth="1"/>
    <col min="11777" max="11777" width="20.88671875" customWidth="1"/>
    <col min="11778" max="11778" width="22.88671875" customWidth="1"/>
    <col min="11779" max="11779" width="18" customWidth="1"/>
    <col min="11780" max="11780" width="19.33203125" customWidth="1"/>
    <col min="11781" max="11781" width="14.109375" customWidth="1"/>
    <col min="11782" max="11782" width="13.44140625" customWidth="1"/>
    <col min="11783" max="11783" width="17.44140625" customWidth="1"/>
    <col min="12033" max="12033" width="20.88671875" customWidth="1"/>
    <col min="12034" max="12034" width="22.88671875" customWidth="1"/>
    <col min="12035" max="12035" width="18" customWidth="1"/>
    <col min="12036" max="12036" width="19.33203125" customWidth="1"/>
    <col min="12037" max="12037" width="14.109375" customWidth="1"/>
    <col min="12038" max="12038" width="13.44140625" customWidth="1"/>
    <col min="12039" max="12039" width="17.44140625" customWidth="1"/>
    <col min="12289" max="12289" width="20.88671875" customWidth="1"/>
    <col min="12290" max="12290" width="22.88671875" customWidth="1"/>
    <col min="12291" max="12291" width="18" customWidth="1"/>
    <col min="12292" max="12292" width="19.33203125" customWidth="1"/>
    <col min="12293" max="12293" width="14.109375" customWidth="1"/>
    <col min="12294" max="12294" width="13.44140625" customWidth="1"/>
    <col min="12295" max="12295" width="17.44140625" customWidth="1"/>
    <col min="12545" max="12545" width="20.88671875" customWidth="1"/>
    <col min="12546" max="12546" width="22.88671875" customWidth="1"/>
    <col min="12547" max="12547" width="18" customWidth="1"/>
    <col min="12548" max="12548" width="19.33203125" customWidth="1"/>
    <col min="12549" max="12549" width="14.109375" customWidth="1"/>
    <col min="12550" max="12550" width="13.44140625" customWidth="1"/>
    <col min="12551" max="12551" width="17.44140625" customWidth="1"/>
    <col min="12801" max="12801" width="20.88671875" customWidth="1"/>
    <col min="12802" max="12802" width="22.88671875" customWidth="1"/>
    <col min="12803" max="12803" width="18" customWidth="1"/>
    <col min="12804" max="12804" width="19.33203125" customWidth="1"/>
    <col min="12805" max="12805" width="14.109375" customWidth="1"/>
    <col min="12806" max="12806" width="13.44140625" customWidth="1"/>
    <col min="12807" max="12807" width="17.44140625" customWidth="1"/>
    <col min="13057" max="13057" width="20.88671875" customWidth="1"/>
    <col min="13058" max="13058" width="22.88671875" customWidth="1"/>
    <col min="13059" max="13059" width="18" customWidth="1"/>
    <col min="13060" max="13060" width="19.33203125" customWidth="1"/>
    <col min="13061" max="13061" width="14.109375" customWidth="1"/>
    <col min="13062" max="13062" width="13.44140625" customWidth="1"/>
    <col min="13063" max="13063" width="17.44140625" customWidth="1"/>
    <col min="13313" max="13313" width="20.88671875" customWidth="1"/>
    <col min="13314" max="13314" width="22.88671875" customWidth="1"/>
    <col min="13315" max="13315" width="18" customWidth="1"/>
    <col min="13316" max="13316" width="19.33203125" customWidth="1"/>
    <col min="13317" max="13317" width="14.109375" customWidth="1"/>
    <col min="13318" max="13318" width="13.44140625" customWidth="1"/>
    <col min="13319" max="13319" width="17.44140625" customWidth="1"/>
    <col min="13569" max="13569" width="20.88671875" customWidth="1"/>
    <col min="13570" max="13570" width="22.88671875" customWidth="1"/>
    <col min="13571" max="13571" width="18" customWidth="1"/>
    <col min="13572" max="13572" width="19.33203125" customWidth="1"/>
    <col min="13573" max="13573" width="14.109375" customWidth="1"/>
    <col min="13574" max="13574" width="13.44140625" customWidth="1"/>
    <col min="13575" max="13575" width="17.44140625" customWidth="1"/>
    <col min="13825" max="13825" width="20.88671875" customWidth="1"/>
    <col min="13826" max="13826" width="22.88671875" customWidth="1"/>
    <col min="13827" max="13827" width="18" customWidth="1"/>
    <col min="13828" max="13828" width="19.33203125" customWidth="1"/>
    <col min="13829" max="13829" width="14.109375" customWidth="1"/>
    <col min="13830" max="13830" width="13.44140625" customWidth="1"/>
    <col min="13831" max="13831" width="17.44140625" customWidth="1"/>
    <col min="14081" max="14081" width="20.88671875" customWidth="1"/>
    <col min="14082" max="14082" width="22.88671875" customWidth="1"/>
    <col min="14083" max="14083" width="18" customWidth="1"/>
    <col min="14084" max="14084" width="19.33203125" customWidth="1"/>
    <col min="14085" max="14085" width="14.109375" customWidth="1"/>
    <col min="14086" max="14086" width="13.44140625" customWidth="1"/>
    <col min="14087" max="14087" width="17.44140625" customWidth="1"/>
    <col min="14337" max="14337" width="20.88671875" customWidth="1"/>
    <col min="14338" max="14338" width="22.88671875" customWidth="1"/>
    <col min="14339" max="14339" width="18" customWidth="1"/>
    <col min="14340" max="14340" width="19.33203125" customWidth="1"/>
    <col min="14341" max="14341" width="14.109375" customWidth="1"/>
    <col min="14342" max="14342" width="13.44140625" customWidth="1"/>
    <col min="14343" max="14343" width="17.44140625" customWidth="1"/>
    <col min="14593" max="14593" width="20.88671875" customWidth="1"/>
    <col min="14594" max="14594" width="22.88671875" customWidth="1"/>
    <col min="14595" max="14595" width="18" customWidth="1"/>
    <col min="14596" max="14596" width="19.33203125" customWidth="1"/>
    <col min="14597" max="14597" width="14.109375" customWidth="1"/>
    <col min="14598" max="14598" width="13.44140625" customWidth="1"/>
    <col min="14599" max="14599" width="17.44140625" customWidth="1"/>
    <col min="14849" max="14849" width="20.88671875" customWidth="1"/>
    <col min="14850" max="14850" width="22.88671875" customWidth="1"/>
    <col min="14851" max="14851" width="18" customWidth="1"/>
    <col min="14852" max="14852" width="19.33203125" customWidth="1"/>
    <col min="14853" max="14853" width="14.109375" customWidth="1"/>
    <col min="14854" max="14854" width="13.44140625" customWidth="1"/>
    <col min="14855" max="14855" width="17.44140625" customWidth="1"/>
    <col min="15105" max="15105" width="20.88671875" customWidth="1"/>
    <col min="15106" max="15106" width="22.88671875" customWidth="1"/>
    <col min="15107" max="15107" width="18" customWidth="1"/>
    <col min="15108" max="15108" width="19.33203125" customWidth="1"/>
    <col min="15109" max="15109" width="14.109375" customWidth="1"/>
    <col min="15110" max="15110" width="13.44140625" customWidth="1"/>
    <col min="15111" max="15111" width="17.44140625" customWidth="1"/>
    <col min="15361" max="15361" width="20.88671875" customWidth="1"/>
    <col min="15362" max="15362" width="22.88671875" customWidth="1"/>
    <col min="15363" max="15363" width="18" customWidth="1"/>
    <col min="15364" max="15364" width="19.33203125" customWidth="1"/>
    <col min="15365" max="15365" width="14.109375" customWidth="1"/>
    <col min="15366" max="15366" width="13.44140625" customWidth="1"/>
    <col min="15367" max="15367" width="17.44140625" customWidth="1"/>
    <col min="15617" max="15617" width="20.88671875" customWidth="1"/>
    <col min="15618" max="15618" width="22.88671875" customWidth="1"/>
    <col min="15619" max="15619" width="18" customWidth="1"/>
    <col min="15620" max="15620" width="19.33203125" customWidth="1"/>
    <col min="15621" max="15621" width="14.109375" customWidth="1"/>
    <col min="15622" max="15622" width="13.44140625" customWidth="1"/>
    <col min="15623" max="15623" width="17.44140625" customWidth="1"/>
    <col min="15873" max="15873" width="20.88671875" customWidth="1"/>
    <col min="15874" max="15874" width="22.88671875" customWidth="1"/>
    <col min="15875" max="15875" width="18" customWidth="1"/>
    <col min="15876" max="15876" width="19.33203125" customWidth="1"/>
    <col min="15877" max="15877" width="14.109375" customWidth="1"/>
    <col min="15878" max="15878" width="13.44140625" customWidth="1"/>
    <col min="15879" max="15879" width="17.44140625" customWidth="1"/>
    <col min="16129" max="16129" width="20.88671875" customWidth="1"/>
    <col min="16130" max="16130" width="22.88671875" customWidth="1"/>
    <col min="16131" max="16131" width="18" customWidth="1"/>
    <col min="16132" max="16132" width="19.33203125" customWidth="1"/>
    <col min="16133" max="16133" width="14.109375" customWidth="1"/>
    <col min="16134" max="16134" width="13.44140625" customWidth="1"/>
    <col min="16135" max="16135" width="17.44140625" customWidth="1"/>
  </cols>
  <sheetData>
    <row r="1" spans="1:8" ht="37.5" customHeight="1" thickBot="1">
      <c r="A1" s="359" t="s">
        <v>364</v>
      </c>
      <c r="B1" s="359"/>
      <c r="C1" s="359"/>
      <c r="D1" s="359"/>
      <c r="E1" s="359"/>
      <c r="F1" s="359"/>
      <c r="G1" s="359"/>
      <c r="H1" s="21"/>
    </row>
    <row r="2" spans="1:8" ht="93" customHeight="1" thickBot="1">
      <c r="A2" s="289" t="s">
        <v>0</v>
      </c>
      <c r="B2" s="289" t="s">
        <v>65</v>
      </c>
      <c r="C2" s="289" t="s">
        <v>66</v>
      </c>
      <c r="D2" s="5" t="s">
        <v>67</v>
      </c>
      <c r="E2" s="146" t="s">
        <v>68</v>
      </c>
      <c r="F2" s="146" t="s">
        <v>4</v>
      </c>
      <c r="G2" s="42" t="s">
        <v>69</v>
      </c>
      <c r="H2" s="21"/>
    </row>
    <row r="3" spans="1:8" ht="12.75" customHeight="1" thickTop="1">
      <c r="A3" s="176">
        <v>1</v>
      </c>
      <c r="B3" s="176">
        <v>2</v>
      </c>
      <c r="C3" s="176">
        <v>3</v>
      </c>
      <c r="D3" s="176">
        <v>4</v>
      </c>
      <c r="E3" s="186">
        <v>5</v>
      </c>
      <c r="F3" s="186">
        <v>6</v>
      </c>
      <c r="G3" s="187">
        <v>7</v>
      </c>
      <c r="H3" s="21"/>
    </row>
    <row r="4" spans="1:8" ht="16.5" customHeight="1">
      <c r="A4" s="1" t="s">
        <v>6</v>
      </c>
      <c r="B4" s="236">
        <v>3020</v>
      </c>
      <c r="C4" s="236">
        <v>3615</v>
      </c>
      <c r="D4" s="237">
        <v>83.540802213001385</v>
      </c>
      <c r="E4" s="236">
        <v>478</v>
      </c>
      <c r="F4" s="236">
        <v>427</v>
      </c>
      <c r="G4" s="237">
        <v>1.1194379391100702</v>
      </c>
      <c r="H4" s="21"/>
    </row>
    <row r="5" spans="1:8" ht="17.25" customHeight="1">
      <c r="A5" s="1" t="s">
        <v>7</v>
      </c>
      <c r="B5" s="236">
        <v>19027</v>
      </c>
      <c r="C5" s="236">
        <v>41296</v>
      </c>
      <c r="D5" s="237">
        <v>46.074680356450983</v>
      </c>
      <c r="E5" s="236">
        <v>11216</v>
      </c>
      <c r="F5" s="236">
        <v>9683</v>
      </c>
      <c r="G5" s="237">
        <v>1.1583187028813384</v>
      </c>
      <c r="H5" s="21"/>
    </row>
    <row r="6" spans="1:8">
      <c r="A6" s="1" t="s">
        <v>8</v>
      </c>
      <c r="B6" s="236">
        <v>6811</v>
      </c>
      <c r="C6" s="236">
        <v>16890</v>
      </c>
      <c r="D6" s="237">
        <v>40.325636471284781</v>
      </c>
      <c r="E6" s="236">
        <v>6907</v>
      </c>
      <c r="F6" s="236">
        <v>4072</v>
      </c>
      <c r="G6" s="237">
        <v>1.6962180746561886</v>
      </c>
      <c r="H6" s="21"/>
    </row>
    <row r="7" spans="1:8" ht="19.5" customHeight="1">
      <c r="A7" s="1" t="s">
        <v>9</v>
      </c>
      <c r="B7" s="236">
        <v>7624</v>
      </c>
      <c r="C7" s="236">
        <v>12939</v>
      </c>
      <c r="D7" s="237">
        <v>58.922636988948142</v>
      </c>
      <c r="E7" s="236">
        <v>1646</v>
      </c>
      <c r="F7" s="236">
        <v>6842</v>
      </c>
      <c r="G7" s="237">
        <v>0.24057293189125986</v>
      </c>
      <c r="H7" s="21"/>
    </row>
    <row r="8" spans="1:8" ht="13.5" customHeight="1">
      <c r="A8" s="1" t="s">
        <v>10</v>
      </c>
      <c r="B8" s="236">
        <v>16612</v>
      </c>
      <c r="C8" s="236">
        <v>32619</v>
      </c>
      <c r="D8" s="237">
        <v>50.9</v>
      </c>
      <c r="E8" s="236">
        <v>8944</v>
      </c>
      <c r="F8" s="236">
        <v>10103</v>
      </c>
      <c r="G8" s="237">
        <v>0.8852815995248936</v>
      </c>
      <c r="H8" s="21"/>
    </row>
    <row r="9" spans="1:8" ht="15.75" customHeight="1">
      <c r="A9" s="1" t="s">
        <v>11</v>
      </c>
      <c r="B9" s="236">
        <v>22360</v>
      </c>
      <c r="C9" s="236">
        <v>44266</v>
      </c>
      <c r="D9" s="237">
        <v>50.512808927845299</v>
      </c>
      <c r="E9" s="236">
        <v>5685</v>
      </c>
      <c r="F9" s="236">
        <v>9828</v>
      </c>
      <c r="G9" s="237">
        <v>0.5784493284493285</v>
      </c>
      <c r="H9" s="21"/>
    </row>
    <row r="10" spans="1:8" ht="18" customHeight="1">
      <c r="A10" s="1" t="s">
        <v>12</v>
      </c>
      <c r="B10" s="236">
        <v>8499</v>
      </c>
      <c r="C10" s="236">
        <v>12097</v>
      </c>
      <c r="D10" s="237">
        <v>70.257088534347361</v>
      </c>
      <c r="E10" s="236">
        <v>606</v>
      </c>
      <c r="F10" s="236">
        <v>3533</v>
      </c>
      <c r="G10" s="237">
        <v>0.17</v>
      </c>
      <c r="H10" s="21"/>
    </row>
    <row r="11" spans="1:8">
      <c r="A11" s="298" t="s">
        <v>13</v>
      </c>
      <c r="B11" s="24"/>
      <c r="C11" s="24"/>
      <c r="D11" s="25"/>
      <c r="E11" s="24">
        <v>1932</v>
      </c>
      <c r="F11" s="24">
        <v>3935</v>
      </c>
      <c r="G11" s="25">
        <v>0.49</v>
      </c>
      <c r="H11" s="21"/>
    </row>
    <row r="12" spans="1:8">
      <c r="A12" s="1" t="s">
        <v>14</v>
      </c>
      <c r="B12" s="236">
        <v>21557</v>
      </c>
      <c r="C12" s="236">
        <v>52765</v>
      </c>
      <c r="D12" s="237">
        <v>40.854733251208188</v>
      </c>
      <c r="E12" s="236">
        <v>5205</v>
      </c>
      <c r="F12" s="236">
        <v>22898</v>
      </c>
      <c r="G12" s="237">
        <v>0.22731242903310334</v>
      </c>
      <c r="H12" s="21"/>
    </row>
    <row r="13" spans="1:8">
      <c r="A13" s="1" t="s">
        <v>15</v>
      </c>
      <c r="B13" s="236">
        <v>7517</v>
      </c>
      <c r="C13" s="236">
        <v>13428</v>
      </c>
      <c r="D13" s="237">
        <v>55.980041703902295</v>
      </c>
      <c r="E13" s="236">
        <v>759</v>
      </c>
      <c r="F13" s="236">
        <v>4433</v>
      </c>
      <c r="G13" s="237">
        <v>0.17121588089330025</v>
      </c>
      <c r="H13" s="21"/>
    </row>
    <row r="14" spans="1:8">
      <c r="A14" s="1" t="s">
        <v>16</v>
      </c>
      <c r="B14" s="236">
        <v>19558</v>
      </c>
      <c r="C14" s="236">
        <v>47102</v>
      </c>
      <c r="D14" s="237">
        <v>41.522652965903781</v>
      </c>
      <c r="E14" s="236">
        <v>2956</v>
      </c>
      <c r="F14" s="236">
        <v>7038</v>
      </c>
      <c r="G14" s="237">
        <v>0.42000568343279343</v>
      </c>
      <c r="H14" s="21"/>
    </row>
    <row r="15" spans="1:8">
      <c r="A15" s="1" t="s">
        <v>17</v>
      </c>
      <c r="B15" s="236">
        <v>14228</v>
      </c>
      <c r="C15" s="236">
        <v>29038</v>
      </c>
      <c r="D15" s="237">
        <v>48.99786486672636</v>
      </c>
      <c r="E15" s="236">
        <v>4099</v>
      </c>
      <c r="F15" s="236">
        <v>13534</v>
      </c>
      <c r="G15" s="237">
        <v>0.3</v>
      </c>
      <c r="H15" s="21"/>
    </row>
    <row r="16" spans="1:8">
      <c r="A16" s="1" t="s">
        <v>18</v>
      </c>
      <c r="B16" s="236">
        <v>6726</v>
      </c>
      <c r="C16" s="236">
        <v>19014</v>
      </c>
      <c r="D16" s="237">
        <v>35.373934995266652</v>
      </c>
      <c r="E16" s="236">
        <v>2185</v>
      </c>
      <c r="F16" s="236">
        <v>3442</v>
      </c>
      <c r="G16" s="237">
        <v>0.6348053457292272</v>
      </c>
      <c r="H16" s="21"/>
    </row>
    <row r="17" spans="1:8">
      <c r="A17" s="1" t="s">
        <v>19</v>
      </c>
      <c r="B17" s="236">
        <v>1871</v>
      </c>
      <c r="C17" s="236">
        <v>3079</v>
      </c>
      <c r="D17" s="237">
        <v>60.766482624228644</v>
      </c>
      <c r="E17" s="236">
        <v>168</v>
      </c>
      <c r="F17" s="236">
        <v>824</v>
      </c>
      <c r="G17" s="237">
        <v>0.20388349514563106</v>
      </c>
      <c r="H17" s="21"/>
    </row>
    <row r="18" spans="1:8">
      <c r="A18" s="1" t="s">
        <v>20</v>
      </c>
      <c r="B18" s="236">
        <v>12516</v>
      </c>
      <c r="C18" s="236">
        <v>21217</v>
      </c>
      <c r="D18" s="237">
        <v>58.990432200593865</v>
      </c>
      <c r="E18" s="236">
        <v>1831</v>
      </c>
      <c r="F18" s="236">
        <v>6042</v>
      </c>
      <c r="G18" s="237">
        <v>0.3030453492221119</v>
      </c>
      <c r="H18" s="21"/>
    </row>
    <row r="19" spans="1:8">
      <c r="A19" s="1" t="s">
        <v>21</v>
      </c>
      <c r="B19" s="236">
        <v>19949</v>
      </c>
      <c r="C19" s="236">
        <v>32860</v>
      </c>
      <c r="D19" s="237">
        <v>60.709068776628115</v>
      </c>
      <c r="E19" s="236">
        <v>4816</v>
      </c>
      <c r="F19" s="236">
        <v>11498</v>
      </c>
      <c r="G19" s="237">
        <v>0.41885545312228212</v>
      </c>
      <c r="H19" s="21"/>
    </row>
    <row r="20" spans="1:8" ht="16.5" customHeight="1" thickBot="1">
      <c r="A20" s="177" t="s">
        <v>22</v>
      </c>
      <c r="B20" s="178">
        <f>SUM(B4:B19)</f>
        <v>187875</v>
      </c>
      <c r="C20" s="178">
        <f>SUM(C4:C19)</f>
        <v>382225</v>
      </c>
      <c r="D20" s="179">
        <f>B20*100/C20</f>
        <v>49.152985806789196</v>
      </c>
      <c r="E20" s="182">
        <f>SUM(E4:E19)</f>
        <v>59433</v>
      </c>
      <c r="F20" s="182">
        <f>SUM(F4:F19)</f>
        <v>118132</v>
      </c>
      <c r="G20" s="179">
        <f>E20/F20</f>
        <v>0.50310669420648091</v>
      </c>
      <c r="H20" s="21"/>
    </row>
    <row r="21" spans="1:8">
      <c r="A21" s="1" t="s">
        <v>23</v>
      </c>
      <c r="B21" s="236">
        <v>4379</v>
      </c>
      <c r="C21" s="236">
        <v>7422</v>
      </c>
      <c r="D21" s="237">
        <v>59.000269469145785</v>
      </c>
      <c r="E21" s="236">
        <v>2558</v>
      </c>
      <c r="F21" s="236">
        <v>2261</v>
      </c>
      <c r="G21" s="237">
        <v>1.1313578062804068</v>
      </c>
      <c r="H21" s="21"/>
    </row>
    <row r="22" spans="1:8">
      <c r="A22" s="1" t="s">
        <v>24</v>
      </c>
      <c r="B22" s="236">
        <v>11440</v>
      </c>
      <c r="C22" s="236">
        <v>18969</v>
      </c>
      <c r="D22" s="237">
        <v>60.308925088301969</v>
      </c>
      <c r="E22" s="236">
        <v>8159</v>
      </c>
      <c r="F22" s="236">
        <v>10025</v>
      </c>
      <c r="G22" s="237">
        <v>0.81386533665835414</v>
      </c>
      <c r="H22" s="21"/>
    </row>
    <row r="23" spans="1:8">
      <c r="A23" s="1" t="s">
        <v>25</v>
      </c>
      <c r="B23" s="236">
        <v>19598</v>
      </c>
      <c r="C23" s="236">
        <v>20947</v>
      </c>
      <c r="D23" s="237">
        <v>93.5599369838163</v>
      </c>
      <c r="E23" s="236">
        <v>9871</v>
      </c>
      <c r="F23" s="236">
        <v>2395</v>
      </c>
      <c r="G23" s="237">
        <v>4.1215031315240083</v>
      </c>
      <c r="H23" s="21"/>
    </row>
    <row r="24" spans="1:8" ht="22.5" customHeight="1" thickBot="1">
      <c r="A24" s="177" t="s">
        <v>26</v>
      </c>
      <c r="B24" s="178">
        <f>SUM(B20:B23)</f>
        <v>223292</v>
      </c>
      <c r="C24" s="178">
        <f>SUM(C20:C23)</f>
        <v>429563</v>
      </c>
      <c r="D24" s="179">
        <f>B24*100/C24</f>
        <v>51.981199498094576</v>
      </c>
      <c r="E24" s="182">
        <f>SUM(E20:E23)</f>
        <v>80021</v>
      </c>
      <c r="F24" s="182">
        <f>SUM(F20:F23)</f>
        <v>132813</v>
      </c>
      <c r="G24" s="179">
        <f>E24/F24</f>
        <v>0.60250879055514139</v>
      </c>
      <c r="H24" s="21"/>
    </row>
    <row r="25" spans="1:8" ht="34.5" customHeight="1">
      <c r="A25" s="36"/>
      <c r="B25" s="36"/>
      <c r="C25" s="36"/>
      <c r="D25" s="37"/>
      <c r="E25" s="38"/>
      <c r="F25" s="38"/>
      <c r="G25" s="21"/>
      <c r="H25" s="21"/>
    </row>
    <row r="26" spans="1:8" ht="32.25" customHeight="1" thickBot="1">
      <c r="A26" s="361" t="s">
        <v>365</v>
      </c>
      <c r="B26" s="361"/>
      <c r="C26" s="361"/>
      <c r="D26" s="361"/>
      <c r="E26" s="361"/>
      <c r="F26" s="361"/>
      <c r="G26" s="361"/>
      <c r="H26" s="21"/>
    </row>
    <row r="27" spans="1:8" ht="93" customHeight="1" thickBot="1">
      <c r="A27" s="289" t="s">
        <v>0</v>
      </c>
      <c r="B27" s="289" t="s">
        <v>27</v>
      </c>
      <c r="C27" s="289" t="s">
        <v>70</v>
      </c>
      <c r="D27" s="5" t="s">
        <v>71</v>
      </c>
      <c r="E27" s="146" t="s">
        <v>72</v>
      </c>
      <c r="F27" s="146" t="s">
        <v>70</v>
      </c>
      <c r="G27" s="42" t="s">
        <v>73</v>
      </c>
      <c r="H27" s="21"/>
    </row>
    <row r="28" spans="1:8" ht="12.75" customHeight="1" thickTop="1">
      <c r="A28" s="176">
        <v>1</v>
      </c>
      <c r="B28" s="176">
        <v>2</v>
      </c>
      <c r="C28" s="176">
        <v>3</v>
      </c>
      <c r="D28" s="176">
        <v>4</v>
      </c>
      <c r="E28" s="186">
        <v>5</v>
      </c>
      <c r="F28" s="186">
        <v>6</v>
      </c>
      <c r="G28" s="187">
        <v>7</v>
      </c>
      <c r="H28" s="21"/>
    </row>
    <row r="29" spans="1:8" ht="15" customHeight="1">
      <c r="A29" s="1" t="s">
        <v>6</v>
      </c>
      <c r="B29" s="236">
        <v>1461</v>
      </c>
      <c r="C29" s="236">
        <v>13402</v>
      </c>
      <c r="D29" s="237">
        <v>10.901358006267721</v>
      </c>
      <c r="E29" s="236">
        <v>6376</v>
      </c>
      <c r="F29" s="236">
        <v>13402</v>
      </c>
      <c r="G29" s="291">
        <v>47.574988807640651</v>
      </c>
      <c r="H29" s="21"/>
    </row>
    <row r="30" spans="1:8">
      <c r="A30" s="1" t="s">
        <v>7</v>
      </c>
      <c r="B30" s="236">
        <v>10563</v>
      </c>
      <c r="C30" s="236">
        <v>94562</v>
      </c>
      <c r="D30" s="237">
        <v>11.17044901757577</v>
      </c>
      <c r="E30" s="236">
        <v>44465</v>
      </c>
      <c r="F30" s="236">
        <v>94562</v>
      </c>
      <c r="G30" s="291">
        <v>47.022059601108268</v>
      </c>
      <c r="H30" s="21"/>
    </row>
    <row r="31" spans="1:8">
      <c r="A31" s="1" t="s">
        <v>8</v>
      </c>
      <c r="B31" s="236">
        <v>3750</v>
      </c>
      <c r="C31" s="236">
        <v>23645</v>
      </c>
      <c r="D31" s="237">
        <v>15.85958976527807</v>
      </c>
      <c r="E31" s="236">
        <v>11979</v>
      </c>
      <c r="F31" s="236">
        <v>23645</v>
      </c>
      <c r="G31" s="291">
        <v>50.661873546204269</v>
      </c>
      <c r="H31" s="21"/>
    </row>
    <row r="32" spans="1:8">
      <c r="A32" s="1" t="s">
        <v>9</v>
      </c>
      <c r="B32" s="236">
        <v>4629</v>
      </c>
      <c r="C32" s="236">
        <v>32101</v>
      </c>
      <c r="D32" s="237">
        <v>14.420111523005513</v>
      </c>
      <c r="E32" s="236">
        <v>17498</v>
      </c>
      <c r="F32" s="236">
        <v>32101</v>
      </c>
      <c r="G32" s="291">
        <v>54.509205320706521</v>
      </c>
      <c r="H32" s="21"/>
    </row>
    <row r="33" spans="1:8">
      <c r="A33" s="1" t="s">
        <v>10</v>
      </c>
      <c r="B33" s="236">
        <v>5013</v>
      </c>
      <c r="C33" s="236">
        <v>75374</v>
      </c>
      <c r="D33" s="237">
        <v>6.6508345052670688</v>
      </c>
      <c r="E33" s="236">
        <v>33892</v>
      </c>
      <c r="F33" s="236">
        <v>75374</v>
      </c>
      <c r="G33" s="291">
        <v>44.965107331440549</v>
      </c>
      <c r="H33" s="21"/>
    </row>
    <row r="34" spans="1:8">
      <c r="A34" s="1" t="s">
        <v>11</v>
      </c>
      <c r="B34" s="236">
        <v>10045</v>
      </c>
      <c r="C34" s="236">
        <v>72772</v>
      </c>
      <c r="D34" s="237">
        <v>13.803385917660638</v>
      </c>
      <c r="E34" s="236">
        <v>31961</v>
      </c>
      <c r="F34" s="236">
        <v>72772</v>
      </c>
      <c r="G34" s="291">
        <v>43.919364590776674</v>
      </c>
      <c r="H34" s="21"/>
    </row>
    <row r="35" spans="1:8">
      <c r="A35" s="1" t="s">
        <v>12</v>
      </c>
      <c r="B35" s="236">
        <v>15</v>
      </c>
      <c r="C35" s="236">
        <v>28154</v>
      </c>
      <c r="D35" s="237">
        <v>0.05</v>
      </c>
      <c r="E35" s="236">
        <v>16105</v>
      </c>
      <c r="F35" s="236">
        <v>28154</v>
      </c>
      <c r="G35" s="291">
        <v>57.203239326561061</v>
      </c>
      <c r="H35" s="21"/>
    </row>
    <row r="36" spans="1:8">
      <c r="A36" s="1" t="s">
        <v>13</v>
      </c>
      <c r="B36" s="24">
        <v>4407</v>
      </c>
      <c r="C36" s="24">
        <v>22096</v>
      </c>
      <c r="D36" s="25">
        <v>19.940000000000001</v>
      </c>
      <c r="E36" s="24">
        <v>8564</v>
      </c>
      <c r="F36" s="24">
        <v>22096</v>
      </c>
      <c r="G36" s="290">
        <v>38.76</v>
      </c>
      <c r="H36" s="21"/>
    </row>
    <row r="37" spans="1:8">
      <c r="A37" s="1" t="s">
        <v>14</v>
      </c>
      <c r="B37" s="236">
        <v>11774</v>
      </c>
      <c r="C37" s="236">
        <v>78150</v>
      </c>
      <c r="D37" s="237">
        <v>15.06589891234805</v>
      </c>
      <c r="E37" s="236">
        <v>43584</v>
      </c>
      <c r="F37" s="236">
        <v>78150</v>
      </c>
      <c r="G37" s="291">
        <v>55.769673704414593</v>
      </c>
      <c r="H37" s="21"/>
    </row>
    <row r="38" spans="1:8">
      <c r="A38" s="1" t="s">
        <v>15</v>
      </c>
      <c r="B38" s="236">
        <v>2728</v>
      </c>
      <c r="C38" s="236">
        <v>31580</v>
      </c>
      <c r="D38" s="237">
        <v>8.6383787207093103</v>
      </c>
      <c r="E38" s="236">
        <v>13733</v>
      </c>
      <c r="F38" s="236">
        <v>31580</v>
      </c>
      <c r="G38" s="291">
        <v>43.486383787207096</v>
      </c>
      <c r="H38" s="21"/>
    </row>
    <row r="39" spans="1:8">
      <c r="A39" s="1" t="s">
        <v>16</v>
      </c>
      <c r="B39" s="236">
        <v>7039</v>
      </c>
      <c r="C39" s="236">
        <v>59620</v>
      </c>
      <c r="D39" s="237">
        <v>11.806440791680645</v>
      </c>
      <c r="E39" s="236">
        <v>38876</v>
      </c>
      <c r="F39" s="236">
        <v>59620</v>
      </c>
      <c r="G39" s="291">
        <v>65.20630660852062</v>
      </c>
      <c r="H39" s="21"/>
    </row>
    <row r="40" spans="1:8">
      <c r="A40" s="1" t="s">
        <v>17</v>
      </c>
      <c r="B40" s="236">
        <v>1284</v>
      </c>
      <c r="C40" s="236">
        <v>41793</v>
      </c>
      <c r="D40" s="237">
        <v>3.072284832388199</v>
      </c>
      <c r="E40" s="236">
        <v>26883</v>
      </c>
      <c r="F40" s="236">
        <v>41793</v>
      </c>
      <c r="G40" s="291">
        <v>64.32416911923049</v>
      </c>
      <c r="H40" s="21"/>
    </row>
    <row r="41" spans="1:8">
      <c r="A41" s="1" t="s">
        <v>18</v>
      </c>
      <c r="B41" s="236">
        <v>1259</v>
      </c>
      <c r="C41" s="236">
        <v>20276</v>
      </c>
      <c r="D41" s="237">
        <v>6.2093115012823041</v>
      </c>
      <c r="E41" s="236">
        <v>12899</v>
      </c>
      <c r="F41" s="236">
        <v>20276</v>
      </c>
      <c r="G41" s="291">
        <v>63.617084237522192</v>
      </c>
      <c r="H41" s="21"/>
    </row>
    <row r="42" spans="1:8">
      <c r="A42" s="1" t="s">
        <v>19</v>
      </c>
      <c r="B42" s="236">
        <v>568</v>
      </c>
      <c r="C42" s="236">
        <v>7563</v>
      </c>
      <c r="D42" s="237">
        <v>7.5102472563797429</v>
      </c>
      <c r="E42" s="236">
        <v>2843</v>
      </c>
      <c r="F42" s="236">
        <v>7563</v>
      </c>
      <c r="G42" s="291">
        <v>37.590903080788046</v>
      </c>
      <c r="H42" s="21"/>
    </row>
    <row r="43" spans="1:8">
      <c r="A43" s="1" t="s">
        <v>20</v>
      </c>
      <c r="B43" s="236">
        <v>4736</v>
      </c>
      <c r="C43" s="236">
        <v>37493</v>
      </c>
      <c r="D43" s="237">
        <v>12.631691249033153</v>
      </c>
      <c r="E43" s="236">
        <v>19890</v>
      </c>
      <c r="F43" s="236">
        <v>37493</v>
      </c>
      <c r="G43" s="291">
        <v>53.049902648494381</v>
      </c>
      <c r="H43" s="21"/>
    </row>
    <row r="44" spans="1:8">
      <c r="A44" s="1" t="s">
        <v>21</v>
      </c>
      <c r="B44" s="236">
        <v>5605</v>
      </c>
      <c r="C44" s="236">
        <v>88372</v>
      </c>
      <c r="D44" s="237">
        <v>6.3425066763228175</v>
      </c>
      <c r="E44" s="236">
        <v>37279</v>
      </c>
      <c r="F44" s="236">
        <v>88372</v>
      </c>
      <c r="G44" s="291">
        <v>42.184175983343138</v>
      </c>
      <c r="H44" s="21"/>
    </row>
    <row r="45" spans="1:8" s="4" customFormat="1" ht="24" customHeight="1" thickBot="1">
      <c r="A45" s="177" t="s">
        <v>22</v>
      </c>
      <c r="B45" s="178">
        <f>SUM(B29:B44)</f>
        <v>74876</v>
      </c>
      <c r="C45" s="178">
        <f>SUM(C29:C44)</f>
        <v>726953</v>
      </c>
      <c r="D45" s="179">
        <f>B45/C45*100</f>
        <v>10.29997812788447</v>
      </c>
      <c r="E45" s="182">
        <f>SUM(E29:E44)</f>
        <v>366827</v>
      </c>
      <c r="F45" s="182">
        <f>SUM(F29:F44)</f>
        <v>726953</v>
      </c>
      <c r="G45" s="179">
        <f>AVERAGE(G29:G44)</f>
        <v>50.615277355872415</v>
      </c>
      <c r="H45" s="144"/>
    </row>
    <row r="46" spans="1:8">
      <c r="A46" s="1" t="s">
        <v>23</v>
      </c>
      <c r="B46" s="236">
        <v>9686</v>
      </c>
      <c r="C46" s="236">
        <v>31671</v>
      </c>
      <c r="D46" s="237">
        <v>30.583183353856843</v>
      </c>
      <c r="E46" s="236">
        <v>10458</v>
      </c>
      <c r="F46" s="236">
        <v>31671</v>
      </c>
      <c r="G46" s="291">
        <v>33.020744529695939</v>
      </c>
      <c r="H46" s="21"/>
    </row>
    <row r="47" spans="1:8">
      <c r="A47" s="1" t="s">
        <v>24</v>
      </c>
      <c r="B47" s="236">
        <v>8948</v>
      </c>
      <c r="C47" s="236">
        <v>77987</v>
      </c>
      <c r="D47" s="237">
        <v>11.473707156320925</v>
      </c>
      <c r="E47" s="236">
        <v>29941</v>
      </c>
      <c r="F47" s="236">
        <v>77987</v>
      </c>
      <c r="G47" s="291">
        <v>38.392296151922757</v>
      </c>
      <c r="H47" s="21"/>
    </row>
    <row r="48" spans="1:8">
      <c r="A48" s="1" t="s">
        <v>25</v>
      </c>
      <c r="B48" s="236">
        <v>740</v>
      </c>
      <c r="C48" s="236">
        <v>25262</v>
      </c>
      <c r="D48" s="237">
        <v>2.9293009262924552</v>
      </c>
      <c r="E48" s="236">
        <v>15219</v>
      </c>
      <c r="F48" s="236">
        <v>25262</v>
      </c>
      <c r="G48" s="291">
        <v>60.244636212493077</v>
      </c>
      <c r="H48" s="21"/>
    </row>
    <row r="49" spans="1:8" s="4" customFormat="1" ht="24" customHeight="1" thickBot="1">
      <c r="A49" s="177" t="s">
        <v>26</v>
      </c>
      <c r="B49" s="178">
        <f>SUM(B45:B48)</f>
        <v>94250</v>
      </c>
      <c r="C49" s="178">
        <f>SUM(C45:C48)</f>
        <v>861873</v>
      </c>
      <c r="D49" s="179">
        <f>B49*100/C49</f>
        <v>10.935485854644478</v>
      </c>
      <c r="E49" s="182">
        <f>SUM(E45:E48)</f>
        <v>422445</v>
      </c>
      <c r="F49" s="182">
        <f>SUM(F45:F48)</f>
        <v>861873</v>
      </c>
      <c r="G49" s="179">
        <f>AVERAGE(G45:G48)</f>
        <v>45.568238562496049</v>
      </c>
      <c r="H49" s="144"/>
    </row>
    <row r="50" spans="1:8">
      <c r="A50" s="36"/>
      <c r="B50" s="36"/>
      <c r="C50" s="36"/>
      <c r="D50" s="37"/>
      <c r="E50" s="38"/>
      <c r="F50" s="38"/>
      <c r="G50" s="21"/>
      <c r="H50" s="21"/>
    </row>
    <row r="51" spans="1:8" ht="15" customHeight="1">
      <c r="A51" s="36"/>
      <c r="B51" s="36"/>
      <c r="C51" s="36"/>
      <c r="D51" s="37"/>
      <c r="E51" s="38"/>
      <c r="F51" s="38"/>
      <c r="G51" s="21"/>
      <c r="H51" s="21"/>
    </row>
    <row r="52" spans="1:8" ht="44.25" customHeight="1" thickBot="1">
      <c r="A52" s="361" t="s">
        <v>366</v>
      </c>
      <c r="B52" s="361"/>
      <c r="C52" s="361"/>
      <c r="D52" s="361"/>
      <c r="E52" s="361"/>
      <c r="F52" s="361"/>
      <c r="G52" s="361"/>
      <c r="H52" s="21"/>
    </row>
    <row r="53" spans="1:8" ht="139.5" customHeight="1" thickBot="1">
      <c r="A53" s="294" t="s">
        <v>0</v>
      </c>
      <c r="B53" s="294" t="s">
        <v>74</v>
      </c>
      <c r="C53" s="294" t="s">
        <v>75</v>
      </c>
      <c r="D53" s="5" t="s">
        <v>76</v>
      </c>
      <c r="E53" s="146" t="s">
        <v>77</v>
      </c>
      <c r="F53" s="146" t="s">
        <v>75</v>
      </c>
      <c r="G53" s="42" t="s">
        <v>78</v>
      </c>
      <c r="H53" s="21"/>
    </row>
    <row r="54" spans="1:8" ht="12.75" customHeight="1" thickTop="1">
      <c r="A54" s="176">
        <v>1</v>
      </c>
      <c r="B54" s="176">
        <v>2</v>
      </c>
      <c r="C54" s="176">
        <v>3</v>
      </c>
      <c r="D54" s="176">
        <v>4</v>
      </c>
      <c r="E54" s="186">
        <v>5</v>
      </c>
      <c r="F54" s="186">
        <v>6</v>
      </c>
      <c r="G54" s="187">
        <v>7</v>
      </c>
      <c r="H54" s="21"/>
    </row>
    <row r="55" spans="1:8" ht="15" customHeight="1">
      <c r="A55" s="292" t="s">
        <v>6</v>
      </c>
      <c r="B55" s="236">
        <v>313</v>
      </c>
      <c r="C55" s="236">
        <v>749</v>
      </c>
      <c r="D55" s="237">
        <v>41.7890520694259</v>
      </c>
      <c r="E55" s="236">
        <v>224</v>
      </c>
      <c r="F55" s="236">
        <v>613</v>
      </c>
      <c r="G55" s="291">
        <v>36.541598694942905</v>
      </c>
      <c r="H55" s="21"/>
    </row>
    <row r="56" spans="1:8">
      <c r="A56" s="292" t="s">
        <v>7</v>
      </c>
      <c r="B56" s="236">
        <v>1697</v>
      </c>
      <c r="C56" s="236">
        <v>35076</v>
      </c>
      <c r="D56" s="237">
        <v>4.8380659140152815</v>
      </c>
      <c r="E56" s="236">
        <v>1322</v>
      </c>
      <c r="F56" s="236">
        <v>11714</v>
      </c>
      <c r="G56" s="291">
        <v>11.285641113197883</v>
      </c>
      <c r="H56" s="21"/>
    </row>
    <row r="57" spans="1:8" ht="15" customHeight="1">
      <c r="A57" s="292" t="s">
        <v>8</v>
      </c>
      <c r="B57" s="236">
        <v>195</v>
      </c>
      <c r="C57" s="236">
        <v>14002</v>
      </c>
      <c r="D57" s="237">
        <v>1.3926581916869019</v>
      </c>
      <c r="E57" s="236">
        <v>730</v>
      </c>
      <c r="F57" s="236">
        <v>6610</v>
      </c>
      <c r="G57" s="291">
        <v>11.043872919818456</v>
      </c>
      <c r="H57" s="21"/>
    </row>
    <row r="58" spans="1:8">
      <c r="A58" s="292" t="s">
        <v>9</v>
      </c>
      <c r="B58" s="236">
        <v>76</v>
      </c>
      <c r="C58" s="236">
        <v>11841</v>
      </c>
      <c r="D58" s="237">
        <v>0.64183768262815644</v>
      </c>
      <c r="E58" s="236">
        <v>1124</v>
      </c>
      <c r="F58" s="236">
        <v>5436</v>
      </c>
      <c r="G58" s="291">
        <v>20.676968359087564</v>
      </c>
      <c r="H58" s="21"/>
    </row>
    <row r="59" spans="1:8">
      <c r="A59" s="292" t="s">
        <v>10</v>
      </c>
      <c r="B59" s="236">
        <v>429</v>
      </c>
      <c r="C59" s="236">
        <v>27333</v>
      </c>
      <c r="D59" s="237">
        <v>1.5695313357479967</v>
      </c>
      <c r="E59" s="236">
        <v>0</v>
      </c>
      <c r="F59" s="236">
        <v>23213</v>
      </c>
      <c r="G59" s="291">
        <v>0</v>
      </c>
      <c r="H59" s="21"/>
    </row>
    <row r="60" spans="1:8">
      <c r="A60" s="292" t="s">
        <v>11</v>
      </c>
      <c r="B60" s="236">
        <v>2791</v>
      </c>
      <c r="C60" s="236">
        <v>36229</v>
      </c>
      <c r="D60" s="237">
        <v>7.7037732203483396</v>
      </c>
      <c r="E60" s="236">
        <v>1750</v>
      </c>
      <c r="F60" s="236">
        <v>15547</v>
      </c>
      <c r="G60" s="291">
        <v>11.256190904997748</v>
      </c>
      <c r="H60" s="21"/>
    </row>
    <row r="61" spans="1:8">
      <c r="A61" s="292" t="s">
        <v>12</v>
      </c>
      <c r="B61" s="236">
        <v>3585</v>
      </c>
      <c r="C61" s="236">
        <v>17028</v>
      </c>
      <c r="D61" s="237">
        <v>21.053558844256518</v>
      </c>
      <c r="E61" s="236">
        <v>1524</v>
      </c>
      <c r="F61" s="236">
        <v>10403</v>
      </c>
      <c r="G61" s="291">
        <v>14.649620301836009</v>
      </c>
      <c r="H61" s="21"/>
    </row>
    <row r="62" spans="1:8">
      <c r="A62" s="330" t="s">
        <v>13</v>
      </c>
      <c r="B62" s="24"/>
      <c r="C62" s="24"/>
      <c r="D62" s="25"/>
      <c r="E62" s="24"/>
      <c r="F62" s="24"/>
      <c r="G62" s="290"/>
      <c r="H62" s="21"/>
    </row>
    <row r="63" spans="1:8">
      <c r="A63" s="292" t="s">
        <v>14</v>
      </c>
      <c r="B63" s="236">
        <v>22</v>
      </c>
      <c r="C63" s="236">
        <v>43893</v>
      </c>
      <c r="D63" s="237">
        <v>5.0121887316884245E-2</v>
      </c>
      <c r="E63" s="236">
        <v>2068</v>
      </c>
      <c r="F63" s="236">
        <v>20412</v>
      </c>
      <c r="G63" s="291">
        <v>10.131295316480502</v>
      </c>
      <c r="H63" s="21"/>
    </row>
    <row r="64" spans="1:8">
      <c r="A64" s="292" t="s">
        <v>15</v>
      </c>
      <c r="B64" s="236">
        <v>152</v>
      </c>
      <c r="C64" s="236">
        <v>12866</v>
      </c>
      <c r="D64" s="237">
        <v>1.1814083631276233</v>
      </c>
      <c r="E64" s="236">
        <v>862</v>
      </c>
      <c r="F64" s="236">
        <v>6195</v>
      </c>
      <c r="G64" s="291">
        <v>13.914447134786117</v>
      </c>
      <c r="H64" s="21"/>
    </row>
    <row r="65" spans="1:9">
      <c r="A65" s="292" t="s">
        <v>16</v>
      </c>
      <c r="B65" s="236">
        <v>3319</v>
      </c>
      <c r="C65" s="236">
        <v>38359</v>
      </c>
      <c r="D65" s="237">
        <v>8.6524674782971402</v>
      </c>
      <c r="E65" s="236">
        <v>1276</v>
      </c>
      <c r="F65" s="236">
        <v>17210</v>
      </c>
      <c r="G65" s="291">
        <v>7.4142940151074965</v>
      </c>
      <c r="H65" s="21"/>
    </row>
    <row r="66" spans="1:9">
      <c r="A66" s="292" t="s">
        <v>17</v>
      </c>
      <c r="B66" s="236">
        <v>2803</v>
      </c>
      <c r="C66" s="236">
        <v>23437</v>
      </c>
      <c r="D66" s="237">
        <v>11.959721807398557</v>
      </c>
      <c r="E66" s="236">
        <v>1184</v>
      </c>
      <c r="F66" s="236">
        <v>10405</v>
      </c>
      <c r="G66" s="291">
        <v>11.379144641999039</v>
      </c>
      <c r="H66" s="21"/>
    </row>
    <row r="67" spans="1:9">
      <c r="A67" s="292" t="s">
        <v>18</v>
      </c>
      <c r="B67" s="236">
        <v>79</v>
      </c>
      <c r="C67" s="236">
        <v>15344</v>
      </c>
      <c r="D67" s="237">
        <v>0.51485922836287801</v>
      </c>
      <c r="E67" s="236">
        <v>351</v>
      </c>
      <c r="F67" s="236">
        <v>6648</v>
      </c>
      <c r="G67" s="291">
        <v>5.2797833935018055</v>
      </c>
      <c r="H67" s="21"/>
    </row>
    <row r="68" spans="1:9">
      <c r="A68" s="292" t="s">
        <v>19</v>
      </c>
      <c r="B68" s="236">
        <v>328</v>
      </c>
      <c r="C68" s="236">
        <v>2135</v>
      </c>
      <c r="D68" s="237">
        <v>15.362997658079625</v>
      </c>
      <c r="E68" s="236">
        <v>208</v>
      </c>
      <c r="F68" s="236">
        <v>1302</v>
      </c>
      <c r="G68" s="291">
        <v>15.97542242703533</v>
      </c>
      <c r="H68" s="21"/>
    </row>
    <row r="69" spans="1:9">
      <c r="A69" s="292" t="s">
        <v>20</v>
      </c>
      <c r="B69" s="236">
        <v>2983</v>
      </c>
      <c r="C69" s="236">
        <v>15555</v>
      </c>
      <c r="D69" s="237">
        <v>19.177113468338156</v>
      </c>
      <c r="E69" s="236">
        <v>1070</v>
      </c>
      <c r="F69" s="236">
        <v>8229</v>
      </c>
      <c r="G69" s="291">
        <v>13.002794993316321</v>
      </c>
      <c r="H69" s="21"/>
    </row>
    <row r="70" spans="1:9">
      <c r="A70" s="292" t="s">
        <v>21</v>
      </c>
      <c r="B70" s="236">
        <v>4399</v>
      </c>
      <c r="C70" s="236">
        <v>27618</v>
      </c>
      <c r="D70" s="237">
        <v>15.928017959301904</v>
      </c>
      <c r="E70" s="236">
        <v>928</v>
      </c>
      <c r="F70" s="236">
        <v>11371</v>
      </c>
      <c r="G70" s="291">
        <v>8.1611115996834052</v>
      </c>
      <c r="H70" s="21"/>
    </row>
    <row r="71" spans="1:9" s="4" customFormat="1" ht="24" customHeight="1" thickBot="1">
      <c r="A71" s="293" t="s">
        <v>22</v>
      </c>
      <c r="B71" s="178">
        <f>SUM(B55:B70)</f>
        <v>23171</v>
      </c>
      <c r="C71" s="178">
        <f>SUM(C55:C70)</f>
        <v>321465</v>
      </c>
      <c r="D71" s="179">
        <f>B71*100/C71</f>
        <v>7.2079386558412271</v>
      </c>
      <c r="E71" s="182">
        <f>SUM(E55:E70)</f>
        <v>14621</v>
      </c>
      <c r="F71" s="182">
        <f>SUM(F55:F70)</f>
        <v>155308</v>
      </c>
      <c r="G71" s="179">
        <f>E71*100/F71</f>
        <v>9.4141963066937961</v>
      </c>
      <c r="H71" s="144"/>
    </row>
    <row r="72" spans="1:9">
      <c r="A72" s="292" t="s">
        <v>23</v>
      </c>
      <c r="B72" s="236">
        <v>2914</v>
      </c>
      <c r="C72" s="236">
        <v>4436</v>
      </c>
      <c r="D72" s="237">
        <v>65.689810640216407</v>
      </c>
      <c r="E72" s="236">
        <v>306</v>
      </c>
      <c r="F72" s="236">
        <v>1646</v>
      </c>
      <c r="G72" s="291">
        <v>18.590522478736329</v>
      </c>
      <c r="H72" s="21"/>
    </row>
    <row r="73" spans="1:9">
      <c r="A73" s="292" t="s">
        <v>24</v>
      </c>
      <c r="B73" s="236">
        <v>1962</v>
      </c>
      <c r="C73" s="236">
        <v>17343</v>
      </c>
      <c r="D73" s="237">
        <v>11.312921639854697</v>
      </c>
      <c r="E73" s="236">
        <v>211</v>
      </c>
      <c r="F73" s="236">
        <v>7922</v>
      </c>
      <c r="G73" s="291">
        <v>2.663468821004797</v>
      </c>
      <c r="H73" s="21"/>
    </row>
    <row r="74" spans="1:9" ht="15" customHeight="1">
      <c r="A74" s="330" t="s">
        <v>25</v>
      </c>
      <c r="B74" s="236">
        <v>397</v>
      </c>
      <c r="C74" s="236">
        <v>2207</v>
      </c>
      <c r="D74" s="237">
        <v>17.988219302220209</v>
      </c>
      <c r="E74" s="188"/>
      <c r="F74" s="188"/>
      <c r="G74" s="40"/>
      <c r="H74" s="21"/>
    </row>
    <row r="75" spans="1:9" s="4" customFormat="1" ht="17.25" customHeight="1" thickBot="1">
      <c r="A75" s="293" t="s">
        <v>26</v>
      </c>
      <c r="B75" s="178">
        <f>SUM(B71:B74)</f>
        <v>28444</v>
      </c>
      <c r="C75" s="178">
        <f>SUM(C71:C74)</f>
        <v>345451</v>
      </c>
      <c r="D75" s="179">
        <f>B75*100/C75</f>
        <v>8.2338739792329445</v>
      </c>
      <c r="E75" s="182">
        <f>SUM(E71:E74)</f>
        <v>15138</v>
      </c>
      <c r="F75" s="182">
        <f>SUM(F71:F74)</f>
        <v>164876</v>
      </c>
      <c r="G75" s="179">
        <f>E75*100/F75</f>
        <v>9.1814454499138751</v>
      </c>
      <c r="H75" s="144"/>
    </row>
    <row r="76" spans="1:9">
      <c r="A76" s="36"/>
      <c r="B76" s="36"/>
      <c r="C76" s="36"/>
      <c r="D76" s="37"/>
      <c r="E76" s="38"/>
      <c r="F76" s="38"/>
      <c r="G76" s="21"/>
      <c r="H76" s="21"/>
    </row>
    <row r="77" spans="1:9">
      <c r="A77" s="36"/>
      <c r="B77" s="36"/>
      <c r="C77" s="36"/>
      <c r="D77" s="37"/>
      <c r="E77" s="38"/>
      <c r="F77" s="38"/>
      <c r="G77" s="21"/>
      <c r="H77" s="21"/>
    </row>
    <row r="78" spans="1:9">
      <c r="A78" s="36"/>
      <c r="B78" s="36"/>
      <c r="C78" s="36"/>
      <c r="D78" s="37"/>
      <c r="E78" s="38"/>
      <c r="F78" s="38"/>
      <c r="G78" s="21"/>
      <c r="H78" s="21"/>
      <c r="I78" s="21"/>
    </row>
    <row r="79" spans="1:9">
      <c r="A79" s="36"/>
      <c r="B79" s="36"/>
      <c r="C79" s="36"/>
      <c r="D79" s="37"/>
      <c r="E79" s="38"/>
      <c r="F79" s="38"/>
      <c r="G79" s="21"/>
      <c r="H79" s="21"/>
      <c r="I79" s="21"/>
    </row>
  </sheetData>
  <mergeCells count="3">
    <mergeCell ref="A1:G1"/>
    <mergeCell ref="A26:G26"/>
    <mergeCell ref="A52:G52"/>
  </mergeCells>
  <pageMargins left="0.7" right="0.7" top="0.75" bottom="0.5" header="0.3" footer="0.3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N30"/>
  <sheetViews>
    <sheetView topLeftCell="A7" workbookViewId="0">
      <selection activeCell="A23" sqref="A23"/>
    </sheetView>
  </sheetViews>
  <sheetFormatPr defaultColWidth="9.109375" defaultRowHeight="14.4"/>
  <cols>
    <col min="1" max="1" width="20.6640625" style="79" customWidth="1"/>
    <col min="2" max="2" width="12.44140625" style="79" customWidth="1"/>
    <col min="3" max="3" width="11.33203125" style="79" customWidth="1"/>
    <col min="4" max="4" width="11.44140625" style="79" customWidth="1"/>
    <col min="5" max="5" width="16.33203125" style="79" customWidth="1"/>
    <col min="6" max="6" width="6.44140625" style="79" customWidth="1"/>
    <col min="7" max="7" width="7" style="79" customWidth="1"/>
    <col min="8" max="8" width="6.6640625" style="79" customWidth="1"/>
    <col min="9" max="9" width="9.109375" style="79"/>
    <col min="10" max="10" width="11.6640625" style="79" customWidth="1"/>
    <col min="11" max="11" width="13.109375" style="79" customWidth="1"/>
    <col min="12" max="16384" width="9.109375" style="79"/>
  </cols>
  <sheetData>
    <row r="1" spans="1:13" ht="36" customHeight="1" thickBot="1">
      <c r="A1" s="364" t="s">
        <v>377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3" ht="109.5" customHeight="1" thickBot="1">
      <c r="A2" s="75" t="s">
        <v>119</v>
      </c>
      <c r="B2" s="75" t="s">
        <v>118</v>
      </c>
      <c r="C2" s="75" t="s">
        <v>117</v>
      </c>
      <c r="D2" s="75" t="s">
        <v>116</v>
      </c>
      <c r="E2" s="76" t="s">
        <v>115</v>
      </c>
      <c r="F2" s="80" t="s">
        <v>114</v>
      </c>
      <c r="G2" s="80" t="s">
        <v>113</v>
      </c>
      <c r="H2" s="80" t="s">
        <v>112</v>
      </c>
      <c r="I2" s="81" t="s">
        <v>111</v>
      </c>
      <c r="J2" s="75" t="s">
        <v>110</v>
      </c>
      <c r="K2" s="76" t="s">
        <v>109</v>
      </c>
    </row>
    <row r="3" spans="1:13" ht="15.75" customHeight="1" thickTop="1">
      <c r="A3" s="190">
        <v>1</v>
      </c>
      <c r="B3" s="190">
        <v>2</v>
      </c>
      <c r="C3" s="190">
        <v>3</v>
      </c>
      <c r="D3" s="190">
        <v>4</v>
      </c>
      <c r="E3" s="190">
        <v>5</v>
      </c>
      <c r="F3" s="195">
        <v>6</v>
      </c>
      <c r="G3" s="195">
        <v>7</v>
      </c>
      <c r="H3" s="195">
        <v>8</v>
      </c>
      <c r="I3" s="195">
        <v>9</v>
      </c>
      <c r="J3" s="190">
        <v>10</v>
      </c>
      <c r="K3" s="190">
        <v>11</v>
      </c>
    </row>
    <row r="4" spans="1:13">
      <c r="A4" s="30" t="s">
        <v>91</v>
      </c>
      <c r="B4" s="233">
        <v>282</v>
      </c>
      <c r="C4" s="233">
        <v>282</v>
      </c>
      <c r="D4" s="233">
        <v>109</v>
      </c>
      <c r="E4" s="234">
        <v>38.652482269503544</v>
      </c>
      <c r="F4" s="233">
        <v>277</v>
      </c>
      <c r="G4" s="233">
        <v>58</v>
      </c>
      <c r="H4" s="233">
        <v>162</v>
      </c>
      <c r="I4" s="234">
        <v>1.7624113475177305</v>
      </c>
      <c r="J4" s="233">
        <v>282</v>
      </c>
      <c r="K4" s="234">
        <v>100</v>
      </c>
    </row>
    <row r="5" spans="1:13">
      <c r="A5" s="30" t="s">
        <v>92</v>
      </c>
      <c r="B5" s="233">
        <v>1423</v>
      </c>
      <c r="C5" s="233">
        <v>1137</v>
      </c>
      <c r="D5" s="233">
        <v>376</v>
      </c>
      <c r="E5" s="234">
        <v>33.069481090589271</v>
      </c>
      <c r="F5" s="233">
        <v>1388</v>
      </c>
      <c r="G5" s="233">
        <v>103</v>
      </c>
      <c r="H5" s="233">
        <v>1393</v>
      </c>
      <c r="I5" s="234">
        <v>2.5364995602462619</v>
      </c>
      <c r="J5" s="233">
        <v>1106</v>
      </c>
      <c r="K5" s="234">
        <v>97.273526824978006</v>
      </c>
    </row>
    <row r="6" spans="1:13">
      <c r="A6" s="30" t="s">
        <v>93</v>
      </c>
      <c r="B6" s="233">
        <v>564</v>
      </c>
      <c r="C6" s="233">
        <v>467</v>
      </c>
      <c r="D6" s="233">
        <v>347</v>
      </c>
      <c r="E6" s="234">
        <v>74.304068522483931</v>
      </c>
      <c r="F6" s="233">
        <v>228</v>
      </c>
      <c r="G6" s="233">
        <v>24</v>
      </c>
      <c r="H6" s="233">
        <v>154</v>
      </c>
      <c r="I6" s="234">
        <v>0.86937901498929337</v>
      </c>
      <c r="J6" s="233">
        <v>434</v>
      </c>
      <c r="K6" s="234">
        <v>92.933618843683092</v>
      </c>
    </row>
    <row r="7" spans="1:13">
      <c r="A7" s="30" t="s">
        <v>94</v>
      </c>
      <c r="B7" s="233">
        <v>807</v>
      </c>
      <c r="C7" s="233">
        <v>649</v>
      </c>
      <c r="D7" s="233">
        <v>162</v>
      </c>
      <c r="E7" s="234">
        <v>24.961479198767332</v>
      </c>
      <c r="F7" s="233">
        <v>1319</v>
      </c>
      <c r="G7" s="233">
        <v>32</v>
      </c>
      <c r="H7" s="233">
        <v>547</v>
      </c>
      <c r="I7" s="234">
        <v>2.9244992295839753</v>
      </c>
      <c r="J7" s="233">
        <v>649</v>
      </c>
      <c r="K7" s="234">
        <v>100</v>
      </c>
    </row>
    <row r="8" spans="1:13">
      <c r="A8" s="30" t="s">
        <v>95</v>
      </c>
      <c r="B8" s="233">
        <v>1009</v>
      </c>
      <c r="C8" s="233">
        <v>942</v>
      </c>
      <c r="D8" s="233">
        <v>526</v>
      </c>
      <c r="E8" s="234">
        <v>55.838641188959656</v>
      </c>
      <c r="F8" s="233">
        <v>557</v>
      </c>
      <c r="G8" s="233">
        <v>62</v>
      </c>
      <c r="H8" s="233">
        <v>702</v>
      </c>
      <c r="I8" s="234">
        <v>1.4023354564755839</v>
      </c>
      <c r="J8" s="233">
        <v>896</v>
      </c>
      <c r="K8" s="234">
        <v>95.116772823779201</v>
      </c>
    </row>
    <row r="9" spans="1:13">
      <c r="A9" s="30" t="s">
        <v>96</v>
      </c>
      <c r="B9" s="233">
        <v>2135</v>
      </c>
      <c r="C9" s="233">
        <v>1925</v>
      </c>
      <c r="D9" s="233">
        <v>852</v>
      </c>
      <c r="E9" s="234">
        <v>44.259740259740262</v>
      </c>
      <c r="F9" s="233">
        <v>1877</v>
      </c>
      <c r="G9" s="233">
        <v>285</v>
      </c>
      <c r="H9" s="233">
        <v>1430</v>
      </c>
      <c r="I9" s="234">
        <v>1.8659740259740261</v>
      </c>
      <c r="J9" s="233">
        <v>1537</v>
      </c>
      <c r="K9" s="234">
        <v>79.844155844155836</v>
      </c>
      <c r="L9" s="82"/>
      <c r="M9" s="83"/>
    </row>
    <row r="10" spans="1:13">
      <c r="A10" s="30" t="s">
        <v>97</v>
      </c>
      <c r="B10" s="233">
        <v>596</v>
      </c>
      <c r="C10" s="233">
        <v>450</v>
      </c>
      <c r="D10" s="233">
        <v>152</v>
      </c>
      <c r="E10" s="234">
        <v>33.777777777777779</v>
      </c>
      <c r="F10" s="233">
        <v>492</v>
      </c>
      <c r="G10" s="233">
        <v>32</v>
      </c>
      <c r="H10" s="233">
        <v>266</v>
      </c>
      <c r="I10" s="234">
        <v>1.7555555555555555</v>
      </c>
      <c r="J10" s="233">
        <v>446</v>
      </c>
      <c r="K10" s="234">
        <v>99.111111111111114</v>
      </c>
      <c r="M10" s="79" t="s">
        <v>307</v>
      </c>
    </row>
    <row r="11" spans="1:13">
      <c r="A11" s="30" t="s">
        <v>98</v>
      </c>
      <c r="B11" s="233">
        <v>477</v>
      </c>
      <c r="C11" s="233">
        <v>323</v>
      </c>
      <c r="D11" s="233">
        <v>120</v>
      </c>
      <c r="E11" s="234">
        <v>37.151702786377712</v>
      </c>
      <c r="F11" s="233">
        <v>332</v>
      </c>
      <c r="G11" s="233">
        <v>23</v>
      </c>
      <c r="H11" s="233">
        <v>254</v>
      </c>
      <c r="I11" s="234">
        <v>1.8854489164086687</v>
      </c>
      <c r="J11" s="233">
        <v>323</v>
      </c>
      <c r="K11" s="234">
        <v>100</v>
      </c>
    </row>
    <row r="12" spans="1:13">
      <c r="A12" s="30" t="s">
        <v>99</v>
      </c>
      <c r="B12" s="233">
        <v>1775</v>
      </c>
      <c r="C12" s="233">
        <v>1661</v>
      </c>
      <c r="D12" s="233">
        <v>961</v>
      </c>
      <c r="E12" s="234">
        <v>57.85671282360024</v>
      </c>
      <c r="F12" s="233">
        <v>677</v>
      </c>
      <c r="G12" s="233">
        <v>27</v>
      </c>
      <c r="H12" s="233">
        <v>980</v>
      </c>
      <c r="I12" s="234">
        <v>1.0138470800722457</v>
      </c>
      <c r="J12" s="233">
        <v>1100</v>
      </c>
      <c r="K12" s="234">
        <v>66.225165562913915</v>
      </c>
    </row>
    <row r="13" spans="1:13">
      <c r="A13" s="30" t="s">
        <v>100</v>
      </c>
      <c r="B13" s="233">
        <v>755</v>
      </c>
      <c r="C13" s="233">
        <v>264</v>
      </c>
      <c r="D13" s="233">
        <v>139</v>
      </c>
      <c r="E13" s="234">
        <v>52.651515151515149</v>
      </c>
      <c r="F13" s="233">
        <v>199</v>
      </c>
      <c r="G13" s="233">
        <v>15</v>
      </c>
      <c r="H13" s="233">
        <v>256</v>
      </c>
      <c r="I13" s="234">
        <v>1.7803030303030303</v>
      </c>
      <c r="J13" s="233">
        <v>264</v>
      </c>
      <c r="K13" s="234">
        <v>100</v>
      </c>
    </row>
    <row r="14" spans="1:13">
      <c r="A14" s="30" t="s">
        <v>101</v>
      </c>
      <c r="B14" s="233">
        <v>1469</v>
      </c>
      <c r="C14" s="233">
        <v>1432</v>
      </c>
      <c r="D14" s="233">
        <v>1054</v>
      </c>
      <c r="E14" s="234">
        <v>73.603351955307261</v>
      </c>
      <c r="F14" s="233">
        <v>840</v>
      </c>
      <c r="G14" s="233">
        <v>94</v>
      </c>
      <c r="H14" s="233">
        <v>465</v>
      </c>
      <c r="I14" s="234">
        <v>0.97695530726256985</v>
      </c>
      <c r="J14" s="233">
        <v>1432</v>
      </c>
      <c r="K14" s="234">
        <v>100</v>
      </c>
    </row>
    <row r="15" spans="1:13">
      <c r="A15" s="30" t="s">
        <v>102</v>
      </c>
      <c r="B15" s="233">
        <v>1011</v>
      </c>
      <c r="C15" s="233">
        <v>653</v>
      </c>
      <c r="D15" s="233">
        <v>246</v>
      </c>
      <c r="E15" s="234">
        <v>37.67228177641654</v>
      </c>
      <c r="F15" s="233">
        <v>299</v>
      </c>
      <c r="G15" s="233">
        <v>16</v>
      </c>
      <c r="H15" s="233">
        <v>297</v>
      </c>
      <c r="I15" s="234">
        <v>0.93721286370597245</v>
      </c>
      <c r="J15" s="233">
        <v>653</v>
      </c>
      <c r="K15" s="234">
        <v>100</v>
      </c>
    </row>
    <row r="16" spans="1:13">
      <c r="A16" s="30" t="s">
        <v>103</v>
      </c>
      <c r="B16" s="233">
        <v>301</v>
      </c>
      <c r="C16" s="233">
        <v>274</v>
      </c>
      <c r="D16" s="233">
        <v>115</v>
      </c>
      <c r="E16" s="234">
        <v>41.970802919708028</v>
      </c>
      <c r="F16" s="233">
        <v>107</v>
      </c>
      <c r="G16" s="233">
        <v>18</v>
      </c>
      <c r="H16" s="233">
        <v>204</v>
      </c>
      <c r="I16" s="234">
        <v>1.2007299270072993</v>
      </c>
      <c r="J16" s="233">
        <v>207</v>
      </c>
      <c r="K16" s="234">
        <v>75.547445255474457</v>
      </c>
    </row>
    <row r="17" spans="1:14">
      <c r="A17" s="30" t="s">
        <v>104</v>
      </c>
      <c r="B17" s="233">
        <v>187</v>
      </c>
      <c r="C17" s="233">
        <v>162</v>
      </c>
      <c r="D17" s="233">
        <v>75</v>
      </c>
      <c r="E17" s="234">
        <v>46.296296296296298</v>
      </c>
      <c r="F17" s="233">
        <v>169</v>
      </c>
      <c r="G17" s="233">
        <v>14</v>
      </c>
      <c r="H17" s="233">
        <v>79</v>
      </c>
      <c r="I17" s="234">
        <v>1.617283950617284</v>
      </c>
      <c r="J17" s="233">
        <v>162</v>
      </c>
      <c r="K17" s="234">
        <v>100</v>
      </c>
    </row>
    <row r="18" spans="1:14">
      <c r="A18" s="30" t="s">
        <v>105</v>
      </c>
      <c r="B18" s="233">
        <v>530</v>
      </c>
      <c r="C18" s="233">
        <v>266</v>
      </c>
      <c r="D18" s="233">
        <v>248</v>
      </c>
      <c r="E18" s="234">
        <v>93.233082706766908</v>
      </c>
      <c r="F18" s="233">
        <v>18</v>
      </c>
      <c r="G18" s="233">
        <v>10</v>
      </c>
      <c r="H18" s="233">
        <v>23</v>
      </c>
      <c r="I18" s="234">
        <v>0.19172932330827067</v>
      </c>
      <c r="J18" s="233">
        <v>266</v>
      </c>
      <c r="K18" s="234">
        <v>100</v>
      </c>
    </row>
    <row r="19" spans="1:14">
      <c r="A19" s="30" t="s">
        <v>106</v>
      </c>
      <c r="B19" s="233">
        <v>1765</v>
      </c>
      <c r="C19" s="233">
        <v>1222</v>
      </c>
      <c r="D19" s="233">
        <v>435</v>
      </c>
      <c r="E19" s="234">
        <v>35.597381342062192</v>
      </c>
      <c r="F19" s="233">
        <v>850</v>
      </c>
      <c r="G19" s="233">
        <v>23</v>
      </c>
      <c r="H19" s="233">
        <v>750</v>
      </c>
      <c r="I19" s="234">
        <v>1.3281505728314238</v>
      </c>
      <c r="J19" s="233">
        <v>1100</v>
      </c>
      <c r="K19" s="234">
        <v>90.016366612111298</v>
      </c>
    </row>
    <row r="20" spans="1:14" ht="18" customHeight="1" thickBot="1">
      <c r="A20" s="196" t="s">
        <v>107</v>
      </c>
      <c r="B20" s="192">
        <f>SUM(B4:B19)</f>
        <v>15086</v>
      </c>
      <c r="C20" s="192">
        <f>SUM(C4:C19)</f>
        <v>12109</v>
      </c>
      <c r="D20" s="192">
        <f>SUM(D4:D19)</f>
        <v>5917</v>
      </c>
      <c r="E20" s="193">
        <f>D20/C20*100</f>
        <v>48.864480964571804</v>
      </c>
      <c r="F20" s="192">
        <f>SUM(F4:F19)</f>
        <v>9629</v>
      </c>
      <c r="G20" s="192">
        <f>SUM(G4:G19)</f>
        <v>836</v>
      </c>
      <c r="H20" s="192">
        <f>SUM(H4:H19)</f>
        <v>7962</v>
      </c>
      <c r="I20" s="193">
        <f>SUM(I4:I19)/16</f>
        <v>1.5030196976161994</v>
      </c>
      <c r="J20" s="192">
        <f>SUM(J4:J19)</f>
        <v>10857</v>
      </c>
      <c r="K20" s="193">
        <f>J20/C20*100</f>
        <v>89.660583037410191</v>
      </c>
      <c r="N20" s="79" t="s">
        <v>307</v>
      </c>
    </row>
    <row r="21" spans="1:14" ht="24" customHeight="1">
      <c r="A21" s="30" t="s">
        <v>308</v>
      </c>
      <c r="B21" s="233">
        <v>86</v>
      </c>
      <c r="C21" s="233">
        <v>76</v>
      </c>
      <c r="D21" s="233">
        <v>27</v>
      </c>
      <c r="E21" s="234">
        <v>35.526315789473685</v>
      </c>
      <c r="F21" s="233">
        <v>80</v>
      </c>
      <c r="G21" s="233">
        <v>26</v>
      </c>
      <c r="H21" s="233">
        <v>58</v>
      </c>
      <c r="I21" s="234">
        <v>2.1578947368421053</v>
      </c>
      <c r="J21" s="233">
        <v>37</v>
      </c>
      <c r="K21" s="234">
        <v>48.684210526315788</v>
      </c>
    </row>
    <row r="22" spans="1:14">
      <c r="A22" s="30" t="s">
        <v>24</v>
      </c>
      <c r="B22" s="233">
        <v>178</v>
      </c>
      <c r="C22" s="233">
        <v>33</v>
      </c>
      <c r="D22" s="233">
        <v>22</v>
      </c>
      <c r="E22" s="234">
        <v>66.666666666666657</v>
      </c>
      <c r="F22" s="233">
        <v>49</v>
      </c>
      <c r="G22" s="233">
        <v>13</v>
      </c>
      <c r="H22" s="233">
        <v>42</v>
      </c>
      <c r="I22" s="234">
        <v>3.1515151515151514</v>
      </c>
      <c r="J22" s="233">
        <v>0</v>
      </c>
      <c r="K22" s="234">
        <v>0</v>
      </c>
    </row>
    <row r="23" spans="1:14">
      <c r="A23" s="331" t="s">
        <v>108</v>
      </c>
      <c r="B23" s="233"/>
      <c r="C23" s="233"/>
      <c r="D23" s="233"/>
      <c r="E23" s="234"/>
      <c r="F23" s="233"/>
      <c r="G23" s="233"/>
      <c r="H23" s="233"/>
      <c r="I23" s="234"/>
      <c r="J23" s="233"/>
      <c r="K23" s="234"/>
    </row>
    <row r="24" spans="1:14" ht="19.5" customHeight="1" thickBot="1">
      <c r="A24" s="196" t="s">
        <v>26</v>
      </c>
      <c r="B24" s="192">
        <f>SUM(B20:B23)</f>
        <v>15350</v>
      </c>
      <c r="C24" s="192">
        <f>SUM(C20:C23)</f>
        <v>12218</v>
      </c>
      <c r="D24" s="192">
        <f>SUM(D20:D23)</f>
        <v>5966</v>
      </c>
      <c r="E24" s="193">
        <f>D24/C24*100</f>
        <v>48.829595678507118</v>
      </c>
      <c r="F24" s="192">
        <f>SUM(F20:F23)</f>
        <v>9758</v>
      </c>
      <c r="G24" s="192">
        <f>SUM(G20:G23)</f>
        <v>875</v>
      </c>
      <c r="H24" s="192">
        <f>SUM(H20:H23)</f>
        <v>8062</v>
      </c>
      <c r="I24" s="193">
        <f>((SUM(I4:I19)+I21+I22+I23)/19)</f>
        <v>1.5451434236956025</v>
      </c>
      <c r="J24" s="192">
        <f>SUM(J20:J23)</f>
        <v>10894</v>
      </c>
      <c r="K24" s="193">
        <f>J24/C24*100</f>
        <v>89.163529219184809</v>
      </c>
    </row>
    <row r="30" spans="1:14">
      <c r="K30" s="84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K24"/>
  <sheetViews>
    <sheetView workbookViewId="0">
      <selection activeCell="A23" sqref="A23"/>
    </sheetView>
  </sheetViews>
  <sheetFormatPr defaultColWidth="9.109375" defaultRowHeight="14.4"/>
  <cols>
    <col min="1" max="1" width="25.88671875" style="79" customWidth="1"/>
    <col min="2" max="2" width="15.33203125" style="79" customWidth="1"/>
    <col min="3" max="4" width="18.33203125" style="79" customWidth="1"/>
    <col min="5" max="5" width="17.44140625" style="79" customWidth="1"/>
    <col min="6" max="6" width="33.44140625" style="79" customWidth="1"/>
    <col min="7" max="16384" width="9.109375" style="79"/>
  </cols>
  <sheetData>
    <row r="1" spans="1:11" ht="30.75" customHeight="1" thickBot="1">
      <c r="A1" s="364" t="s">
        <v>378</v>
      </c>
      <c r="B1" s="365"/>
      <c r="C1" s="365"/>
      <c r="D1" s="365"/>
      <c r="E1" s="365"/>
      <c r="F1" s="365"/>
    </row>
    <row r="2" spans="1:11" ht="111.75" customHeight="1" thickBot="1">
      <c r="A2" s="75" t="s">
        <v>125</v>
      </c>
      <c r="B2" s="75" t="s">
        <v>124</v>
      </c>
      <c r="C2" s="75" t="s">
        <v>123</v>
      </c>
      <c r="D2" s="75" t="s">
        <v>122</v>
      </c>
      <c r="E2" s="75" t="s">
        <v>121</v>
      </c>
      <c r="F2" s="76" t="s">
        <v>120</v>
      </c>
    </row>
    <row r="3" spans="1:11" ht="15.75" customHeight="1" thickTop="1">
      <c r="A3" s="190">
        <v>1</v>
      </c>
      <c r="B3" s="190">
        <v>2</v>
      </c>
      <c r="C3" s="190">
        <v>3</v>
      </c>
      <c r="D3" s="190">
        <v>4</v>
      </c>
      <c r="E3" s="190">
        <v>5</v>
      </c>
      <c r="F3" s="190">
        <v>6</v>
      </c>
    </row>
    <row r="4" spans="1:11">
      <c r="A4" s="78" t="s">
        <v>91</v>
      </c>
      <c r="B4" s="236">
        <v>238</v>
      </c>
      <c r="C4" s="236">
        <v>144</v>
      </c>
      <c r="D4" s="236">
        <v>89</v>
      </c>
      <c r="E4" s="236">
        <v>70</v>
      </c>
      <c r="F4" s="237">
        <v>78.651685393258433</v>
      </c>
    </row>
    <row r="5" spans="1:11">
      <c r="A5" s="78" t="s">
        <v>92</v>
      </c>
      <c r="B5" s="236">
        <v>1355</v>
      </c>
      <c r="C5" s="236">
        <v>957</v>
      </c>
      <c r="D5" s="236">
        <v>478</v>
      </c>
      <c r="E5" s="236">
        <v>253</v>
      </c>
      <c r="F5" s="237">
        <v>52.928870292887034</v>
      </c>
    </row>
    <row r="6" spans="1:11">
      <c r="A6" s="78" t="s">
        <v>93</v>
      </c>
      <c r="B6" s="236">
        <v>546</v>
      </c>
      <c r="C6" s="236">
        <v>476</v>
      </c>
      <c r="D6" s="236">
        <v>252</v>
      </c>
      <c r="E6" s="236">
        <v>167</v>
      </c>
      <c r="F6" s="237">
        <v>66.269841269841265</v>
      </c>
      <c r="G6" s="82"/>
      <c r="H6" s="82"/>
      <c r="I6" s="82"/>
      <c r="J6" s="82"/>
      <c r="K6" s="82"/>
    </row>
    <row r="7" spans="1:11">
      <c r="A7" s="78" t="s">
        <v>94</v>
      </c>
      <c r="B7" s="236">
        <v>790</v>
      </c>
      <c r="C7" s="236">
        <v>485</v>
      </c>
      <c r="D7" s="236">
        <v>219</v>
      </c>
      <c r="E7" s="236">
        <v>115</v>
      </c>
      <c r="F7" s="237">
        <v>52.51141552511416</v>
      </c>
    </row>
    <row r="8" spans="1:11">
      <c r="A8" s="78" t="s">
        <v>95</v>
      </c>
      <c r="B8" s="236">
        <v>958</v>
      </c>
      <c r="C8" s="236">
        <v>921</v>
      </c>
      <c r="D8" s="236">
        <v>391</v>
      </c>
      <c r="E8" s="236">
        <v>292</v>
      </c>
      <c r="F8" s="237">
        <v>74.680306905370841</v>
      </c>
    </row>
    <row r="9" spans="1:11">
      <c r="A9" s="78" t="s">
        <v>96</v>
      </c>
      <c r="B9" s="236">
        <v>1932</v>
      </c>
      <c r="C9" s="236">
        <v>1737</v>
      </c>
      <c r="D9" s="236">
        <v>892</v>
      </c>
      <c r="E9" s="236">
        <v>679</v>
      </c>
      <c r="F9" s="237">
        <v>76.121076233183857</v>
      </c>
    </row>
    <row r="10" spans="1:11">
      <c r="A10" s="78" t="s">
        <v>97</v>
      </c>
      <c r="B10" s="236">
        <v>615</v>
      </c>
      <c r="C10" s="236">
        <v>414</v>
      </c>
      <c r="D10" s="236">
        <v>155</v>
      </c>
      <c r="E10" s="236">
        <v>124</v>
      </c>
      <c r="F10" s="237">
        <v>80</v>
      </c>
    </row>
    <row r="11" spans="1:11">
      <c r="A11" s="78" t="s">
        <v>98</v>
      </c>
      <c r="B11" s="236">
        <v>450</v>
      </c>
      <c r="C11" s="236">
        <v>328</v>
      </c>
      <c r="D11" s="236">
        <v>122</v>
      </c>
      <c r="E11" s="236">
        <v>42</v>
      </c>
      <c r="F11" s="237">
        <v>34.42622950819672</v>
      </c>
    </row>
    <row r="12" spans="1:11">
      <c r="A12" s="78" t="s">
        <v>99</v>
      </c>
      <c r="B12" s="236">
        <v>1635</v>
      </c>
      <c r="C12" s="236">
        <v>1693</v>
      </c>
      <c r="D12" s="236">
        <v>958</v>
      </c>
      <c r="E12" s="236">
        <v>730</v>
      </c>
      <c r="F12" s="237">
        <v>76.200417536534445</v>
      </c>
    </row>
    <row r="13" spans="1:11">
      <c r="A13" s="78" t="s">
        <v>100</v>
      </c>
      <c r="B13" s="236">
        <v>525</v>
      </c>
      <c r="C13" s="236">
        <v>387</v>
      </c>
      <c r="D13" s="236">
        <v>97</v>
      </c>
      <c r="E13" s="236">
        <v>85</v>
      </c>
      <c r="F13" s="237">
        <v>87.628865979381445</v>
      </c>
    </row>
    <row r="14" spans="1:11">
      <c r="A14" s="78" t="s">
        <v>101</v>
      </c>
      <c r="B14" s="236">
        <v>1481</v>
      </c>
      <c r="C14" s="236">
        <v>1435</v>
      </c>
      <c r="D14" s="236">
        <v>355</v>
      </c>
      <c r="E14" s="236">
        <v>201</v>
      </c>
      <c r="F14" s="237">
        <v>56.619718309859159</v>
      </c>
    </row>
    <row r="15" spans="1:11">
      <c r="A15" s="78" t="s">
        <v>102</v>
      </c>
      <c r="B15" s="236">
        <v>1037</v>
      </c>
      <c r="C15" s="236">
        <v>600</v>
      </c>
      <c r="D15" s="236">
        <v>244</v>
      </c>
      <c r="E15" s="236">
        <v>112</v>
      </c>
      <c r="F15" s="237">
        <v>45.901639344262293</v>
      </c>
    </row>
    <row r="16" spans="1:11">
      <c r="A16" s="78" t="s">
        <v>103</v>
      </c>
      <c r="B16" s="236">
        <v>295</v>
      </c>
      <c r="C16" s="236">
        <v>232</v>
      </c>
      <c r="D16" s="236">
        <v>93</v>
      </c>
      <c r="E16" s="236">
        <v>25</v>
      </c>
      <c r="F16" s="237">
        <v>26.881720430107524</v>
      </c>
    </row>
    <row r="17" spans="1:6">
      <c r="A17" s="78" t="s">
        <v>104</v>
      </c>
      <c r="B17" s="236">
        <v>167</v>
      </c>
      <c r="C17" s="236">
        <v>135</v>
      </c>
      <c r="D17" s="236">
        <v>32</v>
      </c>
      <c r="E17" s="236">
        <v>20</v>
      </c>
      <c r="F17" s="237">
        <v>62.5</v>
      </c>
    </row>
    <row r="18" spans="1:6">
      <c r="A18" s="78" t="s">
        <v>105</v>
      </c>
      <c r="B18" s="236">
        <v>526</v>
      </c>
      <c r="C18" s="236">
        <v>241</v>
      </c>
      <c r="D18" s="236">
        <v>67</v>
      </c>
      <c r="E18" s="236">
        <v>2</v>
      </c>
      <c r="F18" s="237">
        <v>2.9850746268656714</v>
      </c>
    </row>
    <row r="19" spans="1:6">
      <c r="A19" s="78" t="s">
        <v>106</v>
      </c>
      <c r="B19" s="236">
        <v>1730</v>
      </c>
      <c r="C19" s="236">
        <v>520</v>
      </c>
      <c r="D19" s="236">
        <v>75</v>
      </c>
      <c r="E19" s="236">
        <v>15</v>
      </c>
      <c r="F19" s="237">
        <v>20</v>
      </c>
    </row>
    <row r="20" spans="1:6" ht="18" customHeight="1" thickBot="1">
      <c r="A20" s="191" t="s">
        <v>107</v>
      </c>
      <c r="B20" s="192">
        <f>SUM(B4:B19)</f>
        <v>14280</v>
      </c>
      <c r="C20" s="192">
        <f>SUM(C4:C19)</f>
        <v>10705</v>
      </c>
      <c r="D20" s="192">
        <f>SUM(D4:D19)</f>
        <v>4519</v>
      </c>
      <c r="E20" s="192">
        <f>SUM(E4:E19)</f>
        <v>2932</v>
      </c>
      <c r="F20" s="197">
        <f>E20/D20*100</f>
        <v>64.881610975879624</v>
      </c>
    </row>
    <row r="21" spans="1:6">
      <c r="A21" s="78" t="s">
        <v>24</v>
      </c>
      <c r="B21" s="236">
        <v>397</v>
      </c>
      <c r="C21" s="236">
        <v>0</v>
      </c>
      <c r="D21" s="236">
        <v>128</v>
      </c>
      <c r="E21" s="236">
        <v>45</v>
      </c>
      <c r="F21" s="237">
        <v>35.15625</v>
      </c>
    </row>
    <row r="22" spans="1:6" ht="15.75" customHeight="1">
      <c r="A22" s="78" t="s">
        <v>308</v>
      </c>
      <c r="B22" s="236">
        <v>64</v>
      </c>
      <c r="C22" s="236">
        <v>55</v>
      </c>
      <c r="D22" s="236">
        <v>20</v>
      </c>
      <c r="E22" s="236">
        <v>11</v>
      </c>
      <c r="F22" s="237">
        <v>55.000000000000007</v>
      </c>
    </row>
    <row r="23" spans="1:6">
      <c r="A23" s="298" t="s">
        <v>108</v>
      </c>
      <c r="B23" s="236"/>
      <c r="C23" s="236"/>
      <c r="D23" s="236"/>
      <c r="E23" s="236"/>
      <c r="F23" s="237"/>
    </row>
    <row r="24" spans="1:6" ht="20.25" customHeight="1" thickBot="1">
      <c r="A24" s="191" t="s">
        <v>26</v>
      </c>
      <c r="B24" s="192">
        <f>SUM(B20:B23)</f>
        <v>14741</v>
      </c>
      <c r="C24" s="192">
        <f>SUM(C20:C23)</f>
        <v>10760</v>
      </c>
      <c r="D24" s="192">
        <f>SUM(D20:D23)</f>
        <v>4667</v>
      </c>
      <c r="E24" s="192">
        <f>SUM(E20:E23)</f>
        <v>2988</v>
      </c>
      <c r="F24" s="197">
        <f>E24/D24*100</f>
        <v>64.023998285836726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H24"/>
  <sheetViews>
    <sheetView topLeftCell="A4" workbookViewId="0">
      <selection activeCell="A23" sqref="A23"/>
    </sheetView>
  </sheetViews>
  <sheetFormatPr defaultColWidth="9.109375" defaultRowHeight="14.4"/>
  <cols>
    <col min="1" max="1" width="26.88671875" style="79" customWidth="1"/>
    <col min="2" max="2" width="18.5546875" style="79" customWidth="1"/>
    <col min="3" max="3" width="21.88671875" style="79" customWidth="1"/>
    <col min="4" max="4" width="19.88671875" style="79" customWidth="1"/>
    <col min="5" max="5" width="18.33203125" style="79" customWidth="1"/>
    <col min="6" max="6" width="31" style="79" customWidth="1"/>
    <col min="7" max="16384" width="9.109375" style="79"/>
  </cols>
  <sheetData>
    <row r="1" spans="1:6" ht="35.25" customHeight="1" thickBot="1">
      <c r="A1" s="364" t="s">
        <v>379</v>
      </c>
      <c r="B1" s="365"/>
      <c r="C1" s="365"/>
      <c r="D1" s="365"/>
      <c r="E1" s="365"/>
      <c r="F1" s="365"/>
    </row>
    <row r="2" spans="1:6" ht="92.25" customHeight="1" thickBot="1">
      <c r="A2" s="75" t="s">
        <v>119</v>
      </c>
      <c r="B2" s="75" t="s">
        <v>130</v>
      </c>
      <c r="C2" s="75" t="s">
        <v>129</v>
      </c>
      <c r="D2" s="75" t="s">
        <v>128</v>
      </c>
      <c r="E2" s="75" t="s">
        <v>127</v>
      </c>
      <c r="F2" s="76" t="s">
        <v>126</v>
      </c>
    </row>
    <row r="3" spans="1:6" ht="12.75" customHeight="1" thickTop="1">
      <c r="A3" s="198">
        <v>1</v>
      </c>
      <c r="B3" s="198">
        <v>2</v>
      </c>
      <c r="C3" s="198">
        <v>3</v>
      </c>
      <c r="D3" s="198">
        <v>4</v>
      </c>
      <c r="E3" s="198">
        <v>5</v>
      </c>
      <c r="F3" s="198">
        <v>6</v>
      </c>
    </row>
    <row r="4" spans="1:6">
      <c r="A4" s="78" t="s">
        <v>91</v>
      </c>
      <c r="B4" s="236">
        <v>172</v>
      </c>
      <c r="C4" s="236">
        <v>147</v>
      </c>
      <c r="D4" s="236">
        <v>87</v>
      </c>
      <c r="E4" s="236">
        <v>61</v>
      </c>
      <c r="F4" s="237">
        <v>70.114942528735639</v>
      </c>
    </row>
    <row r="5" spans="1:6">
      <c r="A5" s="78" t="s">
        <v>92</v>
      </c>
      <c r="B5" s="236">
        <v>1384</v>
      </c>
      <c r="C5" s="236">
        <v>880</v>
      </c>
      <c r="D5" s="236">
        <v>397</v>
      </c>
      <c r="E5" s="236">
        <v>187</v>
      </c>
      <c r="F5" s="237">
        <v>47.103274559193956</v>
      </c>
    </row>
    <row r="6" spans="1:6">
      <c r="A6" s="78" t="s">
        <v>93</v>
      </c>
      <c r="B6" s="236">
        <v>1153</v>
      </c>
      <c r="C6" s="236">
        <v>1027</v>
      </c>
      <c r="D6" s="236">
        <v>589</v>
      </c>
      <c r="E6" s="236">
        <v>413</v>
      </c>
      <c r="F6" s="237">
        <v>70.118845500848892</v>
      </c>
    </row>
    <row r="7" spans="1:6">
      <c r="A7" s="78" t="s">
        <v>94</v>
      </c>
      <c r="B7" s="236">
        <v>252</v>
      </c>
      <c r="C7" s="236">
        <v>329</v>
      </c>
      <c r="D7" s="236">
        <v>112</v>
      </c>
      <c r="E7" s="236">
        <v>49</v>
      </c>
      <c r="F7" s="237">
        <v>43.75</v>
      </c>
    </row>
    <row r="8" spans="1:6">
      <c r="A8" s="78" t="s">
        <v>95</v>
      </c>
      <c r="B8" s="236">
        <v>476</v>
      </c>
      <c r="C8" s="236">
        <v>337</v>
      </c>
      <c r="D8" s="236">
        <v>135</v>
      </c>
      <c r="E8" s="236">
        <v>121</v>
      </c>
      <c r="F8" s="237">
        <v>89.629629629629619</v>
      </c>
    </row>
    <row r="9" spans="1:6">
      <c r="A9" s="78" t="s">
        <v>96</v>
      </c>
      <c r="B9" s="236">
        <v>1741</v>
      </c>
      <c r="C9" s="236">
        <v>801</v>
      </c>
      <c r="D9" s="236">
        <v>419</v>
      </c>
      <c r="E9" s="236">
        <v>275</v>
      </c>
      <c r="F9" s="237">
        <v>65.632458233890219</v>
      </c>
    </row>
    <row r="10" spans="1:6">
      <c r="A10" s="78" t="s">
        <v>97</v>
      </c>
      <c r="B10" s="236">
        <v>443</v>
      </c>
      <c r="C10" s="236">
        <v>376</v>
      </c>
      <c r="D10" s="236">
        <v>56</v>
      </c>
      <c r="E10" s="236">
        <v>34</v>
      </c>
      <c r="F10" s="237">
        <v>60.714285714285708</v>
      </c>
    </row>
    <row r="11" spans="1:6">
      <c r="A11" s="78" t="s">
        <v>98</v>
      </c>
      <c r="B11" s="236">
        <v>332</v>
      </c>
      <c r="C11" s="236">
        <v>120</v>
      </c>
      <c r="D11" s="236">
        <v>104</v>
      </c>
      <c r="E11" s="236">
        <v>34</v>
      </c>
      <c r="F11" s="237">
        <v>32.692307692307693</v>
      </c>
    </row>
    <row r="12" spans="1:6">
      <c r="A12" s="78" t="s">
        <v>99</v>
      </c>
      <c r="B12" s="236">
        <v>1837</v>
      </c>
      <c r="C12" s="236">
        <v>534</v>
      </c>
      <c r="D12" s="236">
        <v>192</v>
      </c>
      <c r="E12" s="236">
        <v>153</v>
      </c>
      <c r="F12" s="237">
        <v>79.6875</v>
      </c>
    </row>
    <row r="13" spans="1:6">
      <c r="A13" s="78" t="s">
        <v>100</v>
      </c>
      <c r="B13" s="236">
        <v>514</v>
      </c>
      <c r="C13" s="236">
        <v>61</v>
      </c>
      <c r="D13" s="236">
        <v>25</v>
      </c>
      <c r="E13" s="236">
        <v>21</v>
      </c>
      <c r="F13" s="237">
        <v>84</v>
      </c>
    </row>
    <row r="14" spans="1:6">
      <c r="A14" s="78" t="s">
        <v>101</v>
      </c>
      <c r="B14" s="236">
        <v>1115</v>
      </c>
      <c r="C14" s="236">
        <v>1107</v>
      </c>
      <c r="D14" s="236">
        <v>416</v>
      </c>
      <c r="E14" s="236">
        <v>95</v>
      </c>
      <c r="F14" s="237">
        <v>22.83653846153846</v>
      </c>
    </row>
    <row r="15" spans="1:6">
      <c r="A15" s="78" t="s">
        <v>102</v>
      </c>
      <c r="B15" s="236">
        <v>526</v>
      </c>
      <c r="C15" s="236">
        <v>140</v>
      </c>
      <c r="D15" s="236">
        <v>32</v>
      </c>
      <c r="E15" s="236">
        <v>26</v>
      </c>
      <c r="F15" s="237">
        <v>81.25</v>
      </c>
    </row>
    <row r="16" spans="1:6">
      <c r="A16" s="78" t="s">
        <v>103</v>
      </c>
      <c r="B16" s="236">
        <v>1604</v>
      </c>
      <c r="C16" s="236">
        <v>1457</v>
      </c>
      <c r="D16" s="236">
        <v>145</v>
      </c>
      <c r="E16" s="236">
        <v>57</v>
      </c>
      <c r="F16" s="237">
        <v>39.310344827586206</v>
      </c>
    </row>
    <row r="17" spans="1:8">
      <c r="A17" s="78" t="s">
        <v>104</v>
      </c>
      <c r="B17" s="236">
        <v>169</v>
      </c>
      <c r="C17" s="236">
        <v>41</v>
      </c>
      <c r="D17" s="236">
        <v>8</v>
      </c>
      <c r="E17" s="236">
        <v>4</v>
      </c>
      <c r="F17" s="237">
        <v>50</v>
      </c>
    </row>
    <row r="18" spans="1:8">
      <c r="A18" s="78" t="s">
        <v>105</v>
      </c>
      <c r="B18" s="236">
        <v>390</v>
      </c>
      <c r="C18" s="236">
        <v>215</v>
      </c>
      <c r="D18" s="236">
        <v>185</v>
      </c>
      <c r="E18" s="236">
        <v>35</v>
      </c>
      <c r="F18" s="237">
        <v>18.918918918918919</v>
      </c>
    </row>
    <row r="19" spans="1:8">
      <c r="A19" s="78" t="s">
        <v>106</v>
      </c>
      <c r="B19" s="236">
        <v>762</v>
      </c>
      <c r="C19" s="236">
        <v>223</v>
      </c>
      <c r="D19" s="236">
        <v>90</v>
      </c>
      <c r="E19" s="236">
        <v>10</v>
      </c>
      <c r="F19" s="237">
        <v>11.111111111111111</v>
      </c>
    </row>
    <row r="20" spans="1:8" ht="15.75" customHeight="1" thickBot="1">
      <c r="A20" s="191" t="s">
        <v>107</v>
      </c>
      <c r="B20" s="199">
        <f>SUM(B4:B19)</f>
        <v>12870</v>
      </c>
      <c r="C20" s="199">
        <f>SUM(C4:C19)</f>
        <v>7795</v>
      </c>
      <c r="D20" s="199">
        <f>SUM(D4:D19)</f>
        <v>2992</v>
      </c>
      <c r="E20" s="199">
        <f>SUM(E4:E19)</f>
        <v>1575</v>
      </c>
      <c r="F20" s="197">
        <f>E20/D20*100</f>
        <v>52.640374331550802</v>
      </c>
      <c r="H20" s="79" t="s">
        <v>307</v>
      </c>
    </row>
    <row r="21" spans="1:8" ht="18" customHeight="1">
      <c r="A21" s="78" t="s">
        <v>308</v>
      </c>
      <c r="B21" s="236">
        <v>34</v>
      </c>
      <c r="C21" s="236">
        <v>25</v>
      </c>
      <c r="D21" s="236">
        <v>17</v>
      </c>
      <c r="E21" s="236">
        <v>11</v>
      </c>
      <c r="F21" s="237">
        <v>64.705882352941174</v>
      </c>
    </row>
    <row r="22" spans="1:8">
      <c r="A22" s="78" t="s">
        <v>24</v>
      </c>
      <c r="B22" s="236">
        <v>1235</v>
      </c>
      <c r="C22" s="236">
        <v>0</v>
      </c>
      <c r="D22" s="236">
        <v>102</v>
      </c>
      <c r="E22" s="236">
        <v>34</v>
      </c>
      <c r="F22" s="237">
        <v>33.333333333333329</v>
      </c>
    </row>
    <row r="23" spans="1:8">
      <c r="A23" s="298" t="s">
        <v>108</v>
      </c>
      <c r="B23" s="156"/>
      <c r="C23" s="156"/>
      <c r="D23" s="156"/>
      <c r="E23" s="156"/>
      <c r="F23" s="157"/>
    </row>
    <row r="24" spans="1:8" ht="18.75" customHeight="1" thickBot="1">
      <c r="A24" s="191" t="s">
        <v>26</v>
      </c>
      <c r="B24" s="199">
        <f>SUM(B20:B23)</f>
        <v>14139</v>
      </c>
      <c r="C24" s="199">
        <f>SUM(C20:C23)</f>
        <v>7820</v>
      </c>
      <c r="D24" s="199">
        <f>SUM(D20:D23)</f>
        <v>3111</v>
      </c>
      <c r="E24" s="199">
        <f>SUM(E20:E23)</f>
        <v>1620</v>
      </c>
      <c r="F24" s="197">
        <f>E24/D24*100</f>
        <v>52.073288331726133</v>
      </c>
    </row>
  </sheetData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D24"/>
  <sheetViews>
    <sheetView workbookViewId="0">
      <selection activeCell="A23" sqref="A23"/>
    </sheetView>
  </sheetViews>
  <sheetFormatPr defaultColWidth="9.109375" defaultRowHeight="14.4"/>
  <cols>
    <col min="1" max="1" width="30.109375" style="79" customWidth="1"/>
    <col min="2" max="2" width="30.6640625" style="79" customWidth="1"/>
    <col min="3" max="3" width="28.5546875" style="79" customWidth="1"/>
    <col min="4" max="4" width="31" style="79" customWidth="1"/>
    <col min="5" max="16384" width="9.109375" style="79"/>
  </cols>
  <sheetData>
    <row r="1" spans="1:4" ht="24.75" customHeight="1" thickBot="1">
      <c r="A1" s="364" t="s">
        <v>380</v>
      </c>
      <c r="B1" s="365"/>
      <c r="C1" s="365"/>
      <c r="D1" s="365"/>
    </row>
    <row r="2" spans="1:4" ht="76.5" customHeight="1" thickBot="1">
      <c r="A2" s="75" t="s">
        <v>119</v>
      </c>
      <c r="B2" s="75" t="s">
        <v>133</v>
      </c>
      <c r="C2" s="75" t="s">
        <v>132</v>
      </c>
      <c r="D2" s="76" t="s">
        <v>131</v>
      </c>
    </row>
    <row r="3" spans="1:4" ht="12.75" customHeight="1" thickTop="1">
      <c r="A3" s="198">
        <v>1</v>
      </c>
      <c r="B3" s="198">
        <v>2</v>
      </c>
      <c r="C3" s="198">
        <v>3</v>
      </c>
      <c r="D3" s="198">
        <v>4</v>
      </c>
    </row>
    <row r="4" spans="1:4">
      <c r="A4" s="78" t="s">
        <v>91</v>
      </c>
      <c r="B4" s="236">
        <v>262</v>
      </c>
      <c r="C4" s="236">
        <v>50</v>
      </c>
      <c r="D4" s="237">
        <v>19.083969465648856</v>
      </c>
    </row>
    <row r="5" spans="1:4">
      <c r="A5" s="78" t="s">
        <v>92</v>
      </c>
      <c r="B5" s="236">
        <v>1459</v>
      </c>
      <c r="C5" s="236">
        <v>554</v>
      </c>
      <c r="D5" s="237">
        <v>37.971213159698422</v>
      </c>
    </row>
    <row r="6" spans="1:4">
      <c r="A6" s="78" t="s">
        <v>93</v>
      </c>
      <c r="B6" s="236">
        <v>726</v>
      </c>
      <c r="C6" s="236">
        <v>147</v>
      </c>
      <c r="D6" s="237">
        <v>20.24793388429752</v>
      </c>
    </row>
    <row r="7" spans="1:4">
      <c r="A7" s="78" t="s">
        <v>94</v>
      </c>
      <c r="B7" s="236">
        <v>823</v>
      </c>
      <c r="C7" s="236">
        <v>174</v>
      </c>
      <c r="D7" s="237">
        <v>21.142162818955043</v>
      </c>
    </row>
    <row r="8" spans="1:4">
      <c r="A8" s="78" t="s">
        <v>95</v>
      </c>
      <c r="B8" s="236">
        <v>1430</v>
      </c>
      <c r="C8" s="236">
        <v>291</v>
      </c>
      <c r="D8" s="237">
        <v>20.34965034965035</v>
      </c>
    </row>
    <row r="9" spans="1:4">
      <c r="A9" s="78" t="s">
        <v>96</v>
      </c>
      <c r="B9" s="236">
        <v>1935</v>
      </c>
      <c r="C9" s="236">
        <v>349</v>
      </c>
      <c r="D9" s="237">
        <v>18.036175710594314</v>
      </c>
    </row>
    <row r="10" spans="1:4">
      <c r="A10" s="78" t="s">
        <v>97</v>
      </c>
      <c r="B10" s="236">
        <v>601</v>
      </c>
      <c r="C10" s="236">
        <v>182</v>
      </c>
      <c r="D10" s="237">
        <v>30.282861896838604</v>
      </c>
    </row>
    <row r="11" spans="1:4">
      <c r="A11" s="78" t="s">
        <v>98</v>
      </c>
      <c r="B11" s="236">
        <v>547</v>
      </c>
      <c r="C11" s="236">
        <v>56</v>
      </c>
      <c r="D11" s="237">
        <v>10.237659963436929</v>
      </c>
    </row>
    <row r="12" spans="1:4">
      <c r="A12" s="78" t="s">
        <v>99</v>
      </c>
      <c r="B12" s="236">
        <v>2170</v>
      </c>
      <c r="C12" s="236">
        <v>424</v>
      </c>
      <c r="D12" s="237">
        <v>19.539170506912441</v>
      </c>
    </row>
    <row r="13" spans="1:4">
      <c r="A13" s="78" t="s">
        <v>100</v>
      </c>
      <c r="B13" s="236">
        <v>634</v>
      </c>
      <c r="C13" s="236">
        <v>119</v>
      </c>
      <c r="D13" s="237">
        <v>18.769716088328074</v>
      </c>
    </row>
    <row r="14" spans="1:4">
      <c r="A14" s="78" t="s">
        <v>101</v>
      </c>
      <c r="B14" s="236">
        <v>1740</v>
      </c>
      <c r="C14" s="236">
        <v>655</v>
      </c>
      <c r="D14" s="237">
        <v>37.643678160919542</v>
      </c>
    </row>
    <row r="15" spans="1:4">
      <c r="A15" s="78" t="s">
        <v>102</v>
      </c>
      <c r="B15" s="236">
        <v>1112</v>
      </c>
      <c r="C15" s="236">
        <v>222</v>
      </c>
      <c r="D15" s="237">
        <v>19.964028776978417</v>
      </c>
    </row>
    <row r="16" spans="1:4">
      <c r="A16" s="78" t="s">
        <v>103</v>
      </c>
      <c r="B16" s="236">
        <v>422</v>
      </c>
      <c r="C16" s="236">
        <v>186</v>
      </c>
      <c r="D16" s="237">
        <v>44.075829383886258</v>
      </c>
    </row>
    <row r="17" spans="1:4">
      <c r="A17" s="78" t="s">
        <v>104</v>
      </c>
      <c r="B17" s="236">
        <v>140</v>
      </c>
      <c r="C17" s="236">
        <v>58</v>
      </c>
      <c r="D17" s="237">
        <v>41.428571428571431</v>
      </c>
    </row>
    <row r="18" spans="1:4">
      <c r="A18" s="78" t="s">
        <v>105</v>
      </c>
      <c r="B18" s="236">
        <v>560</v>
      </c>
      <c r="C18" s="236">
        <v>110</v>
      </c>
      <c r="D18" s="237">
        <v>19.642857142857142</v>
      </c>
    </row>
    <row r="19" spans="1:4">
      <c r="A19" s="78" t="s">
        <v>106</v>
      </c>
      <c r="B19" s="236">
        <v>2115</v>
      </c>
      <c r="C19" s="236">
        <v>681</v>
      </c>
      <c r="D19" s="237">
        <v>32.198581560283692</v>
      </c>
    </row>
    <row r="20" spans="1:4" ht="18" customHeight="1" thickBot="1">
      <c r="A20" s="191" t="s">
        <v>107</v>
      </c>
      <c r="B20" s="192">
        <f>SUM(B4:B19)</f>
        <v>16676</v>
      </c>
      <c r="C20" s="192">
        <f>SUM(C4:C19)</f>
        <v>4258</v>
      </c>
      <c r="D20" s="193">
        <f>C20/B20*100</f>
        <v>25.533701127368673</v>
      </c>
    </row>
    <row r="21" spans="1:4">
      <c r="A21" s="78" t="s">
        <v>24</v>
      </c>
      <c r="B21" s="236">
        <v>1106</v>
      </c>
      <c r="C21" s="236">
        <v>703</v>
      </c>
      <c r="D21" s="237">
        <v>63.562386980108499</v>
      </c>
    </row>
    <row r="22" spans="1:4">
      <c r="A22" s="78" t="s">
        <v>309</v>
      </c>
      <c r="B22" s="236">
        <v>161</v>
      </c>
      <c r="C22" s="236">
        <v>81</v>
      </c>
      <c r="D22" s="237">
        <v>50.310559006211179</v>
      </c>
    </row>
    <row r="23" spans="1:4">
      <c r="A23" s="298" t="s">
        <v>108</v>
      </c>
      <c r="B23" s="156"/>
      <c r="C23" s="156"/>
      <c r="D23" s="157"/>
    </row>
    <row r="24" spans="1:4" ht="19.5" customHeight="1" thickBot="1">
      <c r="A24" s="191" t="s">
        <v>26</v>
      </c>
      <c r="B24" s="192">
        <f>SUM(B20:B23)</f>
        <v>17943</v>
      </c>
      <c r="C24" s="192">
        <f>SUM(C20:C23)</f>
        <v>5042</v>
      </c>
      <c r="D24" s="193">
        <f>C24/B24*100</f>
        <v>28.100094744468596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G25"/>
  <sheetViews>
    <sheetView topLeftCell="A10" workbookViewId="0">
      <selection activeCell="A24" sqref="A24"/>
    </sheetView>
  </sheetViews>
  <sheetFormatPr defaultColWidth="9.109375" defaultRowHeight="14.4"/>
  <cols>
    <col min="1" max="1" width="28.88671875" style="79" customWidth="1"/>
    <col min="2" max="2" width="16.33203125" style="79" customWidth="1"/>
    <col min="3" max="3" width="16" style="79" customWidth="1"/>
    <col min="4" max="4" width="17.5546875" style="79" customWidth="1"/>
    <col min="5" max="5" width="15" style="79" customWidth="1"/>
    <col min="6" max="6" width="14.109375" style="79" customWidth="1"/>
    <col min="7" max="7" width="16.44140625" style="79" customWidth="1"/>
    <col min="8" max="16384" width="9.109375" style="79"/>
  </cols>
  <sheetData>
    <row r="1" spans="1:7" ht="33" customHeight="1" thickBot="1">
      <c r="A1" s="364" t="s">
        <v>381</v>
      </c>
      <c r="B1" s="364"/>
      <c r="C1" s="364"/>
      <c r="D1" s="364"/>
      <c r="E1" s="364"/>
      <c r="F1" s="364"/>
      <c r="G1" s="364"/>
    </row>
    <row r="2" spans="1:7" ht="108" customHeight="1" thickBot="1">
      <c r="A2" s="75" t="s">
        <v>119</v>
      </c>
      <c r="B2" s="75" t="s">
        <v>139</v>
      </c>
      <c r="C2" s="75" t="s">
        <v>138</v>
      </c>
      <c r="D2" s="76" t="s">
        <v>137</v>
      </c>
      <c r="E2" s="75" t="s">
        <v>136</v>
      </c>
      <c r="F2" s="75" t="s">
        <v>135</v>
      </c>
      <c r="G2" s="76" t="s">
        <v>134</v>
      </c>
    </row>
    <row r="3" spans="1:7" ht="12.75" customHeight="1" thickTop="1">
      <c r="A3" s="200">
        <v>1</v>
      </c>
      <c r="B3" s="200">
        <v>2</v>
      </c>
      <c r="C3" s="200">
        <v>3</v>
      </c>
      <c r="D3" s="201">
        <v>4</v>
      </c>
      <c r="E3" s="200">
        <v>5</v>
      </c>
      <c r="F3" s="200">
        <v>6</v>
      </c>
      <c r="G3" s="201">
        <v>7</v>
      </c>
    </row>
    <row r="4" spans="1:7">
      <c r="A4" s="202" t="s">
        <v>91</v>
      </c>
      <c r="B4" s="236">
        <v>706</v>
      </c>
      <c r="C4" s="236">
        <v>74</v>
      </c>
      <c r="D4" s="237">
        <v>10.48158640226629</v>
      </c>
      <c r="E4" s="236">
        <v>1762</v>
      </c>
      <c r="F4" s="236">
        <v>41</v>
      </c>
      <c r="G4" s="237">
        <v>2.3269012485811578</v>
      </c>
    </row>
    <row r="5" spans="1:7">
      <c r="A5" s="202" t="s">
        <v>92</v>
      </c>
      <c r="B5" s="236">
        <v>3743</v>
      </c>
      <c r="C5" s="236">
        <v>1331</v>
      </c>
      <c r="D5" s="237">
        <v>35.559711461394606</v>
      </c>
      <c r="E5" s="236">
        <v>8019</v>
      </c>
      <c r="F5" s="236">
        <v>465</v>
      </c>
      <c r="G5" s="237">
        <v>5.798728020950243</v>
      </c>
    </row>
    <row r="6" spans="1:7">
      <c r="A6" s="202" t="s">
        <v>93</v>
      </c>
      <c r="B6" s="236">
        <v>1017</v>
      </c>
      <c r="C6" s="236">
        <v>291</v>
      </c>
      <c r="D6" s="237">
        <v>28.613569321533923</v>
      </c>
      <c r="E6" s="236">
        <v>1279</v>
      </c>
      <c r="F6" s="236">
        <v>2</v>
      </c>
      <c r="G6" s="237">
        <v>0.1563721657544957</v>
      </c>
    </row>
    <row r="7" spans="1:7">
      <c r="A7" s="202" t="s">
        <v>94</v>
      </c>
      <c r="B7" s="236">
        <v>7221</v>
      </c>
      <c r="C7" s="236">
        <v>2241</v>
      </c>
      <c r="D7" s="237">
        <v>31.03448275862069</v>
      </c>
      <c r="E7" s="236">
        <v>21366</v>
      </c>
      <c r="F7" s="236">
        <v>4548</v>
      </c>
      <c r="G7" s="237">
        <v>21.28615557427689</v>
      </c>
    </row>
    <row r="8" spans="1:7">
      <c r="A8" s="202" t="s">
        <v>95</v>
      </c>
      <c r="B8" s="236">
        <v>4392</v>
      </c>
      <c r="C8" s="236">
        <v>3689</v>
      </c>
      <c r="D8" s="237">
        <v>83.993624772313296</v>
      </c>
      <c r="E8" s="236">
        <v>13951</v>
      </c>
      <c r="F8" s="236">
        <v>18</v>
      </c>
      <c r="G8" s="237">
        <v>0.12902300910329009</v>
      </c>
    </row>
    <row r="9" spans="1:7">
      <c r="A9" s="202" t="s">
        <v>96</v>
      </c>
      <c r="B9" s="236">
        <v>7846</v>
      </c>
      <c r="C9" s="236">
        <v>4140</v>
      </c>
      <c r="D9" s="237">
        <v>52.765740504715772</v>
      </c>
      <c r="E9" s="236">
        <v>28447</v>
      </c>
      <c r="F9" s="236">
        <v>448</v>
      </c>
      <c r="G9" s="237">
        <v>1.5748585088058493</v>
      </c>
    </row>
    <row r="10" spans="1:7">
      <c r="A10" s="202" t="s">
        <v>97</v>
      </c>
      <c r="B10" s="236">
        <v>9898</v>
      </c>
      <c r="C10" s="236">
        <v>414</v>
      </c>
      <c r="D10" s="237">
        <v>4.1826631642756116</v>
      </c>
      <c r="E10" s="236">
        <v>8074</v>
      </c>
      <c r="F10" s="236">
        <v>724</v>
      </c>
      <c r="G10" s="237">
        <v>8.9670547436215013</v>
      </c>
    </row>
    <row r="11" spans="1:7">
      <c r="A11" s="202" t="s">
        <v>98</v>
      </c>
      <c r="B11" s="236">
        <v>1791</v>
      </c>
      <c r="C11" s="236">
        <v>1058</v>
      </c>
      <c r="D11" s="237">
        <v>59.073143495254044</v>
      </c>
      <c r="E11" s="236">
        <v>5209</v>
      </c>
      <c r="F11" s="236">
        <v>92</v>
      </c>
      <c r="G11" s="237">
        <v>1.7661739297369936</v>
      </c>
    </row>
    <row r="12" spans="1:7">
      <c r="A12" s="202" t="s">
        <v>99</v>
      </c>
      <c r="B12" s="236">
        <v>31369</v>
      </c>
      <c r="C12" s="236">
        <v>4772</v>
      </c>
      <c r="D12" s="237">
        <v>15.212470910771781</v>
      </c>
      <c r="E12" s="236">
        <v>56177</v>
      </c>
      <c r="F12" s="236">
        <v>106</v>
      </c>
      <c r="G12" s="237">
        <v>0.18868932125246987</v>
      </c>
    </row>
    <row r="13" spans="1:7">
      <c r="A13" s="202" t="s">
        <v>100</v>
      </c>
      <c r="B13" s="236">
        <v>8435</v>
      </c>
      <c r="C13" s="236">
        <v>846</v>
      </c>
      <c r="D13" s="237">
        <v>10.02963841138115</v>
      </c>
      <c r="E13" s="236">
        <v>49140</v>
      </c>
      <c r="F13" s="236">
        <v>331</v>
      </c>
      <c r="G13" s="237">
        <v>0.67358567358567356</v>
      </c>
    </row>
    <row r="14" spans="1:7">
      <c r="A14" s="202" t="s">
        <v>101</v>
      </c>
      <c r="B14" s="236">
        <v>26215</v>
      </c>
      <c r="C14" s="236">
        <v>4788</v>
      </c>
      <c r="D14" s="237">
        <v>18.264352469959945</v>
      </c>
      <c r="E14" s="236">
        <v>154038</v>
      </c>
      <c r="F14" s="236">
        <v>1352</v>
      </c>
      <c r="G14" s="237">
        <v>0.87770550123995383</v>
      </c>
    </row>
    <row r="15" spans="1:7">
      <c r="A15" s="202" t="s">
        <v>102</v>
      </c>
      <c r="B15" s="236">
        <v>4413</v>
      </c>
      <c r="C15" s="236">
        <v>473</v>
      </c>
      <c r="D15" s="237">
        <v>10.718332200317244</v>
      </c>
      <c r="E15" s="236">
        <v>19599</v>
      </c>
      <c r="F15" s="236">
        <v>86</v>
      </c>
      <c r="G15" s="237">
        <v>0.43879789785193124</v>
      </c>
    </row>
    <row r="16" spans="1:7">
      <c r="A16" s="202" t="s">
        <v>103</v>
      </c>
      <c r="B16" s="236">
        <v>1085</v>
      </c>
      <c r="C16" s="236">
        <v>549</v>
      </c>
      <c r="D16" s="237">
        <v>50.599078341013822</v>
      </c>
      <c r="E16" s="236">
        <v>3136</v>
      </c>
      <c r="F16" s="236">
        <v>60</v>
      </c>
      <c r="G16" s="237">
        <v>1.9132653061224489</v>
      </c>
    </row>
    <row r="17" spans="1:7">
      <c r="A17" s="202" t="s">
        <v>104</v>
      </c>
      <c r="B17" s="236">
        <v>544</v>
      </c>
      <c r="C17" s="236">
        <v>239</v>
      </c>
      <c r="D17" s="237">
        <v>43.933823529411761</v>
      </c>
      <c r="E17" s="236">
        <v>2125</v>
      </c>
      <c r="F17" s="236">
        <v>4</v>
      </c>
      <c r="G17" s="237">
        <v>0.18823529411764706</v>
      </c>
    </row>
    <row r="18" spans="1:7">
      <c r="A18" s="202" t="s">
        <v>105</v>
      </c>
      <c r="B18" s="236">
        <v>568</v>
      </c>
      <c r="C18" s="236">
        <v>209</v>
      </c>
      <c r="D18" s="237">
        <v>36.795774647887328</v>
      </c>
      <c r="E18" s="236">
        <v>200</v>
      </c>
      <c r="F18" s="236">
        <v>49</v>
      </c>
      <c r="G18" s="237">
        <v>24.5</v>
      </c>
    </row>
    <row r="19" spans="1:7">
      <c r="A19" s="202" t="s">
        <v>106</v>
      </c>
      <c r="B19" s="236">
        <v>1493</v>
      </c>
      <c r="C19" s="236">
        <v>203</v>
      </c>
      <c r="D19" s="237">
        <v>13.596784996651037</v>
      </c>
      <c r="E19" s="236">
        <v>8025</v>
      </c>
      <c r="F19" s="236">
        <v>58</v>
      </c>
      <c r="G19" s="237">
        <v>0.72274143302180682</v>
      </c>
    </row>
    <row r="20" spans="1:7" ht="15.75" customHeight="1" thickBot="1">
      <c r="A20" s="191" t="s">
        <v>22</v>
      </c>
      <c r="B20" s="192">
        <f>SUM(B4:B19)</f>
        <v>110736</v>
      </c>
      <c r="C20" s="192">
        <f>SUM(C4:C19)</f>
        <v>25317</v>
      </c>
      <c r="D20" s="193">
        <f>C20/B20*100</f>
        <v>22.862483745123537</v>
      </c>
      <c r="E20" s="192">
        <f>SUM(E4:E19)</f>
        <v>380547</v>
      </c>
      <c r="F20" s="192">
        <f>SUM(F4:F19)</f>
        <v>8384</v>
      </c>
      <c r="G20" s="193">
        <f>F20/E20*100</f>
        <v>2.2031444210570572</v>
      </c>
    </row>
    <row r="21" spans="1:7" ht="23.25" customHeight="1">
      <c r="A21" s="78" t="s">
        <v>310</v>
      </c>
      <c r="B21" s="286">
        <v>34316</v>
      </c>
      <c r="C21" s="286">
        <v>12802</v>
      </c>
      <c r="D21" s="287">
        <v>37.306212845319969</v>
      </c>
      <c r="E21" s="86"/>
      <c r="F21" s="86"/>
      <c r="G21" s="83"/>
    </row>
    <row r="22" spans="1:7" ht="15.75" customHeight="1">
      <c r="A22" s="78" t="s">
        <v>308</v>
      </c>
      <c r="B22" s="236">
        <v>151</v>
      </c>
      <c r="C22" s="236">
        <v>98</v>
      </c>
      <c r="D22" s="237">
        <v>64.900662251655632</v>
      </c>
      <c r="E22" s="236">
        <v>162</v>
      </c>
      <c r="F22" s="236">
        <v>35</v>
      </c>
      <c r="G22" s="237">
        <v>21.604938271604937</v>
      </c>
    </row>
    <row r="23" spans="1:7">
      <c r="A23" s="78" t="s">
        <v>24</v>
      </c>
      <c r="B23" s="236">
        <v>4311</v>
      </c>
      <c r="C23" s="236">
        <v>3243</v>
      </c>
      <c r="D23" s="237">
        <v>75.22616562282532</v>
      </c>
      <c r="E23" s="236">
        <v>7040</v>
      </c>
      <c r="F23" s="236">
        <v>464</v>
      </c>
      <c r="G23" s="237">
        <v>6.5909090909090899</v>
      </c>
    </row>
    <row r="24" spans="1:7">
      <c r="A24" s="298" t="s">
        <v>108</v>
      </c>
      <c r="B24" s="156"/>
      <c r="C24" s="156"/>
      <c r="D24" s="189"/>
      <c r="E24" s="156"/>
      <c r="F24" s="156"/>
      <c r="G24" s="157"/>
    </row>
    <row r="25" spans="1:7" ht="15.75" customHeight="1" thickBot="1">
      <c r="A25" s="191" t="s">
        <v>26</v>
      </c>
      <c r="B25" s="192">
        <f>SUM(B20:B24)</f>
        <v>149514</v>
      </c>
      <c r="C25" s="192">
        <f>SUM(C20:C24)</f>
        <v>41460</v>
      </c>
      <c r="D25" s="193">
        <f>C25/B25*100</f>
        <v>27.72984469681769</v>
      </c>
      <c r="E25" s="192">
        <f>SUM(E20:E24)</f>
        <v>387749</v>
      </c>
      <c r="F25" s="192">
        <f>SUM(F20:F24)</f>
        <v>8883</v>
      </c>
      <c r="G25" s="193">
        <f>F25/E25*100</f>
        <v>2.2909149991360391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Одрасли</vt:lpstr>
      <vt:lpstr>Деца</vt:lpstr>
      <vt:lpstr>Стом 1</vt:lpstr>
      <vt:lpstr>Жена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2016-09-08T07:34:10Z</dcterms:modified>
</cp:coreProperties>
</file>