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00" yWindow="-15" windowWidth="12045" windowHeight="9465" firstSheet="22" activeTab="25"/>
  </bookViews>
  <sheets>
    <sheet name="Одрасли" sheetId="4" r:id="rId1"/>
    <sheet name="Деца" sheetId="5" r:id="rId2"/>
    <sheet name="Жена" sheetId="6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6" sheetId="32" r:id="rId9"/>
    <sheet name="Патронажа" sheetId="44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3" r:id="rId25"/>
    <sheet name="Еду" sheetId="25" r:id="rId26"/>
  </sheets>
  <calcPr calcId="125725"/>
</workbook>
</file>

<file path=xl/calcChain.xml><?xml version="1.0" encoding="utf-8"?>
<calcChain xmlns="http://schemas.openxmlformats.org/spreadsheetml/2006/main">
  <c r="B20" i="27"/>
  <c r="C20"/>
  <c r="D20"/>
  <c r="E20"/>
  <c r="F20"/>
  <c r="G20"/>
  <c r="B24"/>
  <c r="C24"/>
  <c r="D24"/>
  <c r="E24"/>
  <c r="F24"/>
  <c r="G24"/>
  <c r="C28" i="22" l="1"/>
  <c r="D28"/>
  <c r="E28"/>
  <c r="F28"/>
  <c r="G28"/>
  <c r="H28"/>
  <c r="I28"/>
  <c r="B28"/>
  <c r="K109" i="45" l="1"/>
  <c r="F109"/>
  <c r="J109" s="1"/>
  <c r="E109"/>
  <c r="D109"/>
  <c r="C109"/>
  <c r="B109"/>
  <c r="G101"/>
  <c r="J101" s="1"/>
  <c r="F101"/>
  <c r="I101" s="1"/>
  <c r="E101"/>
  <c r="H101" s="1"/>
  <c r="D101"/>
  <c r="C101"/>
  <c r="B101"/>
  <c r="K97"/>
  <c r="J97"/>
  <c r="I97"/>
  <c r="H97"/>
  <c r="K75"/>
  <c r="K71"/>
  <c r="G71"/>
  <c r="F71"/>
  <c r="F75" s="1"/>
  <c r="E71"/>
  <c r="D71"/>
  <c r="D75" s="1"/>
  <c r="C71"/>
  <c r="C75" s="1"/>
  <c r="B71"/>
  <c r="B75" s="1"/>
  <c r="K49"/>
  <c r="G49"/>
  <c r="C49"/>
  <c r="L45"/>
  <c r="K45"/>
  <c r="G45"/>
  <c r="F45"/>
  <c r="F49" s="1"/>
  <c r="E45"/>
  <c r="E49" s="1"/>
  <c r="D45"/>
  <c r="D49" s="1"/>
  <c r="C45"/>
  <c r="B45"/>
  <c r="B49" s="1"/>
  <c r="L24"/>
  <c r="K24"/>
  <c r="L20"/>
  <c r="K20"/>
  <c r="G20"/>
  <c r="G24" s="1"/>
  <c r="F20"/>
  <c r="F24" s="1"/>
  <c r="E20"/>
  <c r="E24" s="1"/>
  <c r="H24" s="1"/>
  <c r="D20"/>
  <c r="D24" s="1"/>
  <c r="C20"/>
  <c r="C24" s="1"/>
  <c r="B20"/>
  <c r="B24" s="1"/>
  <c r="H71" l="1"/>
  <c r="J71"/>
  <c r="H109"/>
  <c r="I71"/>
  <c r="I49"/>
  <c r="J49"/>
  <c r="I75"/>
  <c r="I24"/>
  <c r="J24"/>
  <c r="H49"/>
  <c r="J45"/>
  <c r="H20"/>
  <c r="J20"/>
  <c r="H45"/>
  <c r="E75"/>
  <c r="H75" s="1"/>
  <c r="G75"/>
  <c r="J75" s="1"/>
  <c r="I109"/>
  <c r="I20"/>
  <c r="I45"/>
  <c r="B17" i="33" l="1"/>
  <c r="C17"/>
  <c r="H17" s="1"/>
  <c r="D17"/>
  <c r="E17"/>
  <c r="E19" s="1"/>
  <c r="I19" s="1"/>
  <c r="F17"/>
  <c r="G17"/>
  <c r="J17" s="1"/>
  <c r="I17"/>
  <c r="B19"/>
  <c r="D19"/>
  <c r="F19"/>
  <c r="B38"/>
  <c r="D38"/>
  <c r="E38" s="1"/>
  <c r="B40"/>
  <c r="B20" i="32"/>
  <c r="C20"/>
  <c r="D20"/>
  <c r="E20"/>
  <c r="F20"/>
  <c r="G20" s="1"/>
  <c r="B25"/>
  <c r="C25"/>
  <c r="D25"/>
  <c r="E25"/>
  <c r="F25"/>
  <c r="G25" s="1"/>
  <c r="B20" i="31"/>
  <c r="C20"/>
  <c r="D20"/>
  <c r="B24"/>
  <c r="C24"/>
  <c r="D24" s="1"/>
  <c r="B20" i="30"/>
  <c r="C20"/>
  <c r="D20"/>
  <c r="E20"/>
  <c r="F20"/>
  <c r="B24"/>
  <c r="C24"/>
  <c r="D24"/>
  <c r="E24"/>
  <c r="F24" s="1"/>
  <c r="B20" i="29"/>
  <c r="C20"/>
  <c r="D20"/>
  <c r="E20"/>
  <c r="F20"/>
  <c r="B24"/>
  <c r="C24"/>
  <c r="D24"/>
  <c r="E24"/>
  <c r="F24" s="1"/>
  <c r="B20" i="28"/>
  <c r="C20"/>
  <c r="D20"/>
  <c r="E20"/>
  <c r="F20"/>
  <c r="G20"/>
  <c r="H20"/>
  <c r="I20"/>
  <c r="J20"/>
  <c r="K20"/>
  <c r="B24"/>
  <c r="C24"/>
  <c r="D24"/>
  <c r="E24"/>
  <c r="F24"/>
  <c r="G24"/>
  <c r="H24"/>
  <c r="I24"/>
  <c r="J24"/>
  <c r="K24"/>
  <c r="G30" i="25"/>
  <c r="D30"/>
  <c r="C30"/>
  <c r="D40" i="33" l="1"/>
  <c r="E40" s="1"/>
  <c r="G19"/>
  <c r="J19" s="1"/>
  <c r="C19"/>
  <c r="H19" s="1"/>
  <c r="C65" i="5"/>
  <c r="B65"/>
  <c r="C149" i="4"/>
  <c r="B149"/>
  <c r="F99"/>
  <c r="E99"/>
  <c r="E103" s="1"/>
  <c r="C99"/>
  <c r="B99"/>
  <c r="B103" s="1"/>
  <c r="F74"/>
  <c r="F77" s="1"/>
  <c r="E74"/>
  <c r="E77" s="1"/>
  <c r="C74"/>
  <c r="B74"/>
  <c r="F46"/>
  <c r="F50" s="1"/>
  <c r="E46"/>
  <c r="F20"/>
  <c r="E20"/>
  <c r="C20"/>
  <c r="C24" s="1"/>
  <c r="B20"/>
  <c r="B24" s="1"/>
  <c r="J5" i="22"/>
  <c r="J4"/>
  <c r="J27"/>
  <c r="B125" i="4"/>
  <c r="B128" s="1"/>
  <c r="C125"/>
  <c r="C128" s="1"/>
  <c r="E125"/>
  <c r="E128" s="1"/>
  <c r="F125"/>
  <c r="F128" s="1"/>
  <c r="F103"/>
  <c r="C103"/>
  <c r="E50"/>
  <c r="C46"/>
  <c r="C50" s="1"/>
  <c r="B46"/>
  <c r="B50" s="1"/>
  <c r="F24"/>
  <c r="E24"/>
  <c r="D125" l="1"/>
  <c r="G103"/>
  <c r="D103"/>
  <c r="G50"/>
  <c r="D50"/>
  <c r="G24"/>
  <c r="G125"/>
  <c r="D24"/>
  <c r="D99"/>
  <c r="G99"/>
  <c r="D46"/>
  <c r="G46"/>
  <c r="D20"/>
  <c r="G20"/>
  <c r="C20" i="25" l="1"/>
  <c r="D20"/>
  <c r="E20"/>
  <c r="E30" s="1"/>
  <c r="F30" s="1"/>
  <c r="G20"/>
  <c r="C29"/>
  <c r="D29"/>
  <c r="E29"/>
  <c r="G29"/>
  <c r="J6" i="22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F20" i="6"/>
  <c r="F24" s="1"/>
  <c r="E20"/>
  <c r="E24" s="1"/>
  <c r="C20"/>
  <c r="C24" s="1"/>
  <c r="B20"/>
  <c r="B24" s="1"/>
  <c r="C89" i="5"/>
  <c r="C91" s="1"/>
  <c r="B89"/>
  <c r="F71" i="6"/>
  <c r="F75" s="1"/>
  <c r="E71"/>
  <c r="C71"/>
  <c r="C75" s="1"/>
  <c r="B71"/>
  <c r="G45"/>
  <c r="G49" s="1"/>
  <c r="F45"/>
  <c r="F49" s="1"/>
  <c r="E45"/>
  <c r="E49" s="1"/>
  <c r="C45"/>
  <c r="C49" s="1"/>
  <c r="B45"/>
  <c r="B20" i="5"/>
  <c r="B22" s="1"/>
  <c r="C20"/>
  <c r="C22" s="1"/>
  <c r="E20"/>
  <c r="E22" s="1"/>
  <c r="F20"/>
  <c r="F22" s="1"/>
  <c r="B43"/>
  <c r="B45" s="1"/>
  <c r="C43"/>
  <c r="C45" s="1"/>
  <c r="E43"/>
  <c r="E45" s="1"/>
  <c r="F43"/>
  <c r="F45" s="1"/>
  <c r="B67"/>
  <c r="C67"/>
  <c r="E65"/>
  <c r="E67" s="1"/>
  <c r="F65"/>
  <c r="F67" s="1"/>
  <c r="E89"/>
  <c r="E91" s="1"/>
  <c r="F89"/>
  <c r="F91" s="1"/>
  <c r="C153" i="4"/>
  <c r="B153"/>
  <c r="G128"/>
  <c r="D128"/>
  <c r="C77"/>
  <c r="F20" i="25" l="1"/>
  <c r="F29"/>
  <c r="B91" i="5"/>
  <c r="D91" s="1"/>
  <c r="J28" i="22"/>
  <c r="G24" i="6"/>
  <c r="D24"/>
  <c r="B75"/>
  <c r="D75" s="1"/>
  <c r="E75"/>
  <c r="G75" s="1"/>
  <c r="B49"/>
  <c r="D49" s="1"/>
  <c r="D89" i="5"/>
  <c r="D65"/>
  <c r="D43"/>
  <c r="G89"/>
  <c r="G65"/>
  <c r="G43"/>
  <c r="G20"/>
  <c r="D20"/>
  <c r="B77" i="4"/>
  <c r="D77" s="1"/>
  <c r="G77"/>
  <c r="D153"/>
  <c r="G91" i="5"/>
  <c r="G67"/>
  <c r="G45"/>
  <c r="D45"/>
  <c r="G22"/>
  <c r="D22"/>
  <c r="D67"/>
  <c r="D20" i="6"/>
  <c r="G20"/>
  <c r="D45"/>
  <c r="D71"/>
  <c r="G71"/>
  <c r="D74" i="4"/>
  <c r="G74"/>
  <c r="D149"/>
</calcChain>
</file>

<file path=xl/sharedStrings.xml><?xml version="1.0" encoding="utf-8"?>
<sst xmlns="http://schemas.openxmlformats.org/spreadsheetml/2006/main" count="1727" uniqueCount="411">
  <si>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</si>
  <si>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</si>
  <si>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</si>
  <si>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</si>
  <si>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</si>
  <si>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</si>
  <si>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</si>
  <si>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</si>
  <si>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</si>
  <si>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</si>
  <si>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</si>
  <si>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</si>
  <si>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</si>
  <si>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</si>
  <si>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</si>
  <si>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</si>
  <si>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</si>
  <si>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</si>
  <si>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</si>
  <si>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</si>
  <si>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</si>
  <si>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</si>
  <si>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</si>
  <si>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</si>
  <si>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</si>
  <si>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</si>
  <si>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</si>
  <si>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</si>
  <si>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</si>
  <si>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</si>
  <si>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</si>
  <si>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</si>
  <si>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</si>
  <si>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</si>
  <si>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</si>
  <si>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</si>
  <si>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</si>
  <si>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</si>
  <si>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</si>
  <si>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</si>
  <si>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</si>
  <si>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</si>
  <si>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</si>
  <si>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</si>
  <si>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</si>
  <si>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</si>
  <si>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</si>
  <si>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</si>
  <si>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</si>
  <si>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</si>
  <si>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</si>
  <si>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</si>
  <si>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</si>
  <si>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</si>
  <si>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</si>
  <si>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</si>
  <si>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</si>
  <si>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</si>
  <si>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</si>
  <si>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</si>
  <si>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</si>
  <si>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</si>
  <si>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</si>
  <si>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</si>
  <si>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</si>
  <si>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</si>
  <si>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</si>
  <si>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</si>
  <si>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</si>
  <si>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</si>
  <si>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</si>
  <si>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</si>
  <si>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</si>
  <si>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</si>
  <si>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</si>
  <si>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</si>
  <si>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</si>
  <si>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</si>
  <si>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</si>
  <si>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</si>
  <si>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</si>
  <si>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</si>
  <si>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</si>
  <si>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</si>
  <si>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</si>
  <si>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</si>
  <si>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</si>
  <si>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</si>
  <si>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</si>
  <si>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</si>
  <si>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</si>
  <si>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</si>
  <si>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</si>
  <si>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</si>
  <si>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</si>
  <si>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</si>
  <si>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</si>
  <si>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</si>
  <si>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</si>
  <si>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</si>
  <si>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</si>
  <si>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</si>
  <si>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</si>
  <si>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</si>
  <si>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</si>
  <si>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</si>
  <si>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</si>
  <si>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</si>
  <si>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ЗЗЗ радника  МУП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</si>
  <si>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</si>
  <si>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</si>
  <si>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</si>
  <si>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</si>
  <si>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</si>
  <si>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</si>
  <si>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</si>
  <si>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</si>
  <si>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</si>
  <si>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</si>
  <si>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</si>
  <si>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</si>
  <si>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</si>
  <si>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</si>
  <si>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</si>
  <si>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</si>
  <si>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</si>
  <si>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</si>
  <si>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</si>
  <si>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</si>
  <si>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</si>
  <si>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</si>
  <si>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</si>
  <si>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</si>
  <si>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</si>
  <si>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</si>
  <si>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</si>
  <si>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</si>
  <si>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</si>
  <si>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</si>
  <si>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</si>
  <si>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</si>
  <si>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</si>
  <si>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</si>
  <si>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</si>
  <si>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</si>
  <si>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</si>
  <si>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</si>
  <si>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</si>
  <si>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</si>
  <si>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</si>
  <si>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</si>
  <si>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специја-листа медицине рада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</si>
  <si>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</si>
  <si>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</si>
  <si>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</si>
  <si>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</si>
  <si>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</si>
  <si>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</si>
  <si>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</si>
  <si>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</si>
  <si>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</si>
  <si>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</si>
  <si>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</si>
  <si>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</si>
  <si>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запослених код послодавца
 који су уговорили послове заштите 
здравња на раду са службом
 медицине рада</t>
  </si>
  <si>
    <t>Број повређених 
на раду</t>
  </si>
  <si>
    <t>Проценат
 повреда на раду</t>
  </si>
  <si>
    <t>Број професионалниох 
болести верификованих 
од стране ПИО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</si>
  <si>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</si>
  <si>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</si>
  <si>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</si>
  <si>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</si>
  <si>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</si>
  <si>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</si>
  <si>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</si>
  <si>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</si>
  <si>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</si>
  <si>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</si>
  <si>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</si>
  <si>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</si>
  <si>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</si>
  <si>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</si>
  <si>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</si>
  <si>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</si>
  <si>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</si>
  <si>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</si>
  <si>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</si>
  <si>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</si>
  <si>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</si>
  <si>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</si>
  <si>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</si>
  <si>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</si>
  <si>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</si>
  <si>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</si>
  <si>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</si>
  <si>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</si>
  <si>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</si>
  <si>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</si>
  <si>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на терену са тешком траумом којима је урађен индиковани медицински третман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</si>
  <si>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</si>
  <si>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</si>
  <si>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</si>
  <si>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</si>
  <si>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</si>
  <si>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</si>
  <si>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</si>
  <si>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</si>
  <si>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</si>
  <si>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</si>
  <si>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</si>
  <si>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</si>
  <si>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</si>
  <si>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</si>
  <si>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</si>
  <si>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</si>
  <si>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</si>
  <si>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</si>
  <si>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</si>
  <si>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</si>
  <si>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</si>
  <si>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</si>
  <si>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</si>
  <si>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</si>
  <si>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</si>
  <si>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</si>
  <si>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</si>
  <si>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</si>
  <si>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</si>
  <si>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</si>
  <si>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</si>
  <si>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</si>
  <si>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</si>
  <si>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</si>
  <si>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</si>
  <si>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</si>
  <si>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</si>
  <si>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</si>
  <si>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</si>
  <si>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</si>
  <si>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</si>
  <si>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</si>
  <si>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</si>
  <si>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</si>
  <si>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</si>
  <si>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</si>
  <si>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</si>
  <si>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</si>
  <si>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</si>
  <si>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</si>
  <si>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</si>
  <si>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</si>
  <si>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</si>
  <si>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Да</t>
  </si>
  <si>
    <t>ГЗ за кожне и  венеричне болести</t>
  </si>
  <si>
    <t>Не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</si>
  <si>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</si>
  <si>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</si>
  <si>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</si>
  <si>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</si>
  <si>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</si>
  <si>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</si>
  <si>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</si>
  <si>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Агенције за акредитацију здравствених установа Србије</t>
  </si>
  <si>
    <t>о унутрашњој провери
 квалитета стручног рада</t>
  </si>
  <si>
    <t>о спољњој провери квалитета стручног рада</t>
  </si>
  <si>
    <t>Аспекти задовољства запослених</t>
  </si>
  <si>
    <t>Аспекти задовољства корисника</t>
  </si>
  <si>
    <t>Показатељи безбедности пацијената</t>
  </si>
  <si>
    <t>Показатељи квалитета. 
здр. заштите 
(без показатеља 
безб. пацијената)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</si>
  <si>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</si>
  <si>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</si>
  <si>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ГЗ за кожне и  
венеричне болести</t>
  </si>
  <si>
    <t xml:space="preserve">урађена 
анализа резултата истраживања </t>
  </si>
  <si>
    <t>обављено 
истраживање</t>
  </si>
  <si>
    <t>Истраживање задовољства запослених у ЗУ</t>
  </si>
  <si>
    <t>Истраживање задовољства корисника 
услугама здравствене службе</t>
  </si>
  <si>
    <t>ГЗ за плућне болести
 и ТБЦ</t>
  </si>
  <si>
    <t>Име и презиме, односно број канцеларије и радно време, особе задужене за вођење поступка притужби и жалби пацијената (заштитника пацијентових права)</t>
  </si>
  <si>
    <t>кутију/књигу за примедбе и жалбе</t>
  </si>
  <si>
    <t>ценовник здравствених услуга које се не обезбеђују из средстава обавезног здавственог осигурања, а које пацијенти плаћају из својих средстава</t>
  </si>
  <si>
    <t xml:space="preserve">Обавештење о видовима,  износу и ослобађању од  учешћа осигураних лица у трошковима здр. заштите </t>
  </si>
  <si>
    <t>обавештење о врсти здравствених услуга које се не  обезбеђују из средстава обавезног здравственог осигурања, а у складу са актом којим се уређује садржај и обим права</t>
  </si>
  <si>
    <t>обавештење о врсти здравствених услуга које се пацијенту као осигуранику обезбеђују из средстава обавезног здравственог осигурања</t>
  </si>
  <si>
    <t>Здравствена установа је на видна места у свим радним објектима истакла</t>
  </si>
  <si>
    <t>Да ли постоји ажурирана интернет презентација ЗУ</t>
  </si>
  <si>
    <t>Бр. мандатних казни наплаћених због непоштовања Закона о изложености становништва дуванском диму</t>
  </si>
  <si>
    <t>Бр. поднетих приговора пацијената</t>
  </si>
  <si>
    <t>Бр. спроведених ванредних провера квалитета стручног рада</t>
  </si>
  <si>
    <t>Бр. одржаних састанака Комисије</t>
  </si>
  <si>
    <t xml:space="preserve">Да ли комисија годишње подноси извештај о остваривању плана унапређења квалитета рада директору и управном одбору ЗУ </t>
  </si>
  <si>
    <t>Да ли су извештаји о раду Комисије доступни осталим запосленима</t>
  </si>
  <si>
    <t>Да ли постоје извештаји о раду Комисије</t>
  </si>
  <si>
    <t>Да ли је комисија донела интегрисани план сталног унапређења квалитета рада ЗУ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</si>
  <si>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</si>
  <si>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</si>
  <si>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</si>
  <si>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</si>
  <si>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</si>
  <si>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</si>
  <si>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</si>
  <si>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</si>
  <si>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</si>
  <si>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</si>
  <si>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</si>
  <si>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2014.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</si>
  <si>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2014.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</si>
  <si>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2014.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</si>
  <si>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2014.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</si>
  <si>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2014.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</si>
  <si>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2014.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</si>
  <si>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2014.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</si>
  <si>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2014.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</si>
  <si>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2014. години</t>
  </si>
  <si>
    <t>Укупан број епизода са акутним инфекцијама горњих дисајних путева (Ј02, Ј06) у претходној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</si>
  <si>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2014.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</si>
  <si>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2014.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</si>
  <si>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2014. години</t>
  </si>
  <si>
    <t>Табела XXXVIII. Извештај о стицању и обнови знања и вештина запослених у 2014. години</t>
  </si>
  <si>
    <t>Београд (укупно апотека и заводи)</t>
  </si>
  <si>
    <t>Завод за говорну патологиу</t>
  </si>
  <si>
    <t xml:space="preserve"> </t>
  </si>
  <si>
    <t>Завод за говорну патологију</t>
  </si>
  <si>
    <t>ЗЗЗЗ студената, Београд</t>
  </si>
  <si>
    <t>Завод за здравствену заштиту студената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</si>
  <si>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</si>
  <si>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</si>
  <si>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</si>
  <si>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</si>
  <si>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</si>
  <si>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</si>
  <si>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</si>
  <si>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</si>
  <si>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</si>
  <si>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</si>
  <si>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</si>
  <si>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</si>
  <si>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</si>
  <si>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</si>
  <si>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</si>
  <si>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</si>
  <si>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</si>
  <si>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</si>
  <si>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</si>
  <si>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</si>
  <si>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</si>
  <si>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</si>
  <si>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</si>
  <si>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</si>
  <si>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</si>
  <si>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</si>
  <si>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</si>
  <si>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</si>
  <si>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</si>
  <si>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</si>
  <si>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</si>
  <si>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</si>
  <si>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</si>
  <si>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</si>
  <si>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</si>
  <si>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</si>
  <si>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</si>
  <si>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</si>
  <si>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</si>
  <si>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</si>
  <si>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</si>
  <si>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</si>
  <si>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</si>
  <si>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</si>
  <si>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Табела XXIV. Показатељи квалитета рада у области здравствене заштите старих 
у Градском заводу за геронтологију и палијативно збрињавање у 2014. години</t>
  </si>
  <si>
    <t>Табела XXII.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2014. години</t>
  </si>
  <si>
    <t>Табела XXIII. Проценат повреда на раду и број професионалних болести верификованих 
од стране ПИО у 2014. години</t>
  </si>
  <si>
    <t>Табела XXVIIб.  Извештај о напрасним срчаним застојима и кардиопулмоналним реанимацијама у 2014. години</t>
  </si>
  <si>
    <t>Табела XXVIIа. Активационо, реакционо и време прехоспиталне интервенције у 2014. години</t>
  </si>
  <si>
    <t>Табела XXVIII. Показатељи квалитета рада службе хитне медицинске помоћи који се односе на збрињавање пацијената на терену и у амбуланти у 2014. години</t>
  </si>
  <si>
    <t>Табела XXIX. Показатељи квалитета рада службе хитне медицинске помоћи који се односе на збрињавање пацијената са 
акутним коронарним синдромом у 2014. години</t>
  </si>
  <si>
    <t>Табела XXI. Показатељи квалитета рада патронажне службе у 2014. години</t>
  </si>
  <si>
    <t>Табела XXXI. Показатељи квалитета рада специјалистичко-консултативне службе - Служба интерне медицине (2014. г)</t>
  </si>
  <si>
    <t>Табела XXXII. Показатељи квалитета рада специјалистичко-консултативне службе - Служба офталмологије (2014. г)</t>
  </si>
  <si>
    <t>Табела XXXIII. Показатељи квалитета рада специјалистичко-консултативне службе - Служба оториноларингологије (2014. г)</t>
  </si>
  <si>
    <t>Табела XXXIV. Показатељи квалитета рада специјалистичко-консултативне службе - Служба за заштиту менталног здравља (2014. г)</t>
  </si>
  <si>
    <t>Табела XXXV. Показатељи квалитета рада специјалистичко-консултативне службе - Служба пнеумофтизиологије (2014. г)</t>
  </si>
  <si>
    <t>Укупан број поновних прегледа ради лечења и укупан број посебних прегледа ради допунске дијагностике и даљег лечења</t>
  </si>
  <si>
    <t>Табела XXXVII . Дистрибуција приговора пацијената по врсти и здравственој установи у 2014. години</t>
  </si>
  <si>
    <t>`0</t>
  </si>
  <si>
    <t xml:space="preserve">Табела XXVI. Показатељи квалитета здравствене заштите оболелих од полно преносивих инфекција и болести коже - Градски завод за кожне и венеричне у 2014. години 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</si>
  <si>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2014. години</t>
  </si>
  <si>
    <t>Просечан број контрола по аутоклаву (Израчунато према стручно – методолошком упутству на 52 недеље у год)</t>
  </si>
  <si>
    <t>Табела XXXVIб. Број пријава нежељених реакција на лек, рецепата са административном и стручном грешком, погрешно издатих лекова на рецепт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</si>
  <si>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</si>
  <si>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</si>
  <si>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</si>
  <si>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</si>
  <si>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</si>
  <si>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</si>
  <si>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Табела XXXVIIа. Показатељи квалитета рада Комисије за унапређење квалитета рада у 2014. години</t>
  </si>
  <si>
    <t>Табела XXXVIIб. Показатељи квалитета рада Комисије за унапређење квалитета рада у 2014. години</t>
  </si>
  <si>
    <t>Табела XXXVIIв. Показатељи квалитета рада Комисије за унапређење квалитета рада у 2014. години</t>
  </si>
  <si>
    <t>Табела XXXVIIг. Показатељи квалитета рада Комисије за унапређење квалитета рада у 2014. години</t>
  </si>
  <si>
    <t>Табела XXXVIIд. Показатељи квалитета рада Комисије за унапређење квалитета рада у 2014. години</t>
  </si>
  <si>
    <t>Табела XXVа. Показатељи квалитета здравствене заштите оболелих од туберкулозе и других плућних болести - Градски завод за плућне болести и туберкулозу у 2014. години</t>
  </si>
  <si>
    <t>Табела XXVб. Показатељи квалитета здравствене заштите оболелих од туберкулозе и других плућних болести - Градски завод за плућне болести и туберкулозу у 2014. години</t>
  </si>
  <si>
    <t>Табела XXVв. Показатељи квалитета здравствене заштите оболелих од туберкулозе и других плућних болести - Градски завод за плућне болести и туберкулозу у 2014. години</t>
  </si>
  <si>
    <t>Табела XXXб. Показатељи квалитета фармацеутске здравствене делатности - Апотека Београд у 2014. години</t>
  </si>
  <si>
    <t>Табела XXXa. Показатељи квалитета фармацеутске здравствене делатности - Апотека Београд у 2014.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</si>
  <si>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2014. години</t>
  </si>
  <si>
    <t>Табела XV. Проценат деце у 7. години живота са свим здравим зубима и Проценат деце у 7. години живота обухваћених локалном апликацијом флуорида у 2014. години</t>
  </si>
  <si>
    <t>Табела XVI.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2014. години</t>
  </si>
  <si>
    <t>Табела XVII. Проценат деце у 7. разреду основне школе код којих је утврђено присуство нелечених ортодонтских 
аномалија у 2014. години</t>
  </si>
  <si>
    <t>Табела XVIII. Проценат деце у 3. разреду средње школе код којих је утврђено присуство нелечених ортодонтских аномалија у 2014. години</t>
  </si>
  <si>
    <t>Табела XIX. Проценат трудница обухваћених превентивним прегледом у 2014. години</t>
  </si>
  <si>
    <t>Табела XX. Проценат пацијената старијих од 18 година живота код којих је конзервативно третирана пародонтопатија и Проценат поновљених интервенција у 2014. години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</si>
</sst>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#,##0.0\ _D_i_n_.;\-#,##0.0\ _D_i_n_.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charset val="161"/>
    </font>
    <font>
      <sz val="11"/>
      <color indexed="8"/>
      <name val="Calibri"/>
      <charset val="204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1" fillId="0" borderId="0"/>
    <xf numFmtId="43" fontId="1" fillId="0" borderId="0" applyFont="0" applyFill="0" applyBorder="0" applyAlignment="0" applyProtection="0"/>
  </cellStyleXfs>
  <cellXfs count="42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2" fontId="6" fillId="0" borderId="0" xfId="0" applyNumberFormat="1" applyFont="1"/>
    <xf numFmtId="0" fontId="6" fillId="0" borderId="0" xfId="0" applyFont="1"/>
    <xf numFmtId="0" fontId="10" fillId="0" borderId="0" xfId="0" applyFont="1"/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5" fillId="0" borderId="0" xfId="0" applyNumberFormat="1" applyFont="1"/>
    <xf numFmtId="164" fontId="1" fillId="0" borderId="0" xfId="2" applyNumberFormat="1" applyFont="1"/>
    <xf numFmtId="0" fontId="5" fillId="0" borderId="0" xfId="0" applyFont="1" applyBorder="1"/>
    <xf numFmtId="2" fontId="6" fillId="0" borderId="0" xfId="0" applyNumberFormat="1" applyFont="1" applyBorder="1"/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3" fontId="4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/>
    <xf numFmtId="0" fontId="15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3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5" fillId="0" borderId="0" xfId="0" applyNumberFormat="1" applyFont="1" applyFill="1"/>
    <xf numFmtId="164" fontId="1" fillId="0" borderId="0" xfId="2" applyNumberFormat="1" applyFont="1" applyFill="1"/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17" fontId="0" fillId="0" borderId="0" xfId="0" applyNumberFormat="1"/>
    <xf numFmtId="165" fontId="7" fillId="0" borderId="0" xfId="0" applyNumberFormat="1" applyFont="1" applyFill="1" applyBorder="1" applyAlignment="1">
      <alignment horizontal="right" vertical="center" wrapText="1"/>
    </xf>
    <xf numFmtId="2" fontId="7" fillId="2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 applyBorder="1"/>
    <xf numFmtId="0" fontId="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1" xfId="0" applyNumberFormat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2" fontId="17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2" fontId="9" fillId="0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30" fillId="0" borderId="0" xfId="0" applyFont="1"/>
    <xf numFmtId="0" fontId="11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horizontal="center" vertical="center" wrapText="1"/>
    </xf>
    <xf numFmtId="164" fontId="17" fillId="0" borderId="0" xfId="2" applyNumberFormat="1" applyFont="1" applyFill="1" applyBorder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 wrapText="1"/>
    </xf>
    <xf numFmtId="0" fontId="30" fillId="0" borderId="0" xfId="0" applyFont="1" applyFill="1" applyBorder="1"/>
    <xf numFmtId="0" fontId="30" fillId="0" borderId="0" xfId="0" applyFont="1" applyFill="1"/>
    <xf numFmtId="0" fontId="7" fillId="0" borderId="8" xfId="0" applyFont="1" applyFill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19" fillId="0" borderId="0" xfId="0" applyFont="1" applyFill="1"/>
    <xf numFmtId="1" fontId="19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/>
    <xf numFmtId="0" fontId="0" fillId="2" borderId="0" xfId="0" applyFill="1" applyBorder="1"/>
    <xf numFmtId="165" fontId="19" fillId="0" borderId="0" xfId="0" applyNumberFormat="1" applyFont="1" applyFill="1"/>
    <xf numFmtId="0" fontId="6" fillId="0" borderId="6" xfId="0" applyFont="1" applyFill="1" applyBorder="1" applyAlignment="1">
      <alignment horizontal="center" vertical="center"/>
    </xf>
    <xf numFmtId="0" fontId="13" fillId="0" borderId="0" xfId="0" applyFont="1" applyFill="1"/>
    <xf numFmtId="1" fontId="13" fillId="0" borderId="0" xfId="0" applyNumberFormat="1" applyFont="1" applyFill="1"/>
    <xf numFmtId="165" fontId="13" fillId="0" borderId="0" xfId="0" applyNumberFormat="1" applyFont="1" applyFill="1"/>
    <xf numFmtId="0" fontId="8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/>
    <xf numFmtId="2" fontId="4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0" fontId="10" fillId="0" borderId="0" xfId="0" applyFont="1" applyFill="1"/>
    <xf numFmtId="0" fontId="0" fillId="0" borderId="0" xfId="0" applyFill="1" applyAlignment="1">
      <alignment vertical="center"/>
    </xf>
    <xf numFmtId="164" fontId="5" fillId="0" borderId="5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right" vertical="center" wrapText="1"/>
    </xf>
    <xf numFmtId="165" fontId="24" fillId="0" borderId="4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/>
    <xf numFmtId="165" fontId="6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165" fontId="29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1" fontId="29" fillId="0" borderId="0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2" fontId="33" fillId="0" borderId="0" xfId="0" applyNumberFormat="1" applyFont="1" applyFill="1" applyBorder="1" applyAlignment="1">
      <alignment horizontal="center" vertical="center"/>
    </xf>
    <xf numFmtId="0" fontId="15" fillId="0" borderId="6" xfId="0" applyFont="1" applyFill="1" applyBorder="1"/>
    <xf numFmtId="165" fontId="29" fillId="0" borderId="6" xfId="0" applyNumberFormat="1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1" fontId="29" fillId="0" borderId="6" xfId="0" applyNumberFormat="1" applyFont="1" applyFill="1" applyBorder="1" applyAlignment="1">
      <alignment horizontal="center" vertical="center" wrapText="1"/>
    </xf>
    <xf numFmtId="2" fontId="31" fillId="0" borderId="6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2" fontId="18" fillId="0" borderId="3" xfId="2" applyNumberFormat="1" applyFont="1" applyFill="1" applyBorder="1" applyAlignment="1">
      <alignment horizontal="center" vertical="center" wrapText="1"/>
    </xf>
    <xf numFmtId="39" fontId="18" fillId="0" borderId="3" xfId="2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1" fontId="29" fillId="0" borderId="3" xfId="0" applyNumberFormat="1" applyFont="1" applyFill="1" applyBorder="1" applyAlignment="1">
      <alignment horizontal="center" vertical="center" wrapText="1"/>
    </xf>
    <xf numFmtId="2" fontId="31" fillId="0" borderId="3" xfId="0" applyNumberFormat="1" applyFont="1" applyFill="1" applyBorder="1" applyAlignment="1">
      <alignment horizontal="center" vertical="center" wrapText="1"/>
    </xf>
    <xf numFmtId="2" fontId="33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30" fillId="0" borderId="6" xfId="0" applyFont="1" applyFill="1" applyBorder="1"/>
    <xf numFmtId="2" fontId="17" fillId="0" borderId="5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2" fontId="29" fillId="0" borderId="1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 wrapText="1"/>
    </xf>
    <xf numFmtId="165" fontId="24" fillId="0" borderId="0" xfId="0" applyNumberFormat="1" applyFont="1" applyFill="1" applyBorder="1" applyAlignment="1">
      <alignment horizontal="right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5" fontId="4" fillId="0" borderId="20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left" vertical="center" wrapText="1"/>
    </xf>
    <xf numFmtId="2" fontId="24" fillId="0" borderId="0" xfId="0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2" fontId="24" fillId="0" borderId="4" xfId="0" applyNumberFormat="1" applyFont="1" applyFill="1" applyBorder="1" applyAlignment="1">
      <alignment horizontal="right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/>
    </xf>
    <xf numFmtId="167" fontId="4" fillId="0" borderId="20" xfId="2" applyNumberFormat="1" applyFont="1" applyFill="1" applyBorder="1" applyAlignment="1">
      <alignment horizontal="center" vertical="center" wrapText="1"/>
    </xf>
    <xf numFmtId="165" fontId="4" fillId="0" borderId="20" xfId="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9" fillId="0" borderId="16" xfId="2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 wrapText="1"/>
    </xf>
    <xf numFmtId="0" fontId="17" fillId="0" borderId="20" xfId="2" applyNumberFormat="1" applyFont="1" applyFill="1" applyBorder="1" applyAlignment="1">
      <alignment horizontal="center" vertical="center" wrapText="1"/>
    </xf>
    <xf numFmtId="2" fontId="17" fillId="0" borderId="20" xfId="0" applyNumberFormat="1" applyFont="1" applyFill="1" applyBorder="1" applyAlignment="1">
      <alignment horizontal="center" vertical="center" wrapText="1"/>
    </xf>
    <xf numFmtId="1" fontId="17" fillId="0" borderId="20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 wrapText="1"/>
    </xf>
    <xf numFmtId="2" fontId="17" fillId="0" borderId="20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7" fillId="0" borderId="20" xfId="2" applyNumberFormat="1" applyFont="1" applyFill="1" applyBorder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 vertical="center" wrapText="1"/>
    </xf>
    <xf numFmtId="0" fontId="37" fillId="0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2" fontId="2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4" xfId="0" applyBorder="1"/>
    <xf numFmtId="0" fontId="35" fillId="0" borderId="21" xfId="0" applyFont="1" applyFill="1" applyBorder="1" applyAlignment="1">
      <alignment horizontal="center" vertical="center" wrapText="1"/>
    </xf>
    <xf numFmtId="2" fontId="35" fillId="0" borderId="21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horizontal="center" vertical="center" wrapText="1"/>
    </xf>
    <xf numFmtId="2" fontId="15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20" xfId="0" applyFont="1" applyFill="1" applyBorder="1"/>
    <xf numFmtId="2" fontId="4" fillId="0" borderId="20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 wrapText="1"/>
    </xf>
    <xf numFmtId="1" fontId="24" fillId="0" borderId="0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/>
    </xf>
    <xf numFmtId="1" fontId="24" fillId="0" borderId="4" xfId="0" applyNumberFormat="1" applyFont="1" applyFill="1" applyBorder="1" applyAlignment="1">
      <alignment horizontal="right" vertical="center" wrapText="1"/>
    </xf>
    <xf numFmtId="0" fontId="16" fillId="0" borderId="20" xfId="0" applyFont="1" applyFill="1" applyBorder="1" applyAlignment="1"/>
    <xf numFmtId="0" fontId="16" fillId="0" borderId="20" xfId="0" applyFont="1" applyFill="1" applyBorder="1" applyAlignment="1">
      <alignment horizontal="center"/>
    </xf>
    <xf numFmtId="0" fontId="16" fillId="0" borderId="20" xfId="2" applyNumberFormat="1" applyFont="1" applyFill="1" applyBorder="1" applyAlignment="1">
      <alignment horizontal="center" vertical="center"/>
    </xf>
    <xf numFmtId="165" fontId="16" fillId="0" borderId="20" xfId="2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165" fontId="16" fillId="0" borderId="20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/>
    <xf numFmtId="0" fontId="16" fillId="0" borderId="6" xfId="0" applyFont="1" applyFill="1" applyBorder="1"/>
    <xf numFmtId="0" fontId="16" fillId="0" borderId="6" xfId="0" applyFont="1" applyFill="1" applyBorder="1" applyAlignment="1">
      <alignment horizontal="center"/>
    </xf>
    <xf numFmtId="165" fontId="16" fillId="0" borderId="6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2" fontId="18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18" fillId="0" borderId="5" xfId="0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2" fontId="15" fillId="0" borderId="2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</cellXfs>
  <cellStyles count="3">
    <cellStyle name="Comma 2" xfId="2"/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0"/>
  <sheetViews>
    <sheetView topLeftCell="A31" zoomScaleNormal="100" workbookViewId="0">
      <selection activeCell="E41" sqref="E41"/>
    </sheetView>
  </sheetViews>
  <sheetFormatPr defaultRowHeight="15"/>
  <cols>
    <col min="1" max="1" width="22.28515625" style="10" customWidth="1"/>
    <col min="2" max="2" width="19.5703125" style="10" customWidth="1"/>
    <col min="3" max="3" width="13.42578125" style="10" customWidth="1"/>
    <col min="4" max="4" width="24.5703125" style="11" customWidth="1"/>
    <col min="5" max="5" width="21.85546875" style="10" customWidth="1"/>
    <col min="6" max="6" width="19.5703125" style="10" customWidth="1"/>
    <col min="7" max="7" width="23.85546875" style="12" customWidth="1"/>
    <col min="9" max="9" width="23.140625" customWidth="1"/>
    <col min="10" max="10" width="18" customWidth="1"/>
    <col min="11" max="11" width="24.140625" customWidth="1"/>
    <col min="12" max="12" width="32.140625" customWidth="1"/>
    <col min="257" max="257" width="22.28515625" customWidth="1"/>
    <col min="258" max="258" width="19.5703125" customWidth="1"/>
    <col min="259" max="259" width="13.42578125" customWidth="1"/>
    <col min="260" max="260" width="24.5703125" customWidth="1"/>
    <col min="261" max="261" width="21.85546875" customWidth="1"/>
    <col min="262" max="262" width="16.28515625" customWidth="1"/>
    <col min="263" max="263" width="21.140625" customWidth="1"/>
    <col min="513" max="513" width="22.28515625" customWidth="1"/>
    <col min="514" max="514" width="19.5703125" customWidth="1"/>
    <col min="515" max="515" width="13.42578125" customWidth="1"/>
    <col min="516" max="516" width="24.5703125" customWidth="1"/>
    <col min="517" max="517" width="21.85546875" customWidth="1"/>
    <col min="518" max="518" width="16.28515625" customWidth="1"/>
    <col min="519" max="519" width="21.140625" customWidth="1"/>
    <col min="769" max="769" width="22.28515625" customWidth="1"/>
    <col min="770" max="770" width="19.5703125" customWidth="1"/>
    <col min="771" max="771" width="13.42578125" customWidth="1"/>
    <col min="772" max="772" width="24.5703125" customWidth="1"/>
    <col min="773" max="773" width="21.85546875" customWidth="1"/>
    <col min="774" max="774" width="16.28515625" customWidth="1"/>
    <col min="775" max="775" width="21.140625" customWidth="1"/>
    <col min="1025" max="1025" width="22.28515625" customWidth="1"/>
    <col min="1026" max="1026" width="19.5703125" customWidth="1"/>
    <col min="1027" max="1027" width="13.42578125" customWidth="1"/>
    <col min="1028" max="1028" width="24.5703125" customWidth="1"/>
    <col min="1029" max="1029" width="21.85546875" customWidth="1"/>
    <col min="1030" max="1030" width="16.28515625" customWidth="1"/>
    <col min="1031" max="1031" width="21.140625" customWidth="1"/>
    <col min="1281" max="1281" width="22.28515625" customWidth="1"/>
    <col min="1282" max="1282" width="19.5703125" customWidth="1"/>
    <col min="1283" max="1283" width="13.42578125" customWidth="1"/>
    <col min="1284" max="1284" width="24.5703125" customWidth="1"/>
    <col min="1285" max="1285" width="21.85546875" customWidth="1"/>
    <col min="1286" max="1286" width="16.28515625" customWidth="1"/>
    <col min="1287" max="1287" width="21.140625" customWidth="1"/>
    <col min="1537" max="1537" width="22.28515625" customWidth="1"/>
    <col min="1538" max="1538" width="19.5703125" customWidth="1"/>
    <col min="1539" max="1539" width="13.42578125" customWidth="1"/>
    <col min="1540" max="1540" width="24.5703125" customWidth="1"/>
    <col min="1541" max="1541" width="21.85546875" customWidth="1"/>
    <col min="1542" max="1542" width="16.28515625" customWidth="1"/>
    <col min="1543" max="1543" width="21.140625" customWidth="1"/>
    <col min="1793" max="1793" width="22.28515625" customWidth="1"/>
    <col min="1794" max="1794" width="19.5703125" customWidth="1"/>
    <col min="1795" max="1795" width="13.42578125" customWidth="1"/>
    <col min="1796" max="1796" width="24.5703125" customWidth="1"/>
    <col min="1797" max="1797" width="21.85546875" customWidth="1"/>
    <col min="1798" max="1798" width="16.28515625" customWidth="1"/>
    <col min="1799" max="1799" width="21.140625" customWidth="1"/>
    <col min="2049" max="2049" width="22.28515625" customWidth="1"/>
    <col min="2050" max="2050" width="19.5703125" customWidth="1"/>
    <col min="2051" max="2051" width="13.42578125" customWidth="1"/>
    <col min="2052" max="2052" width="24.5703125" customWidth="1"/>
    <col min="2053" max="2053" width="21.85546875" customWidth="1"/>
    <col min="2054" max="2054" width="16.28515625" customWidth="1"/>
    <col min="2055" max="2055" width="21.140625" customWidth="1"/>
    <col min="2305" max="2305" width="22.28515625" customWidth="1"/>
    <col min="2306" max="2306" width="19.5703125" customWidth="1"/>
    <col min="2307" max="2307" width="13.42578125" customWidth="1"/>
    <col min="2308" max="2308" width="24.5703125" customWidth="1"/>
    <col min="2309" max="2309" width="21.85546875" customWidth="1"/>
    <col min="2310" max="2310" width="16.28515625" customWidth="1"/>
    <col min="2311" max="2311" width="21.140625" customWidth="1"/>
    <col min="2561" max="2561" width="22.28515625" customWidth="1"/>
    <col min="2562" max="2562" width="19.5703125" customWidth="1"/>
    <col min="2563" max="2563" width="13.42578125" customWidth="1"/>
    <col min="2564" max="2564" width="24.5703125" customWidth="1"/>
    <col min="2565" max="2565" width="21.85546875" customWidth="1"/>
    <col min="2566" max="2566" width="16.28515625" customWidth="1"/>
    <col min="2567" max="2567" width="21.140625" customWidth="1"/>
    <col min="2817" max="2817" width="22.28515625" customWidth="1"/>
    <col min="2818" max="2818" width="19.5703125" customWidth="1"/>
    <col min="2819" max="2819" width="13.42578125" customWidth="1"/>
    <col min="2820" max="2820" width="24.5703125" customWidth="1"/>
    <col min="2821" max="2821" width="21.85546875" customWidth="1"/>
    <col min="2822" max="2822" width="16.28515625" customWidth="1"/>
    <col min="2823" max="2823" width="21.140625" customWidth="1"/>
    <col min="3073" max="3073" width="22.28515625" customWidth="1"/>
    <col min="3074" max="3074" width="19.5703125" customWidth="1"/>
    <col min="3075" max="3075" width="13.42578125" customWidth="1"/>
    <col min="3076" max="3076" width="24.5703125" customWidth="1"/>
    <col min="3077" max="3077" width="21.85546875" customWidth="1"/>
    <col min="3078" max="3078" width="16.28515625" customWidth="1"/>
    <col min="3079" max="3079" width="21.140625" customWidth="1"/>
    <col min="3329" max="3329" width="22.28515625" customWidth="1"/>
    <col min="3330" max="3330" width="19.5703125" customWidth="1"/>
    <col min="3331" max="3331" width="13.42578125" customWidth="1"/>
    <col min="3332" max="3332" width="24.5703125" customWidth="1"/>
    <col min="3333" max="3333" width="21.85546875" customWidth="1"/>
    <col min="3334" max="3334" width="16.28515625" customWidth="1"/>
    <col min="3335" max="3335" width="21.140625" customWidth="1"/>
    <col min="3585" max="3585" width="22.28515625" customWidth="1"/>
    <col min="3586" max="3586" width="19.5703125" customWidth="1"/>
    <col min="3587" max="3587" width="13.42578125" customWidth="1"/>
    <col min="3588" max="3588" width="24.5703125" customWidth="1"/>
    <col min="3589" max="3589" width="21.85546875" customWidth="1"/>
    <col min="3590" max="3590" width="16.28515625" customWidth="1"/>
    <col min="3591" max="3591" width="21.140625" customWidth="1"/>
    <col min="3841" max="3841" width="22.28515625" customWidth="1"/>
    <col min="3842" max="3842" width="19.5703125" customWidth="1"/>
    <col min="3843" max="3843" width="13.42578125" customWidth="1"/>
    <col min="3844" max="3844" width="24.5703125" customWidth="1"/>
    <col min="3845" max="3845" width="21.85546875" customWidth="1"/>
    <col min="3846" max="3846" width="16.28515625" customWidth="1"/>
    <col min="3847" max="3847" width="21.140625" customWidth="1"/>
    <col min="4097" max="4097" width="22.28515625" customWidth="1"/>
    <col min="4098" max="4098" width="19.5703125" customWidth="1"/>
    <col min="4099" max="4099" width="13.42578125" customWidth="1"/>
    <col min="4100" max="4100" width="24.5703125" customWidth="1"/>
    <col min="4101" max="4101" width="21.85546875" customWidth="1"/>
    <col min="4102" max="4102" width="16.28515625" customWidth="1"/>
    <col min="4103" max="4103" width="21.140625" customWidth="1"/>
    <col min="4353" max="4353" width="22.28515625" customWidth="1"/>
    <col min="4354" max="4354" width="19.5703125" customWidth="1"/>
    <col min="4355" max="4355" width="13.42578125" customWidth="1"/>
    <col min="4356" max="4356" width="24.5703125" customWidth="1"/>
    <col min="4357" max="4357" width="21.85546875" customWidth="1"/>
    <col min="4358" max="4358" width="16.28515625" customWidth="1"/>
    <col min="4359" max="4359" width="21.140625" customWidth="1"/>
    <col min="4609" max="4609" width="22.28515625" customWidth="1"/>
    <col min="4610" max="4610" width="19.5703125" customWidth="1"/>
    <col min="4611" max="4611" width="13.42578125" customWidth="1"/>
    <col min="4612" max="4612" width="24.5703125" customWidth="1"/>
    <col min="4613" max="4613" width="21.85546875" customWidth="1"/>
    <col min="4614" max="4614" width="16.28515625" customWidth="1"/>
    <col min="4615" max="4615" width="21.140625" customWidth="1"/>
    <col min="4865" max="4865" width="22.28515625" customWidth="1"/>
    <col min="4866" max="4866" width="19.5703125" customWidth="1"/>
    <col min="4867" max="4867" width="13.42578125" customWidth="1"/>
    <col min="4868" max="4868" width="24.5703125" customWidth="1"/>
    <col min="4869" max="4869" width="21.85546875" customWidth="1"/>
    <col min="4870" max="4870" width="16.28515625" customWidth="1"/>
    <col min="4871" max="4871" width="21.140625" customWidth="1"/>
    <col min="5121" max="5121" width="22.28515625" customWidth="1"/>
    <col min="5122" max="5122" width="19.5703125" customWidth="1"/>
    <col min="5123" max="5123" width="13.42578125" customWidth="1"/>
    <col min="5124" max="5124" width="24.5703125" customWidth="1"/>
    <col min="5125" max="5125" width="21.85546875" customWidth="1"/>
    <col min="5126" max="5126" width="16.28515625" customWidth="1"/>
    <col min="5127" max="5127" width="21.140625" customWidth="1"/>
    <col min="5377" max="5377" width="22.28515625" customWidth="1"/>
    <col min="5378" max="5378" width="19.5703125" customWidth="1"/>
    <col min="5379" max="5379" width="13.42578125" customWidth="1"/>
    <col min="5380" max="5380" width="24.5703125" customWidth="1"/>
    <col min="5381" max="5381" width="21.85546875" customWidth="1"/>
    <col min="5382" max="5382" width="16.28515625" customWidth="1"/>
    <col min="5383" max="5383" width="21.140625" customWidth="1"/>
    <col min="5633" max="5633" width="22.28515625" customWidth="1"/>
    <col min="5634" max="5634" width="19.5703125" customWidth="1"/>
    <col min="5635" max="5635" width="13.42578125" customWidth="1"/>
    <col min="5636" max="5636" width="24.5703125" customWidth="1"/>
    <col min="5637" max="5637" width="21.85546875" customWidth="1"/>
    <col min="5638" max="5638" width="16.28515625" customWidth="1"/>
    <col min="5639" max="5639" width="21.140625" customWidth="1"/>
    <col min="5889" max="5889" width="22.28515625" customWidth="1"/>
    <col min="5890" max="5890" width="19.5703125" customWidth="1"/>
    <col min="5891" max="5891" width="13.42578125" customWidth="1"/>
    <col min="5892" max="5892" width="24.5703125" customWidth="1"/>
    <col min="5893" max="5893" width="21.85546875" customWidth="1"/>
    <col min="5894" max="5894" width="16.28515625" customWidth="1"/>
    <col min="5895" max="5895" width="21.140625" customWidth="1"/>
    <col min="6145" max="6145" width="22.28515625" customWidth="1"/>
    <col min="6146" max="6146" width="19.5703125" customWidth="1"/>
    <col min="6147" max="6147" width="13.42578125" customWidth="1"/>
    <col min="6148" max="6148" width="24.5703125" customWidth="1"/>
    <col min="6149" max="6149" width="21.85546875" customWidth="1"/>
    <col min="6150" max="6150" width="16.28515625" customWidth="1"/>
    <col min="6151" max="6151" width="21.140625" customWidth="1"/>
    <col min="6401" max="6401" width="22.28515625" customWidth="1"/>
    <col min="6402" max="6402" width="19.5703125" customWidth="1"/>
    <col min="6403" max="6403" width="13.42578125" customWidth="1"/>
    <col min="6404" max="6404" width="24.5703125" customWidth="1"/>
    <col min="6405" max="6405" width="21.85546875" customWidth="1"/>
    <col min="6406" max="6406" width="16.28515625" customWidth="1"/>
    <col min="6407" max="6407" width="21.140625" customWidth="1"/>
    <col min="6657" max="6657" width="22.28515625" customWidth="1"/>
    <col min="6658" max="6658" width="19.5703125" customWidth="1"/>
    <col min="6659" max="6659" width="13.42578125" customWidth="1"/>
    <col min="6660" max="6660" width="24.5703125" customWidth="1"/>
    <col min="6661" max="6661" width="21.85546875" customWidth="1"/>
    <col min="6662" max="6662" width="16.28515625" customWidth="1"/>
    <col min="6663" max="6663" width="21.140625" customWidth="1"/>
    <col min="6913" max="6913" width="22.28515625" customWidth="1"/>
    <col min="6914" max="6914" width="19.5703125" customWidth="1"/>
    <col min="6915" max="6915" width="13.42578125" customWidth="1"/>
    <col min="6916" max="6916" width="24.5703125" customWidth="1"/>
    <col min="6917" max="6917" width="21.85546875" customWidth="1"/>
    <col min="6918" max="6918" width="16.28515625" customWidth="1"/>
    <col min="6919" max="6919" width="21.140625" customWidth="1"/>
    <col min="7169" max="7169" width="22.28515625" customWidth="1"/>
    <col min="7170" max="7170" width="19.5703125" customWidth="1"/>
    <col min="7171" max="7171" width="13.42578125" customWidth="1"/>
    <col min="7172" max="7172" width="24.5703125" customWidth="1"/>
    <col min="7173" max="7173" width="21.85546875" customWidth="1"/>
    <col min="7174" max="7174" width="16.28515625" customWidth="1"/>
    <col min="7175" max="7175" width="21.140625" customWidth="1"/>
    <col min="7425" max="7425" width="22.28515625" customWidth="1"/>
    <col min="7426" max="7426" width="19.5703125" customWidth="1"/>
    <col min="7427" max="7427" width="13.42578125" customWidth="1"/>
    <col min="7428" max="7428" width="24.5703125" customWidth="1"/>
    <col min="7429" max="7429" width="21.85546875" customWidth="1"/>
    <col min="7430" max="7430" width="16.28515625" customWidth="1"/>
    <col min="7431" max="7431" width="21.140625" customWidth="1"/>
    <col min="7681" max="7681" width="22.28515625" customWidth="1"/>
    <col min="7682" max="7682" width="19.5703125" customWidth="1"/>
    <col min="7683" max="7683" width="13.42578125" customWidth="1"/>
    <col min="7684" max="7684" width="24.5703125" customWidth="1"/>
    <col min="7685" max="7685" width="21.85546875" customWidth="1"/>
    <col min="7686" max="7686" width="16.28515625" customWidth="1"/>
    <col min="7687" max="7687" width="21.140625" customWidth="1"/>
    <col min="7937" max="7937" width="22.28515625" customWidth="1"/>
    <col min="7938" max="7938" width="19.5703125" customWidth="1"/>
    <col min="7939" max="7939" width="13.42578125" customWidth="1"/>
    <col min="7940" max="7940" width="24.5703125" customWidth="1"/>
    <col min="7941" max="7941" width="21.85546875" customWidth="1"/>
    <col min="7942" max="7942" width="16.28515625" customWidth="1"/>
    <col min="7943" max="7943" width="21.140625" customWidth="1"/>
    <col min="8193" max="8193" width="22.28515625" customWidth="1"/>
    <col min="8194" max="8194" width="19.5703125" customWidth="1"/>
    <col min="8195" max="8195" width="13.42578125" customWidth="1"/>
    <col min="8196" max="8196" width="24.5703125" customWidth="1"/>
    <col min="8197" max="8197" width="21.85546875" customWidth="1"/>
    <col min="8198" max="8198" width="16.28515625" customWidth="1"/>
    <col min="8199" max="8199" width="21.140625" customWidth="1"/>
    <col min="8449" max="8449" width="22.28515625" customWidth="1"/>
    <col min="8450" max="8450" width="19.5703125" customWidth="1"/>
    <col min="8451" max="8451" width="13.42578125" customWidth="1"/>
    <col min="8452" max="8452" width="24.5703125" customWidth="1"/>
    <col min="8453" max="8453" width="21.85546875" customWidth="1"/>
    <col min="8454" max="8454" width="16.28515625" customWidth="1"/>
    <col min="8455" max="8455" width="21.140625" customWidth="1"/>
    <col min="8705" max="8705" width="22.28515625" customWidth="1"/>
    <col min="8706" max="8706" width="19.5703125" customWidth="1"/>
    <col min="8707" max="8707" width="13.42578125" customWidth="1"/>
    <col min="8708" max="8708" width="24.5703125" customWidth="1"/>
    <col min="8709" max="8709" width="21.85546875" customWidth="1"/>
    <col min="8710" max="8710" width="16.28515625" customWidth="1"/>
    <col min="8711" max="8711" width="21.140625" customWidth="1"/>
    <col min="8961" max="8961" width="22.28515625" customWidth="1"/>
    <col min="8962" max="8962" width="19.5703125" customWidth="1"/>
    <col min="8963" max="8963" width="13.42578125" customWidth="1"/>
    <col min="8964" max="8964" width="24.5703125" customWidth="1"/>
    <col min="8965" max="8965" width="21.85546875" customWidth="1"/>
    <col min="8966" max="8966" width="16.28515625" customWidth="1"/>
    <col min="8967" max="8967" width="21.140625" customWidth="1"/>
    <col min="9217" max="9217" width="22.28515625" customWidth="1"/>
    <col min="9218" max="9218" width="19.5703125" customWidth="1"/>
    <col min="9219" max="9219" width="13.42578125" customWidth="1"/>
    <col min="9220" max="9220" width="24.5703125" customWidth="1"/>
    <col min="9221" max="9221" width="21.85546875" customWidth="1"/>
    <col min="9222" max="9222" width="16.28515625" customWidth="1"/>
    <col min="9223" max="9223" width="21.140625" customWidth="1"/>
    <col min="9473" max="9473" width="22.28515625" customWidth="1"/>
    <col min="9474" max="9474" width="19.5703125" customWidth="1"/>
    <col min="9475" max="9475" width="13.42578125" customWidth="1"/>
    <col min="9476" max="9476" width="24.5703125" customWidth="1"/>
    <col min="9477" max="9477" width="21.85546875" customWidth="1"/>
    <col min="9478" max="9478" width="16.28515625" customWidth="1"/>
    <col min="9479" max="9479" width="21.140625" customWidth="1"/>
    <col min="9729" max="9729" width="22.28515625" customWidth="1"/>
    <col min="9730" max="9730" width="19.5703125" customWidth="1"/>
    <col min="9731" max="9731" width="13.42578125" customWidth="1"/>
    <col min="9732" max="9732" width="24.5703125" customWidth="1"/>
    <col min="9733" max="9733" width="21.85546875" customWidth="1"/>
    <col min="9734" max="9734" width="16.28515625" customWidth="1"/>
    <col min="9735" max="9735" width="21.140625" customWidth="1"/>
    <col min="9985" max="9985" width="22.28515625" customWidth="1"/>
    <col min="9986" max="9986" width="19.5703125" customWidth="1"/>
    <col min="9987" max="9987" width="13.42578125" customWidth="1"/>
    <col min="9988" max="9988" width="24.5703125" customWidth="1"/>
    <col min="9989" max="9989" width="21.85546875" customWidth="1"/>
    <col min="9990" max="9990" width="16.28515625" customWidth="1"/>
    <col min="9991" max="9991" width="21.140625" customWidth="1"/>
    <col min="10241" max="10241" width="22.28515625" customWidth="1"/>
    <col min="10242" max="10242" width="19.5703125" customWidth="1"/>
    <col min="10243" max="10243" width="13.42578125" customWidth="1"/>
    <col min="10244" max="10244" width="24.5703125" customWidth="1"/>
    <col min="10245" max="10245" width="21.85546875" customWidth="1"/>
    <col min="10246" max="10246" width="16.28515625" customWidth="1"/>
    <col min="10247" max="10247" width="21.140625" customWidth="1"/>
    <col min="10497" max="10497" width="22.28515625" customWidth="1"/>
    <col min="10498" max="10498" width="19.5703125" customWidth="1"/>
    <col min="10499" max="10499" width="13.42578125" customWidth="1"/>
    <col min="10500" max="10500" width="24.5703125" customWidth="1"/>
    <col min="10501" max="10501" width="21.85546875" customWidth="1"/>
    <col min="10502" max="10502" width="16.28515625" customWidth="1"/>
    <col min="10503" max="10503" width="21.140625" customWidth="1"/>
    <col min="10753" max="10753" width="22.28515625" customWidth="1"/>
    <col min="10754" max="10754" width="19.5703125" customWidth="1"/>
    <col min="10755" max="10755" width="13.42578125" customWidth="1"/>
    <col min="10756" max="10756" width="24.5703125" customWidth="1"/>
    <col min="10757" max="10757" width="21.85546875" customWidth="1"/>
    <col min="10758" max="10758" width="16.28515625" customWidth="1"/>
    <col min="10759" max="10759" width="21.140625" customWidth="1"/>
    <col min="11009" max="11009" width="22.28515625" customWidth="1"/>
    <col min="11010" max="11010" width="19.5703125" customWidth="1"/>
    <col min="11011" max="11011" width="13.42578125" customWidth="1"/>
    <col min="11012" max="11012" width="24.5703125" customWidth="1"/>
    <col min="11013" max="11013" width="21.85546875" customWidth="1"/>
    <col min="11014" max="11014" width="16.28515625" customWidth="1"/>
    <col min="11015" max="11015" width="21.140625" customWidth="1"/>
    <col min="11265" max="11265" width="22.28515625" customWidth="1"/>
    <col min="11266" max="11266" width="19.5703125" customWidth="1"/>
    <col min="11267" max="11267" width="13.42578125" customWidth="1"/>
    <col min="11268" max="11268" width="24.5703125" customWidth="1"/>
    <col min="11269" max="11269" width="21.85546875" customWidth="1"/>
    <col min="11270" max="11270" width="16.28515625" customWidth="1"/>
    <col min="11271" max="11271" width="21.140625" customWidth="1"/>
    <col min="11521" max="11521" width="22.28515625" customWidth="1"/>
    <col min="11522" max="11522" width="19.5703125" customWidth="1"/>
    <col min="11523" max="11523" width="13.42578125" customWidth="1"/>
    <col min="11524" max="11524" width="24.5703125" customWidth="1"/>
    <col min="11525" max="11525" width="21.85546875" customWidth="1"/>
    <col min="11526" max="11526" width="16.28515625" customWidth="1"/>
    <col min="11527" max="11527" width="21.140625" customWidth="1"/>
    <col min="11777" max="11777" width="22.28515625" customWidth="1"/>
    <col min="11778" max="11778" width="19.5703125" customWidth="1"/>
    <col min="11779" max="11779" width="13.42578125" customWidth="1"/>
    <col min="11780" max="11780" width="24.5703125" customWidth="1"/>
    <col min="11781" max="11781" width="21.85546875" customWidth="1"/>
    <col min="11782" max="11782" width="16.28515625" customWidth="1"/>
    <col min="11783" max="11783" width="21.140625" customWidth="1"/>
    <col min="12033" max="12033" width="22.28515625" customWidth="1"/>
    <col min="12034" max="12034" width="19.5703125" customWidth="1"/>
    <col min="12035" max="12035" width="13.42578125" customWidth="1"/>
    <col min="12036" max="12036" width="24.5703125" customWidth="1"/>
    <col min="12037" max="12037" width="21.85546875" customWidth="1"/>
    <col min="12038" max="12038" width="16.28515625" customWidth="1"/>
    <col min="12039" max="12039" width="21.140625" customWidth="1"/>
    <col min="12289" max="12289" width="22.28515625" customWidth="1"/>
    <col min="12290" max="12290" width="19.5703125" customWidth="1"/>
    <col min="12291" max="12291" width="13.42578125" customWidth="1"/>
    <col min="12292" max="12292" width="24.5703125" customWidth="1"/>
    <col min="12293" max="12293" width="21.85546875" customWidth="1"/>
    <col min="12294" max="12294" width="16.28515625" customWidth="1"/>
    <col min="12295" max="12295" width="21.140625" customWidth="1"/>
    <col min="12545" max="12545" width="22.28515625" customWidth="1"/>
    <col min="12546" max="12546" width="19.5703125" customWidth="1"/>
    <col min="12547" max="12547" width="13.42578125" customWidth="1"/>
    <col min="12548" max="12548" width="24.5703125" customWidth="1"/>
    <col min="12549" max="12549" width="21.85546875" customWidth="1"/>
    <col min="12550" max="12550" width="16.28515625" customWidth="1"/>
    <col min="12551" max="12551" width="21.140625" customWidth="1"/>
    <col min="12801" max="12801" width="22.28515625" customWidth="1"/>
    <col min="12802" max="12802" width="19.5703125" customWidth="1"/>
    <col min="12803" max="12803" width="13.42578125" customWidth="1"/>
    <col min="12804" max="12804" width="24.5703125" customWidth="1"/>
    <col min="12805" max="12805" width="21.85546875" customWidth="1"/>
    <col min="12806" max="12806" width="16.28515625" customWidth="1"/>
    <col min="12807" max="12807" width="21.140625" customWidth="1"/>
    <col min="13057" max="13057" width="22.28515625" customWidth="1"/>
    <col min="13058" max="13058" width="19.5703125" customWidth="1"/>
    <col min="13059" max="13059" width="13.42578125" customWidth="1"/>
    <col min="13060" max="13060" width="24.5703125" customWidth="1"/>
    <col min="13061" max="13061" width="21.85546875" customWidth="1"/>
    <col min="13062" max="13062" width="16.28515625" customWidth="1"/>
    <col min="13063" max="13063" width="21.140625" customWidth="1"/>
    <col min="13313" max="13313" width="22.28515625" customWidth="1"/>
    <col min="13314" max="13314" width="19.5703125" customWidth="1"/>
    <col min="13315" max="13315" width="13.42578125" customWidth="1"/>
    <col min="13316" max="13316" width="24.5703125" customWidth="1"/>
    <col min="13317" max="13317" width="21.85546875" customWidth="1"/>
    <col min="13318" max="13318" width="16.28515625" customWidth="1"/>
    <col min="13319" max="13319" width="21.140625" customWidth="1"/>
    <col min="13569" max="13569" width="22.28515625" customWidth="1"/>
    <col min="13570" max="13570" width="19.5703125" customWidth="1"/>
    <col min="13571" max="13571" width="13.42578125" customWidth="1"/>
    <col min="13572" max="13572" width="24.5703125" customWidth="1"/>
    <col min="13573" max="13573" width="21.85546875" customWidth="1"/>
    <col min="13574" max="13574" width="16.28515625" customWidth="1"/>
    <col min="13575" max="13575" width="21.140625" customWidth="1"/>
    <col min="13825" max="13825" width="22.28515625" customWidth="1"/>
    <col min="13826" max="13826" width="19.5703125" customWidth="1"/>
    <col min="13827" max="13827" width="13.42578125" customWidth="1"/>
    <col min="13828" max="13828" width="24.5703125" customWidth="1"/>
    <col min="13829" max="13829" width="21.85546875" customWidth="1"/>
    <col min="13830" max="13830" width="16.28515625" customWidth="1"/>
    <col min="13831" max="13831" width="21.140625" customWidth="1"/>
    <col min="14081" max="14081" width="22.28515625" customWidth="1"/>
    <col min="14082" max="14082" width="19.5703125" customWidth="1"/>
    <col min="14083" max="14083" width="13.42578125" customWidth="1"/>
    <col min="14084" max="14084" width="24.5703125" customWidth="1"/>
    <col min="14085" max="14085" width="21.85546875" customWidth="1"/>
    <col min="14086" max="14086" width="16.28515625" customWidth="1"/>
    <col min="14087" max="14087" width="21.140625" customWidth="1"/>
    <col min="14337" max="14337" width="22.28515625" customWidth="1"/>
    <col min="14338" max="14338" width="19.5703125" customWidth="1"/>
    <col min="14339" max="14339" width="13.42578125" customWidth="1"/>
    <col min="14340" max="14340" width="24.5703125" customWidth="1"/>
    <col min="14341" max="14341" width="21.85546875" customWidth="1"/>
    <col min="14342" max="14342" width="16.28515625" customWidth="1"/>
    <col min="14343" max="14343" width="21.140625" customWidth="1"/>
    <col min="14593" max="14593" width="22.28515625" customWidth="1"/>
    <col min="14594" max="14594" width="19.5703125" customWidth="1"/>
    <col min="14595" max="14595" width="13.42578125" customWidth="1"/>
    <col min="14596" max="14596" width="24.5703125" customWidth="1"/>
    <col min="14597" max="14597" width="21.85546875" customWidth="1"/>
    <col min="14598" max="14598" width="16.28515625" customWidth="1"/>
    <col min="14599" max="14599" width="21.140625" customWidth="1"/>
    <col min="14849" max="14849" width="22.28515625" customWidth="1"/>
    <col min="14850" max="14850" width="19.5703125" customWidth="1"/>
    <col min="14851" max="14851" width="13.42578125" customWidth="1"/>
    <col min="14852" max="14852" width="24.5703125" customWidth="1"/>
    <col min="14853" max="14853" width="21.85546875" customWidth="1"/>
    <col min="14854" max="14854" width="16.28515625" customWidth="1"/>
    <col min="14855" max="14855" width="21.140625" customWidth="1"/>
    <col min="15105" max="15105" width="22.28515625" customWidth="1"/>
    <col min="15106" max="15106" width="19.5703125" customWidth="1"/>
    <col min="15107" max="15107" width="13.42578125" customWidth="1"/>
    <col min="15108" max="15108" width="24.5703125" customWidth="1"/>
    <col min="15109" max="15109" width="21.85546875" customWidth="1"/>
    <col min="15110" max="15110" width="16.28515625" customWidth="1"/>
    <col min="15111" max="15111" width="21.140625" customWidth="1"/>
    <col min="15361" max="15361" width="22.28515625" customWidth="1"/>
    <col min="15362" max="15362" width="19.5703125" customWidth="1"/>
    <col min="15363" max="15363" width="13.42578125" customWidth="1"/>
    <col min="15364" max="15364" width="24.5703125" customWidth="1"/>
    <col min="15365" max="15365" width="21.85546875" customWidth="1"/>
    <col min="15366" max="15366" width="16.28515625" customWidth="1"/>
    <col min="15367" max="15367" width="21.140625" customWidth="1"/>
    <col min="15617" max="15617" width="22.28515625" customWidth="1"/>
    <col min="15618" max="15618" width="19.5703125" customWidth="1"/>
    <col min="15619" max="15619" width="13.42578125" customWidth="1"/>
    <col min="15620" max="15620" width="24.5703125" customWidth="1"/>
    <col min="15621" max="15621" width="21.85546875" customWidth="1"/>
    <col min="15622" max="15622" width="16.28515625" customWidth="1"/>
    <col min="15623" max="15623" width="21.140625" customWidth="1"/>
    <col min="15873" max="15873" width="22.28515625" customWidth="1"/>
    <col min="15874" max="15874" width="19.5703125" customWidth="1"/>
    <col min="15875" max="15875" width="13.42578125" customWidth="1"/>
    <col min="15876" max="15876" width="24.5703125" customWidth="1"/>
    <col min="15877" max="15877" width="21.85546875" customWidth="1"/>
    <col min="15878" max="15878" width="16.28515625" customWidth="1"/>
    <col min="15879" max="15879" width="21.140625" customWidth="1"/>
    <col min="16129" max="16129" width="22.28515625" customWidth="1"/>
    <col min="16130" max="16130" width="19.5703125" customWidth="1"/>
    <col min="16131" max="16131" width="13.42578125" customWidth="1"/>
    <col min="16132" max="16132" width="24.5703125" customWidth="1"/>
    <col min="16133" max="16133" width="21.85546875" customWidth="1"/>
    <col min="16134" max="16134" width="16.28515625" customWidth="1"/>
    <col min="16135" max="16135" width="21.140625" customWidth="1"/>
  </cols>
  <sheetData>
    <row r="1" spans="1:11" ht="37.5" customHeight="1" thickBot="1">
      <c r="A1" s="340" t="s">
        <v>304</v>
      </c>
      <c r="B1" s="340"/>
      <c r="C1" s="340"/>
      <c r="D1" s="340"/>
      <c r="E1" s="340"/>
      <c r="F1" s="340"/>
      <c r="G1" s="340"/>
    </row>
    <row r="2" spans="1:11" ht="82.5" customHeight="1" thickBot="1">
      <c r="A2" s="24" t="s">
        <v>0</v>
      </c>
      <c r="B2" s="24" t="s">
        <v>1</v>
      </c>
      <c r="C2" s="24" t="s">
        <v>2</v>
      </c>
      <c r="D2" s="8" t="s">
        <v>3</v>
      </c>
      <c r="E2" s="25" t="s">
        <v>381</v>
      </c>
      <c r="F2" s="25" t="s">
        <v>4</v>
      </c>
      <c r="G2" s="26" t="s">
        <v>5</v>
      </c>
      <c r="H2" s="5"/>
      <c r="I2" s="77"/>
      <c r="J2" s="5"/>
      <c r="K2" s="26"/>
    </row>
    <row r="3" spans="1:11" ht="12.75" customHeight="1" thickTop="1">
      <c r="A3" s="264">
        <v>1</v>
      </c>
      <c r="B3" s="264">
        <v>2</v>
      </c>
      <c r="C3" s="264">
        <v>3</v>
      </c>
      <c r="D3" s="264">
        <v>4</v>
      </c>
      <c r="E3" s="265">
        <v>5</v>
      </c>
      <c r="F3" s="265">
        <v>6</v>
      </c>
      <c r="G3" s="265">
        <v>7</v>
      </c>
      <c r="H3" s="5"/>
      <c r="I3" s="79"/>
    </row>
    <row r="4" spans="1:11">
      <c r="A4" s="6" t="s">
        <v>6</v>
      </c>
      <c r="B4" s="262">
        <v>11089</v>
      </c>
      <c r="C4" s="262">
        <v>13687</v>
      </c>
      <c r="D4" s="263">
        <v>81.018484693504789</v>
      </c>
      <c r="E4" s="262">
        <v>36589</v>
      </c>
      <c r="F4" s="262">
        <v>40746</v>
      </c>
      <c r="G4" s="263">
        <v>0.89797771560398565</v>
      </c>
      <c r="I4" s="80"/>
      <c r="K4" s="80"/>
    </row>
    <row r="5" spans="1:11">
      <c r="A5" s="20" t="s">
        <v>302</v>
      </c>
      <c r="B5" s="262">
        <v>81035</v>
      </c>
      <c r="C5" s="262">
        <v>106953</v>
      </c>
      <c r="D5" s="263">
        <v>75.766925658934298</v>
      </c>
      <c r="E5" s="262">
        <v>234953</v>
      </c>
      <c r="F5" s="262">
        <v>174404</v>
      </c>
      <c r="G5" s="263">
        <v>1.3471766702598564</v>
      </c>
      <c r="I5" s="80"/>
      <c r="K5" s="80"/>
    </row>
    <row r="6" spans="1:11">
      <c r="A6" s="20" t="s">
        <v>8</v>
      </c>
      <c r="B6" s="262">
        <v>39603</v>
      </c>
      <c r="C6" s="262">
        <v>45344</v>
      </c>
      <c r="D6" s="263">
        <v>87.339008468595623</v>
      </c>
      <c r="E6" s="262">
        <v>103071</v>
      </c>
      <c r="F6" s="262">
        <v>75836</v>
      </c>
      <c r="G6" s="263">
        <v>1.3591302283875732</v>
      </c>
      <c r="I6" s="80"/>
      <c r="K6" s="80"/>
    </row>
    <row r="7" spans="1:11">
      <c r="A7" s="6" t="s">
        <v>303</v>
      </c>
      <c r="B7" s="262">
        <v>31900</v>
      </c>
      <c r="C7" s="262">
        <v>51390</v>
      </c>
      <c r="D7" s="263">
        <v>62.07433352792372</v>
      </c>
      <c r="E7" s="262">
        <v>103350</v>
      </c>
      <c r="F7" s="262">
        <v>99958</v>
      </c>
      <c r="G7" s="263">
        <v>1.0339342523860022</v>
      </c>
      <c r="I7" s="80"/>
      <c r="K7" s="80"/>
    </row>
    <row r="8" spans="1:11" ht="15.75" customHeight="1">
      <c r="A8" s="6" t="s">
        <v>10</v>
      </c>
      <c r="B8" s="262">
        <v>43882</v>
      </c>
      <c r="C8" s="262">
        <v>89563</v>
      </c>
      <c r="D8" s="263">
        <v>48.995679019237855</v>
      </c>
      <c r="E8" s="262">
        <v>293894</v>
      </c>
      <c r="F8" s="262">
        <v>138140</v>
      </c>
      <c r="G8" s="263">
        <v>2.1275083248877951</v>
      </c>
      <c r="I8" s="80"/>
      <c r="K8" s="80"/>
    </row>
    <row r="9" spans="1:11" ht="17.25" customHeight="1">
      <c r="A9" s="6" t="s">
        <v>301</v>
      </c>
      <c r="B9" s="262">
        <v>115689</v>
      </c>
      <c r="C9" s="262">
        <v>148035</v>
      </c>
      <c r="D9" s="263">
        <v>78.149761880636333</v>
      </c>
      <c r="E9" s="262">
        <v>330786</v>
      </c>
      <c r="F9" s="262">
        <v>191085</v>
      </c>
      <c r="G9" s="263">
        <v>1.7310934924248371</v>
      </c>
      <c r="I9" s="80"/>
      <c r="K9" s="80"/>
    </row>
    <row r="10" spans="1:11">
      <c r="A10" s="6" t="s">
        <v>12</v>
      </c>
      <c r="B10" s="262">
        <v>31266</v>
      </c>
      <c r="C10" s="262">
        <v>39649</v>
      </c>
      <c r="D10" s="263">
        <v>78.856969910968758</v>
      </c>
      <c r="E10" s="262">
        <v>147588</v>
      </c>
      <c r="F10" s="262">
        <v>71622</v>
      </c>
      <c r="G10" s="263">
        <v>2.0606517550473318</v>
      </c>
      <c r="I10" s="80"/>
      <c r="K10" s="80"/>
    </row>
    <row r="11" spans="1:11">
      <c r="A11" s="6" t="s">
        <v>13</v>
      </c>
      <c r="B11" s="262">
        <v>26770</v>
      </c>
      <c r="C11" s="262">
        <v>36531</v>
      </c>
      <c r="D11" s="263">
        <v>73.280227751772458</v>
      </c>
      <c r="E11" s="262">
        <v>54871</v>
      </c>
      <c r="F11" s="262">
        <v>67458</v>
      </c>
      <c r="G11" s="263">
        <v>0.81340982537282458</v>
      </c>
      <c r="I11" s="80"/>
      <c r="K11" s="80"/>
    </row>
    <row r="12" spans="1:11">
      <c r="A12" s="6" t="s">
        <v>14</v>
      </c>
      <c r="B12" s="262">
        <v>81631</v>
      </c>
      <c r="C12" s="262">
        <v>148725</v>
      </c>
      <c r="D12" s="263">
        <v>54.887207934106577</v>
      </c>
      <c r="E12" s="262">
        <v>298259</v>
      </c>
      <c r="F12" s="262">
        <v>378438</v>
      </c>
      <c r="G12" s="263">
        <v>0.78813174152701371</v>
      </c>
      <c r="I12" s="80"/>
      <c r="K12" s="80"/>
    </row>
    <row r="13" spans="1:11" ht="12.75" customHeight="1">
      <c r="A13" s="6" t="s">
        <v>15</v>
      </c>
      <c r="B13" s="262">
        <v>32494</v>
      </c>
      <c r="C13" s="262">
        <v>46632</v>
      </c>
      <c r="D13" s="263">
        <v>69.681763595814033</v>
      </c>
      <c r="E13" s="262">
        <v>76374</v>
      </c>
      <c r="F13" s="262">
        <v>85560</v>
      </c>
      <c r="G13" s="263">
        <v>0.89263674614305755</v>
      </c>
      <c r="I13" s="80"/>
      <c r="K13" s="80"/>
    </row>
    <row r="14" spans="1:11">
      <c r="A14" s="6" t="s">
        <v>16</v>
      </c>
      <c r="B14" s="262">
        <v>86187</v>
      </c>
      <c r="C14" s="262">
        <v>119115</v>
      </c>
      <c r="D14" s="263">
        <v>72.35612643243924</v>
      </c>
      <c r="E14" s="262">
        <v>154663</v>
      </c>
      <c r="F14" s="262">
        <v>102164</v>
      </c>
      <c r="G14" s="263">
        <v>1.5138698563094632</v>
      </c>
      <c r="I14" s="80"/>
      <c r="K14" s="80"/>
    </row>
    <row r="15" spans="1:11">
      <c r="A15" s="6" t="s">
        <v>17</v>
      </c>
      <c r="B15" s="262">
        <v>34615</v>
      </c>
      <c r="C15" s="262">
        <v>60393</v>
      </c>
      <c r="D15" s="263">
        <v>57.31624526021227</v>
      </c>
      <c r="E15" s="262">
        <v>97312</v>
      </c>
      <c r="F15" s="262">
        <v>94582</v>
      </c>
      <c r="G15" s="263">
        <v>1.0288638430145272</v>
      </c>
      <c r="I15" s="80"/>
      <c r="K15" s="80"/>
    </row>
    <row r="16" spans="1:11">
      <c r="A16" s="6" t="s">
        <v>18</v>
      </c>
      <c r="B16" s="262">
        <v>23142</v>
      </c>
      <c r="C16" s="262">
        <v>41792</v>
      </c>
      <c r="D16" s="263">
        <v>55.374234303215928</v>
      </c>
      <c r="E16" s="262">
        <v>42488</v>
      </c>
      <c r="F16" s="262">
        <v>57067</v>
      </c>
      <c r="G16" s="263">
        <v>0.7445283613997582</v>
      </c>
      <c r="I16" s="80"/>
      <c r="K16" s="80"/>
    </row>
    <row r="17" spans="1:11">
      <c r="A17" s="6" t="s">
        <v>19</v>
      </c>
      <c r="B17" s="262">
        <v>8923</v>
      </c>
      <c r="C17" s="262">
        <v>11027</v>
      </c>
      <c r="D17" s="263">
        <v>80.919561077355581</v>
      </c>
      <c r="E17" s="262">
        <v>17817</v>
      </c>
      <c r="F17" s="262">
        <v>24295</v>
      </c>
      <c r="G17" s="263">
        <v>0.733360773821774</v>
      </c>
      <c r="I17" s="80"/>
      <c r="K17" s="80"/>
    </row>
    <row r="18" spans="1:11">
      <c r="A18" s="20" t="s">
        <v>20</v>
      </c>
      <c r="B18" s="262">
        <v>26675</v>
      </c>
      <c r="C18" s="262">
        <v>50158</v>
      </c>
      <c r="D18" s="263">
        <v>53.181945053630528</v>
      </c>
      <c r="E18" s="262">
        <v>124668</v>
      </c>
      <c r="F18" s="262">
        <v>97484</v>
      </c>
      <c r="G18" s="263">
        <v>1.2788560173977268</v>
      </c>
      <c r="I18" s="80"/>
      <c r="K18" s="80"/>
    </row>
    <row r="19" spans="1:11">
      <c r="A19" s="6" t="s">
        <v>21</v>
      </c>
      <c r="B19" s="262">
        <v>80460</v>
      </c>
      <c r="C19" s="262">
        <v>96492</v>
      </c>
      <c r="D19" s="263">
        <v>83.385151100609377</v>
      </c>
      <c r="E19" s="262">
        <v>299912</v>
      </c>
      <c r="F19" s="262">
        <v>157080</v>
      </c>
      <c r="G19" s="263">
        <v>1.9092946269416857</v>
      </c>
      <c r="I19" s="80"/>
      <c r="J19" s="35"/>
      <c r="K19" s="80"/>
    </row>
    <row r="20" spans="1:11" ht="16.5" customHeight="1" thickBot="1">
      <c r="A20" s="266" t="s">
        <v>22</v>
      </c>
      <c r="B20" s="267">
        <f>SUM(B4:B19)</f>
        <v>755361</v>
      </c>
      <c r="C20" s="267">
        <f>SUM(C4:C19)</f>
        <v>1105486</v>
      </c>
      <c r="D20" s="268">
        <f>B20*100/C20</f>
        <v>68.328409405456057</v>
      </c>
      <c r="E20" s="267">
        <f>SUM(E4:E19)</f>
        <v>2416595</v>
      </c>
      <c r="F20" s="267">
        <f>SUM(F4:F19)</f>
        <v>1855919</v>
      </c>
      <c r="G20" s="268">
        <f>E20/F20</f>
        <v>1.3021015464575771</v>
      </c>
      <c r="I20" s="82"/>
      <c r="J20" s="35"/>
      <c r="K20" s="82"/>
    </row>
    <row r="21" spans="1:11">
      <c r="A21" s="6" t="s">
        <v>23</v>
      </c>
      <c r="B21" s="262">
        <v>13800</v>
      </c>
      <c r="C21" s="262">
        <v>21022</v>
      </c>
      <c r="D21" s="263">
        <v>65.645514223194752</v>
      </c>
      <c r="E21" s="262">
        <v>61020</v>
      </c>
      <c r="F21" s="262">
        <v>23407</v>
      </c>
      <c r="G21" s="263">
        <v>2.6069124620839919</v>
      </c>
      <c r="I21" s="80"/>
      <c r="J21" s="35"/>
      <c r="K21" s="80"/>
    </row>
    <row r="22" spans="1:11">
      <c r="A22" s="6" t="s">
        <v>24</v>
      </c>
      <c r="B22" s="262">
        <v>64566</v>
      </c>
      <c r="C22" s="262">
        <v>106797</v>
      </c>
      <c r="D22" s="263">
        <v>60.456754403213573</v>
      </c>
      <c r="E22" s="262">
        <v>301281</v>
      </c>
      <c r="F22" s="262">
        <v>152345</v>
      </c>
      <c r="G22" s="263">
        <v>1.9776231579638321</v>
      </c>
      <c r="I22" s="80"/>
      <c r="J22" s="35"/>
      <c r="K22" s="80"/>
    </row>
    <row r="23" spans="1:11">
      <c r="A23" s="6" t="s">
        <v>25</v>
      </c>
      <c r="B23" s="262">
        <v>18730</v>
      </c>
      <c r="C23" s="262">
        <v>25452</v>
      </c>
      <c r="D23" s="263">
        <v>73.589501807323586</v>
      </c>
      <c r="E23" s="262">
        <v>16128</v>
      </c>
      <c r="F23" s="262">
        <v>34826</v>
      </c>
      <c r="G23" s="263">
        <v>0.46310227990581748</v>
      </c>
      <c r="I23" s="80"/>
      <c r="J23" s="35"/>
      <c r="K23" s="80"/>
    </row>
    <row r="24" spans="1:11" ht="22.5" customHeight="1" thickBot="1">
      <c r="A24" s="266" t="s">
        <v>26</v>
      </c>
      <c r="B24" s="267">
        <f>SUM(B20:B23)</f>
        <v>852457</v>
      </c>
      <c r="C24" s="267">
        <f>SUM(C20:C23)</f>
        <v>1258757</v>
      </c>
      <c r="D24" s="269">
        <f>B24*100/C24</f>
        <v>67.722125874970303</v>
      </c>
      <c r="E24" s="267">
        <f>SUM(E20:E23)</f>
        <v>2795024</v>
      </c>
      <c r="F24" s="267">
        <f>SUM(F20:F23)</f>
        <v>2066497</v>
      </c>
      <c r="G24" s="268">
        <f>E24/F24</f>
        <v>1.3525420070776779</v>
      </c>
      <c r="I24" s="200"/>
      <c r="J24" s="35"/>
      <c r="K24" s="82"/>
    </row>
    <row r="25" spans="1:11">
      <c r="I25" s="35"/>
      <c r="J25" s="35"/>
      <c r="K25" s="35"/>
    </row>
    <row r="26" spans="1:11">
      <c r="A26" s="20"/>
      <c r="B26" s="20"/>
      <c r="C26" s="20"/>
      <c r="D26" s="21"/>
      <c r="E26" s="20"/>
      <c r="F26" s="20"/>
      <c r="G26" s="29"/>
      <c r="I26" s="35"/>
      <c r="J26" s="35"/>
      <c r="K26" s="35"/>
    </row>
    <row r="27" spans="1:11" ht="39" customHeight="1" thickBot="1">
      <c r="A27" s="341" t="s">
        <v>305</v>
      </c>
      <c r="B27" s="341"/>
      <c r="C27" s="341"/>
      <c r="D27" s="341"/>
      <c r="E27" s="341"/>
      <c r="F27" s="341"/>
      <c r="G27" s="341"/>
      <c r="I27" s="35"/>
      <c r="J27" s="35"/>
      <c r="K27" s="35"/>
    </row>
    <row r="28" spans="1:11" ht="79.5" customHeight="1" thickBot="1">
      <c r="A28" s="17" t="s">
        <v>0</v>
      </c>
      <c r="B28" s="17" t="s">
        <v>27</v>
      </c>
      <c r="C28" s="17" t="s">
        <v>28</v>
      </c>
      <c r="D28" s="16" t="s">
        <v>29</v>
      </c>
      <c r="E28" s="15" t="s">
        <v>30</v>
      </c>
      <c r="F28" s="15" t="s">
        <v>28</v>
      </c>
      <c r="G28" s="14" t="s">
        <v>31</v>
      </c>
      <c r="I28" s="77"/>
      <c r="J28" s="35"/>
      <c r="K28" s="26"/>
    </row>
    <row r="29" spans="1:11" ht="12.75" customHeight="1" thickTop="1">
      <c r="A29" s="264">
        <v>1</v>
      </c>
      <c r="B29" s="264">
        <v>2</v>
      </c>
      <c r="C29" s="264">
        <v>3</v>
      </c>
      <c r="D29" s="264">
        <v>4</v>
      </c>
      <c r="E29" s="265">
        <v>5</v>
      </c>
      <c r="F29" s="265">
        <v>6</v>
      </c>
      <c r="G29" s="265">
        <v>7</v>
      </c>
      <c r="I29" s="35"/>
      <c r="J29" s="35"/>
      <c r="K29" s="35"/>
    </row>
    <row r="30" spans="1:11">
      <c r="A30" s="6" t="s">
        <v>6</v>
      </c>
      <c r="B30" s="262">
        <v>7632</v>
      </c>
      <c r="C30" s="262">
        <v>88808</v>
      </c>
      <c r="D30" s="263">
        <v>8.593820376542654</v>
      </c>
      <c r="E30" s="262">
        <v>4129</v>
      </c>
      <c r="F30" s="262">
        <v>88808</v>
      </c>
      <c r="G30" s="263">
        <v>4.6493559138816325</v>
      </c>
      <c r="I30" s="78"/>
      <c r="J30" s="35"/>
      <c r="K30" s="78"/>
    </row>
    <row r="31" spans="1:11">
      <c r="A31" s="20" t="s">
        <v>302</v>
      </c>
      <c r="B31" s="262">
        <v>149420</v>
      </c>
      <c r="C31" s="262">
        <v>544165</v>
      </c>
      <c r="D31" s="263">
        <v>27.458583334099036</v>
      </c>
      <c r="E31" s="262">
        <v>20593</v>
      </c>
      <c r="F31" s="262">
        <v>544165</v>
      </c>
      <c r="G31" s="263">
        <v>3.7843301204597868</v>
      </c>
      <c r="I31" s="78"/>
      <c r="J31" s="35"/>
      <c r="K31" s="78"/>
    </row>
    <row r="32" spans="1:11">
      <c r="A32" s="20" t="s">
        <v>8</v>
      </c>
      <c r="B32" s="262">
        <v>55798</v>
      </c>
      <c r="C32" s="262">
        <v>187973</v>
      </c>
      <c r="D32" s="263">
        <v>29.684050368935967</v>
      </c>
      <c r="E32" s="262">
        <v>6636</v>
      </c>
      <c r="F32" s="262">
        <v>187973</v>
      </c>
      <c r="G32" s="263">
        <v>3.5302942443861616</v>
      </c>
      <c r="I32" s="78"/>
      <c r="J32" s="35"/>
      <c r="K32" s="78"/>
    </row>
    <row r="33" spans="1:12">
      <c r="A33" s="6" t="s">
        <v>303</v>
      </c>
      <c r="B33" s="262">
        <v>70790</v>
      </c>
      <c r="C33" s="262">
        <v>239631</v>
      </c>
      <c r="D33" s="263">
        <v>29.541253009835955</v>
      </c>
      <c r="E33" s="262">
        <v>8105</v>
      </c>
      <c r="F33" s="262">
        <v>239631</v>
      </c>
      <c r="G33" s="263">
        <v>3.3822835943596612</v>
      </c>
      <c r="I33" s="78"/>
      <c r="J33" s="35"/>
      <c r="K33" s="78"/>
    </row>
    <row r="34" spans="1:12">
      <c r="A34" s="6" t="s">
        <v>10</v>
      </c>
      <c r="B34" s="262">
        <v>90003</v>
      </c>
      <c r="C34" s="262">
        <v>477077</v>
      </c>
      <c r="D34" s="263">
        <v>18.865508083600758</v>
      </c>
      <c r="E34" s="262">
        <v>12770</v>
      </c>
      <c r="F34" s="262">
        <v>477077</v>
      </c>
      <c r="G34" s="263">
        <v>2.7</v>
      </c>
      <c r="I34" s="78"/>
      <c r="J34" s="35"/>
      <c r="K34" s="78"/>
    </row>
    <row r="35" spans="1:12">
      <c r="A35" s="6" t="s">
        <v>301</v>
      </c>
      <c r="B35" s="262">
        <v>129860</v>
      </c>
      <c r="C35" s="262">
        <v>670808</v>
      </c>
      <c r="D35" s="263">
        <v>19.358743485468271</v>
      </c>
      <c r="E35" s="262">
        <v>20880</v>
      </c>
      <c r="F35" s="262">
        <v>670808</v>
      </c>
      <c r="G35" s="263">
        <v>3.1126641304218197</v>
      </c>
      <c r="I35" s="78"/>
      <c r="K35" s="78"/>
    </row>
    <row r="36" spans="1:12">
      <c r="A36" s="6" t="s">
        <v>12</v>
      </c>
      <c r="B36" s="262">
        <v>49227</v>
      </c>
      <c r="C36" s="262">
        <v>226975</v>
      </c>
      <c r="D36" s="263">
        <v>21.688291662077322</v>
      </c>
      <c r="E36" s="262">
        <v>4497</v>
      </c>
      <c r="F36" s="262">
        <v>226975</v>
      </c>
      <c r="G36" s="263">
        <v>1.9812754708668354</v>
      </c>
      <c r="I36" s="78"/>
      <c r="K36" s="78"/>
    </row>
    <row r="37" spans="1:12">
      <c r="A37" s="6" t="s">
        <v>13</v>
      </c>
      <c r="B37" s="262">
        <v>65498</v>
      </c>
      <c r="C37" s="262">
        <v>200236</v>
      </c>
      <c r="D37" s="263">
        <v>32.710401725963365</v>
      </c>
      <c r="E37" s="262">
        <v>5433</v>
      </c>
      <c r="F37" s="262">
        <v>200236</v>
      </c>
      <c r="G37" s="263">
        <v>2.7132983079965642</v>
      </c>
      <c r="I37" s="78"/>
      <c r="K37" s="78"/>
    </row>
    <row r="38" spans="1:12">
      <c r="A38" s="6" t="s">
        <v>14</v>
      </c>
      <c r="B38" s="262">
        <v>208483</v>
      </c>
      <c r="C38" s="262">
        <v>698559</v>
      </c>
      <c r="D38" s="263">
        <v>29.844723208776923</v>
      </c>
      <c r="E38" s="262">
        <v>21862</v>
      </c>
      <c r="F38" s="262">
        <v>698559</v>
      </c>
      <c r="G38" s="263">
        <v>3.1295853320907758</v>
      </c>
      <c r="I38" s="78"/>
      <c r="K38" s="78"/>
    </row>
    <row r="39" spans="1:12">
      <c r="A39" s="6" t="s">
        <v>15</v>
      </c>
      <c r="B39" s="262">
        <v>43910</v>
      </c>
      <c r="C39" s="262">
        <v>247228</v>
      </c>
      <c r="D39" s="263">
        <v>17.760933227627941</v>
      </c>
      <c r="E39" s="262">
        <v>8346</v>
      </c>
      <c r="F39" s="262">
        <v>247228</v>
      </c>
      <c r="G39" s="263">
        <v>3.375831216528872</v>
      </c>
      <c r="I39" s="78"/>
      <c r="K39" s="78"/>
    </row>
    <row r="40" spans="1:12">
      <c r="A40" s="6" t="s">
        <v>16</v>
      </c>
      <c r="B40" s="262">
        <v>198550</v>
      </c>
      <c r="C40" s="262">
        <v>403845</v>
      </c>
      <c r="D40" s="263">
        <v>49.164902375911552</v>
      </c>
      <c r="E40" s="262">
        <v>12292</v>
      </c>
      <c r="F40" s="262">
        <v>403845</v>
      </c>
      <c r="G40" s="263">
        <v>3.0437420297391329</v>
      </c>
      <c r="I40" s="78"/>
      <c r="K40" s="78"/>
    </row>
    <row r="41" spans="1:12">
      <c r="A41" s="6" t="s">
        <v>17</v>
      </c>
      <c r="B41" s="262">
        <v>52002</v>
      </c>
      <c r="C41" s="262">
        <v>204775</v>
      </c>
      <c r="D41" s="263">
        <v>25.4</v>
      </c>
      <c r="E41" s="262">
        <v>10314</v>
      </c>
      <c r="F41" s="262">
        <v>204775</v>
      </c>
      <c r="G41" s="263">
        <v>5.0367476498596018</v>
      </c>
      <c r="I41" s="78"/>
      <c r="K41" s="78"/>
    </row>
    <row r="42" spans="1:12">
      <c r="A42" s="6" t="s">
        <v>18</v>
      </c>
      <c r="B42" s="262">
        <v>24358</v>
      </c>
      <c r="C42" s="262">
        <v>128085</v>
      </c>
      <c r="D42" s="263">
        <v>19.01705898426826</v>
      </c>
      <c r="E42" s="262">
        <v>7557</v>
      </c>
      <c r="F42" s="262">
        <v>128085</v>
      </c>
      <c r="G42" s="263">
        <v>5.899988289026818</v>
      </c>
      <c r="I42" s="78"/>
      <c r="J42" s="35"/>
      <c r="K42" s="78"/>
      <c r="L42" s="35"/>
    </row>
    <row r="43" spans="1:12">
      <c r="A43" s="6" t="s">
        <v>19</v>
      </c>
      <c r="B43" s="262">
        <v>16848</v>
      </c>
      <c r="C43" s="262">
        <v>88288</v>
      </c>
      <c r="D43" s="263">
        <v>19.083001087350489</v>
      </c>
      <c r="E43" s="262">
        <v>4003</v>
      </c>
      <c r="F43" s="262">
        <v>88288</v>
      </c>
      <c r="G43" s="263">
        <v>4.5340250090612546</v>
      </c>
      <c r="I43" s="78"/>
      <c r="J43" s="35"/>
      <c r="K43" s="78"/>
      <c r="L43" s="35"/>
    </row>
    <row r="44" spans="1:12">
      <c r="A44" s="20" t="s">
        <v>20</v>
      </c>
      <c r="B44" s="134">
        <v>28098</v>
      </c>
      <c r="C44" s="262">
        <v>279650</v>
      </c>
      <c r="D44" s="263">
        <v>10</v>
      </c>
      <c r="E44" s="262">
        <v>17560</v>
      </c>
      <c r="F44" s="262">
        <v>279650</v>
      </c>
      <c r="G44" s="263">
        <v>6.2792776685142142</v>
      </c>
      <c r="I44" s="78"/>
      <c r="J44" s="35"/>
      <c r="K44" s="78"/>
      <c r="L44" s="35"/>
    </row>
    <row r="45" spans="1:12">
      <c r="A45" s="6" t="s">
        <v>21</v>
      </c>
      <c r="B45" s="262">
        <v>79362</v>
      </c>
      <c r="C45" s="262">
        <v>624414</v>
      </c>
      <c r="D45" s="263">
        <v>12.709836742930172</v>
      </c>
      <c r="E45" s="262">
        <v>24446</v>
      </c>
      <c r="F45" s="262">
        <v>624414</v>
      </c>
      <c r="G45" s="263">
        <v>3.9150307328150875</v>
      </c>
      <c r="I45" s="78"/>
      <c r="J45" s="35"/>
      <c r="K45" s="78"/>
      <c r="L45" s="35"/>
    </row>
    <row r="46" spans="1:12" ht="16.5" customHeight="1" thickBot="1">
      <c r="A46" s="266" t="s">
        <v>22</v>
      </c>
      <c r="B46" s="267">
        <f>SUM(B30:B45)</f>
        <v>1269839</v>
      </c>
      <c r="C46" s="267">
        <f>SUM(C30:C45)</f>
        <v>5310517</v>
      </c>
      <c r="D46" s="268">
        <f>B46*100/C46</f>
        <v>23.911777327894818</v>
      </c>
      <c r="E46" s="267">
        <f>SUM(E30:E45)</f>
        <v>189423</v>
      </c>
      <c r="F46" s="267">
        <f>SUM(F30:F45)</f>
        <v>5310517</v>
      </c>
      <c r="G46" s="268">
        <f>E46*100/F46</f>
        <v>3.5669408458724452</v>
      </c>
      <c r="I46" s="82"/>
      <c r="J46" s="35"/>
      <c r="K46" s="82"/>
      <c r="L46" s="35"/>
    </row>
    <row r="47" spans="1:12">
      <c r="A47" s="6" t="s">
        <v>23</v>
      </c>
      <c r="B47" s="262">
        <v>19768</v>
      </c>
      <c r="C47" s="262">
        <v>108567</v>
      </c>
      <c r="D47" s="263">
        <v>18.208111120322013</v>
      </c>
      <c r="E47" s="262">
        <v>2485</v>
      </c>
      <c r="F47" s="262">
        <v>108567</v>
      </c>
      <c r="G47" s="263">
        <v>2.288909152873341</v>
      </c>
      <c r="I47" s="78"/>
      <c r="J47" s="35"/>
      <c r="K47" s="78"/>
      <c r="L47" s="35"/>
    </row>
    <row r="48" spans="1:12">
      <c r="A48" s="6" t="s">
        <v>24</v>
      </c>
      <c r="B48" s="262">
        <v>108310</v>
      </c>
      <c r="C48" s="262">
        <v>520008</v>
      </c>
      <c r="D48" s="263">
        <v>20.828525714988999</v>
      </c>
      <c r="E48" s="262">
        <v>11443</v>
      </c>
      <c r="F48" s="262">
        <v>520008</v>
      </c>
      <c r="G48" s="263">
        <v>2.2005430685681757</v>
      </c>
      <c r="I48" s="78"/>
      <c r="J48" s="35"/>
      <c r="K48" s="81"/>
      <c r="L48" s="35"/>
    </row>
    <row r="49" spans="1:12">
      <c r="A49" s="6" t="s">
        <v>25</v>
      </c>
      <c r="B49" s="262">
        <v>21708</v>
      </c>
      <c r="C49" s="262">
        <v>109427</v>
      </c>
      <c r="D49" s="263">
        <v>19.837882789439533</v>
      </c>
      <c r="E49" s="262">
        <v>29060</v>
      </c>
      <c r="F49" s="262">
        <v>109427</v>
      </c>
      <c r="G49" s="263">
        <v>26.556517130141554</v>
      </c>
      <c r="I49" s="78"/>
      <c r="J49" s="35"/>
      <c r="K49" s="78"/>
      <c r="L49" s="35"/>
    </row>
    <row r="50" spans="1:12" ht="22.5" customHeight="1" thickBot="1">
      <c r="A50" s="266" t="s">
        <v>26</v>
      </c>
      <c r="B50" s="267">
        <f>SUM(B46:B49)</f>
        <v>1419625</v>
      </c>
      <c r="C50" s="267">
        <f>SUM(C46:C49)</f>
        <v>6048519</v>
      </c>
      <c r="D50" s="268">
        <f>B50*100/C50</f>
        <v>23.470621486019965</v>
      </c>
      <c r="E50" s="267">
        <f>SUM(E46:E49)</f>
        <v>232411</v>
      </c>
      <c r="F50" s="267">
        <f>SUM(F46:F49)</f>
        <v>6048519</v>
      </c>
      <c r="G50" s="268">
        <f>E50*100/F50</f>
        <v>3.8424447372985022</v>
      </c>
      <c r="I50" s="200"/>
      <c r="J50" s="35"/>
      <c r="K50" s="200"/>
      <c r="L50" s="35"/>
    </row>
    <row r="51" spans="1:12">
      <c r="I51" s="35"/>
      <c r="J51" s="35"/>
      <c r="K51" s="35"/>
      <c r="L51" s="35"/>
    </row>
    <row r="52" spans="1:12">
      <c r="I52" s="35"/>
      <c r="J52" s="35"/>
      <c r="K52" s="35"/>
      <c r="L52" s="35"/>
    </row>
    <row r="53" spans="1:12" ht="15" customHeight="1">
      <c r="I53" s="35"/>
      <c r="J53" s="35"/>
      <c r="K53" s="35"/>
      <c r="L53" s="35"/>
    </row>
    <row r="54" spans="1:12">
      <c r="A54" s="20"/>
      <c r="B54" s="20"/>
      <c r="C54" s="20"/>
      <c r="D54" s="21"/>
      <c r="E54" s="20"/>
      <c r="F54" s="20"/>
      <c r="G54" s="29"/>
      <c r="I54" s="35"/>
      <c r="J54" s="35"/>
      <c r="K54" s="35"/>
      <c r="L54" s="35"/>
    </row>
    <row r="55" spans="1:12" ht="49.5" customHeight="1" thickBot="1">
      <c r="A55" s="340" t="s">
        <v>306</v>
      </c>
      <c r="B55" s="340"/>
      <c r="C55" s="340"/>
      <c r="D55" s="340"/>
      <c r="E55" s="340"/>
      <c r="F55" s="340"/>
      <c r="G55" s="340"/>
      <c r="I55" s="35"/>
      <c r="J55" s="35"/>
      <c r="K55" s="35"/>
      <c r="L55" s="35"/>
    </row>
    <row r="56" spans="1:12" ht="122.25" customHeight="1" thickBot="1">
      <c r="A56" s="17" t="s">
        <v>0</v>
      </c>
      <c r="B56" s="17" t="s">
        <v>32</v>
      </c>
      <c r="C56" s="17" t="s">
        <v>33</v>
      </c>
      <c r="D56" s="16" t="s">
        <v>34</v>
      </c>
      <c r="E56" s="15" t="s">
        <v>79</v>
      </c>
      <c r="F56" s="15" t="s">
        <v>35</v>
      </c>
      <c r="G56" s="14" t="s">
        <v>36</v>
      </c>
      <c r="I56" s="35"/>
      <c r="J56" s="77"/>
      <c r="K56" s="35"/>
      <c r="L56" s="26"/>
    </row>
    <row r="57" spans="1:12" ht="12.75" customHeight="1" thickTop="1">
      <c r="A57" s="264">
        <v>1</v>
      </c>
      <c r="B57" s="264">
        <v>2</v>
      </c>
      <c r="C57" s="264">
        <v>3</v>
      </c>
      <c r="D57" s="264">
        <v>4</v>
      </c>
      <c r="E57" s="265">
        <v>5</v>
      </c>
      <c r="F57" s="265">
        <v>6</v>
      </c>
      <c r="G57" s="265">
        <v>7</v>
      </c>
      <c r="I57" s="35"/>
      <c r="J57" s="35"/>
      <c r="K57" s="35"/>
      <c r="L57" s="35"/>
    </row>
    <row r="58" spans="1:12">
      <c r="A58" s="6" t="s">
        <v>6</v>
      </c>
      <c r="B58" s="262">
        <v>486</v>
      </c>
      <c r="C58" s="262">
        <v>3899</v>
      </c>
      <c r="D58" s="263">
        <v>12.5</v>
      </c>
      <c r="E58" s="262">
        <v>3465</v>
      </c>
      <c r="F58" s="262">
        <v>7042</v>
      </c>
      <c r="G58" s="263">
        <v>49.204771371769382</v>
      </c>
      <c r="I58" s="35"/>
      <c r="J58" s="80"/>
      <c r="K58" s="35"/>
      <c r="L58" s="78"/>
    </row>
    <row r="59" spans="1:12">
      <c r="A59" s="20" t="s">
        <v>302</v>
      </c>
      <c r="B59" s="262">
        <v>2717</v>
      </c>
      <c r="C59" s="262">
        <v>27835</v>
      </c>
      <c r="D59" s="263">
        <v>9.7610921501706489</v>
      </c>
      <c r="E59" s="262">
        <v>1789</v>
      </c>
      <c r="F59" s="262">
        <v>36185</v>
      </c>
      <c r="G59" s="263">
        <v>4.9440375846345166</v>
      </c>
      <c r="I59" s="35"/>
      <c r="J59" s="80"/>
      <c r="K59" s="35"/>
      <c r="L59" s="78"/>
    </row>
    <row r="60" spans="1:12">
      <c r="A60" s="20" t="s">
        <v>8</v>
      </c>
      <c r="B60" s="262">
        <v>1477</v>
      </c>
      <c r="C60" s="262">
        <v>10239</v>
      </c>
      <c r="D60" s="263">
        <v>14.42523683953511</v>
      </c>
      <c r="E60" s="262">
        <v>3355</v>
      </c>
      <c r="F60" s="262">
        <v>5991</v>
      </c>
      <c r="G60" s="263">
        <v>56.000667668168923</v>
      </c>
      <c r="I60" s="35"/>
      <c r="J60" s="80"/>
      <c r="K60" s="35"/>
      <c r="L60" s="78"/>
    </row>
    <row r="61" spans="1:12">
      <c r="A61" s="6" t="s">
        <v>303</v>
      </c>
      <c r="B61" s="262">
        <v>480</v>
      </c>
      <c r="C61" s="262">
        <v>4376</v>
      </c>
      <c r="D61" s="263">
        <v>10.968921389396709</v>
      </c>
      <c r="E61" s="262">
        <v>6800</v>
      </c>
      <c r="F61" s="262">
        <v>21674</v>
      </c>
      <c r="G61" s="263">
        <v>31.373996493494509</v>
      </c>
      <c r="I61" s="35"/>
      <c r="J61" s="80"/>
      <c r="K61" s="35"/>
      <c r="L61" s="78"/>
    </row>
    <row r="62" spans="1:12">
      <c r="A62" s="6" t="s">
        <v>10</v>
      </c>
      <c r="B62" s="262">
        <v>2382</v>
      </c>
      <c r="C62" s="262">
        <v>13216</v>
      </c>
      <c r="D62" s="263">
        <v>18.02360774818402</v>
      </c>
      <c r="E62" s="262">
        <v>1536</v>
      </c>
      <c r="F62" s="262">
        <v>15294</v>
      </c>
      <c r="G62" s="263">
        <v>10.043154178109063</v>
      </c>
      <c r="I62" s="35"/>
      <c r="J62" s="80"/>
      <c r="K62" s="35"/>
      <c r="L62" s="78"/>
    </row>
    <row r="63" spans="1:12">
      <c r="A63" s="6" t="s">
        <v>301</v>
      </c>
      <c r="B63" s="262">
        <v>3036</v>
      </c>
      <c r="C63" s="262">
        <v>34698</v>
      </c>
      <c r="D63" s="263">
        <v>8.7497838492132107</v>
      </c>
      <c r="E63" s="262">
        <v>14462</v>
      </c>
      <c r="F63" s="262">
        <v>20085</v>
      </c>
      <c r="G63" s="263">
        <v>72.003983071944234</v>
      </c>
      <c r="I63" s="35"/>
      <c r="J63" s="80"/>
      <c r="K63" s="35"/>
      <c r="L63" s="78"/>
    </row>
    <row r="64" spans="1:12">
      <c r="A64" s="6" t="s">
        <v>12</v>
      </c>
      <c r="B64" s="262">
        <v>1055</v>
      </c>
      <c r="C64" s="262">
        <v>8473</v>
      </c>
      <c r="D64" s="263">
        <v>12.451315944765726</v>
      </c>
      <c r="E64" s="262">
        <v>104</v>
      </c>
      <c r="F64" s="262">
        <v>2719</v>
      </c>
      <c r="G64" s="263">
        <v>3.8249356381022435</v>
      </c>
      <c r="I64" s="35"/>
      <c r="J64" s="80"/>
      <c r="K64" s="35"/>
      <c r="L64" s="78"/>
    </row>
    <row r="65" spans="1:12">
      <c r="A65" s="6" t="s">
        <v>13</v>
      </c>
      <c r="B65" s="262">
        <v>963</v>
      </c>
      <c r="C65" s="262">
        <v>10396</v>
      </c>
      <c r="D65" s="263">
        <v>9.2631781454405537</v>
      </c>
      <c r="E65" s="262">
        <v>5141</v>
      </c>
      <c r="F65" s="262">
        <v>18599</v>
      </c>
      <c r="G65" s="263">
        <v>27.641271036077207</v>
      </c>
      <c r="I65" s="35"/>
      <c r="J65" s="80"/>
      <c r="K65" s="35"/>
      <c r="L65" s="78"/>
    </row>
    <row r="66" spans="1:12">
      <c r="A66" s="6" t="s">
        <v>14</v>
      </c>
      <c r="B66" s="262">
        <v>4065</v>
      </c>
      <c r="C66" s="262">
        <v>36532</v>
      </c>
      <c r="D66" s="263">
        <v>11.127230920836526</v>
      </c>
      <c r="E66" s="262"/>
      <c r="F66" s="262">
        <v>38426</v>
      </c>
      <c r="G66" s="263"/>
      <c r="I66" s="35"/>
      <c r="J66" s="80"/>
      <c r="K66" s="35"/>
      <c r="L66" s="78"/>
    </row>
    <row r="67" spans="1:12">
      <c r="A67" s="6" t="s">
        <v>15</v>
      </c>
      <c r="B67" s="262">
        <v>1090</v>
      </c>
      <c r="C67" s="262">
        <v>12679</v>
      </c>
      <c r="D67" s="263">
        <v>8.5968924994084706</v>
      </c>
      <c r="E67" s="262">
        <v>6632</v>
      </c>
      <c r="F67" s="262">
        <v>21239</v>
      </c>
      <c r="G67" s="263">
        <v>31.225575592071191</v>
      </c>
      <c r="I67" s="35"/>
      <c r="J67" s="80"/>
      <c r="K67" s="35"/>
      <c r="L67" s="78"/>
    </row>
    <row r="68" spans="1:12">
      <c r="A68" s="6" t="s">
        <v>16</v>
      </c>
      <c r="B68" s="262">
        <v>2734</v>
      </c>
      <c r="C68" s="262">
        <v>29103</v>
      </c>
      <c r="D68" s="263">
        <v>9.3942205270934256</v>
      </c>
      <c r="E68" s="262">
        <v>14736</v>
      </c>
      <c r="F68" s="262">
        <v>33005</v>
      </c>
      <c r="G68" s="263">
        <v>44.647780639297075</v>
      </c>
      <c r="I68" s="35"/>
      <c r="J68" s="80"/>
      <c r="K68" s="35"/>
      <c r="L68" s="78"/>
    </row>
    <row r="69" spans="1:12">
      <c r="A69" s="6" t="s">
        <v>17</v>
      </c>
      <c r="B69" s="262">
        <v>1555</v>
      </c>
      <c r="C69" s="262">
        <v>14075</v>
      </c>
      <c r="D69" s="263">
        <v>11.047957371225577</v>
      </c>
      <c r="E69" s="262">
        <v>1011</v>
      </c>
      <c r="F69" s="262">
        <v>17618</v>
      </c>
      <c r="G69" s="263">
        <v>5.7384493132024064</v>
      </c>
      <c r="I69" s="35"/>
      <c r="J69" s="80"/>
      <c r="K69" s="35"/>
      <c r="L69" s="78"/>
    </row>
    <row r="70" spans="1:12">
      <c r="A70" s="6" t="s">
        <v>18</v>
      </c>
      <c r="B70" s="262">
        <v>1094</v>
      </c>
      <c r="C70" s="262">
        <v>7189</v>
      </c>
      <c r="D70" s="263">
        <v>15.217693698706359</v>
      </c>
      <c r="E70" s="262">
        <v>2154</v>
      </c>
      <c r="F70" s="262">
        <v>10312</v>
      </c>
      <c r="G70" s="263">
        <v>20.888285492629947</v>
      </c>
      <c r="I70" s="35"/>
      <c r="J70" s="80"/>
      <c r="K70" s="35"/>
      <c r="L70" s="78"/>
    </row>
    <row r="71" spans="1:12">
      <c r="A71" s="6" t="s">
        <v>19</v>
      </c>
      <c r="B71" s="262">
        <v>501</v>
      </c>
      <c r="C71" s="262">
        <v>3210</v>
      </c>
      <c r="D71" s="263">
        <v>15.60747663551402</v>
      </c>
      <c r="E71" s="262">
        <v>2158</v>
      </c>
      <c r="F71" s="262">
        <v>3626</v>
      </c>
      <c r="G71" s="263">
        <v>59.514616657473795</v>
      </c>
      <c r="I71" s="35"/>
      <c r="J71" s="80"/>
      <c r="K71" s="35"/>
      <c r="L71" s="78"/>
    </row>
    <row r="72" spans="1:12">
      <c r="A72" s="20" t="s">
        <v>20</v>
      </c>
      <c r="B72" s="262">
        <v>1449</v>
      </c>
      <c r="C72" s="262">
        <v>12856</v>
      </c>
      <c r="D72" s="263">
        <v>11.271001866832608</v>
      </c>
      <c r="E72" s="262">
        <v>624</v>
      </c>
      <c r="F72" s="262">
        <v>12211</v>
      </c>
      <c r="G72" s="263">
        <v>5.1101465891409381</v>
      </c>
      <c r="I72" s="35"/>
      <c r="J72" s="80"/>
      <c r="K72" s="35"/>
      <c r="L72" s="78"/>
    </row>
    <row r="73" spans="1:12">
      <c r="A73" s="6" t="s">
        <v>21</v>
      </c>
      <c r="B73" s="262">
        <v>6223</v>
      </c>
      <c r="C73" s="262">
        <v>25229</v>
      </c>
      <c r="D73" s="263">
        <v>24.666058900471679</v>
      </c>
      <c r="E73" s="262">
        <v>4492</v>
      </c>
      <c r="F73" s="262">
        <v>16893</v>
      </c>
      <c r="G73" s="263">
        <v>26.590895637246199</v>
      </c>
      <c r="I73" s="35"/>
      <c r="J73" s="80"/>
      <c r="K73" s="35"/>
      <c r="L73" s="78"/>
    </row>
    <row r="74" spans="1:12" ht="16.5" customHeight="1" thickBot="1">
      <c r="A74" s="266" t="s">
        <v>37</v>
      </c>
      <c r="B74" s="267">
        <f>SUM(B58:B73)</f>
        <v>31307</v>
      </c>
      <c r="C74" s="267">
        <f>SUM(C58:C73)</f>
        <v>254005</v>
      </c>
      <c r="D74" s="268">
        <f>B74*100/C74</f>
        <v>12.325347926221925</v>
      </c>
      <c r="E74" s="267">
        <f>SUM(E58:E73)</f>
        <v>68459</v>
      </c>
      <c r="F74" s="267">
        <f>SUM(F58:F73)</f>
        <v>280919</v>
      </c>
      <c r="G74" s="268">
        <f>E74*100/F74</f>
        <v>24.369658157689582</v>
      </c>
      <c r="I74" s="35"/>
      <c r="J74" s="82"/>
      <c r="K74" s="35"/>
      <c r="L74" s="82"/>
    </row>
    <row r="75" spans="1:12">
      <c r="A75" s="6" t="s">
        <v>23</v>
      </c>
      <c r="B75" s="262">
        <v>1106</v>
      </c>
      <c r="C75" s="262">
        <v>4880</v>
      </c>
      <c r="D75" s="263">
        <v>22.66393442622951</v>
      </c>
      <c r="E75" s="262">
        <v>4810</v>
      </c>
      <c r="F75" s="262">
        <v>5668</v>
      </c>
      <c r="G75" s="263">
        <v>84.862385321100916</v>
      </c>
      <c r="I75" s="35"/>
      <c r="J75" s="80"/>
      <c r="K75" s="35"/>
      <c r="L75" s="78"/>
    </row>
    <row r="76" spans="1:12">
      <c r="A76" s="6" t="s">
        <v>24</v>
      </c>
      <c r="B76" s="262">
        <v>2729</v>
      </c>
      <c r="C76" s="262">
        <v>18017</v>
      </c>
      <c r="D76" s="263">
        <v>15.5</v>
      </c>
      <c r="E76" s="262">
        <v>20055</v>
      </c>
      <c r="F76" s="262">
        <v>24458</v>
      </c>
      <c r="G76" s="263">
        <v>81.9977103606182</v>
      </c>
      <c r="I76" s="35"/>
      <c r="J76" s="80"/>
      <c r="K76" s="35"/>
      <c r="L76" s="78"/>
    </row>
    <row r="77" spans="1:12" ht="22.5" customHeight="1" thickBot="1">
      <c r="A77" s="266" t="s">
        <v>26</v>
      </c>
      <c r="B77" s="267">
        <f>SUM(B74:B76)</f>
        <v>35142</v>
      </c>
      <c r="C77" s="267">
        <f>SUM(C74:C76)</f>
        <v>276902</v>
      </c>
      <c r="D77" s="268">
        <f>B77*100/C77</f>
        <v>12.691132602870329</v>
      </c>
      <c r="E77" s="267">
        <f>SUM(E74:E76)</f>
        <v>93324</v>
      </c>
      <c r="F77" s="267">
        <f>SUM(F74:F76)</f>
        <v>311045</v>
      </c>
      <c r="G77" s="268">
        <f>E77*100/F77</f>
        <v>30.003375717339935</v>
      </c>
      <c r="I77" s="35"/>
      <c r="J77" s="201"/>
      <c r="K77" s="35"/>
      <c r="L77" s="200"/>
    </row>
    <row r="78" spans="1:12">
      <c r="I78" s="35"/>
      <c r="J78" s="200"/>
      <c r="K78" s="35"/>
      <c r="L78" s="200"/>
    </row>
    <row r="79" spans="1:12">
      <c r="I79" s="35"/>
      <c r="J79" s="35"/>
      <c r="K79" s="35"/>
      <c r="L79" s="35"/>
    </row>
    <row r="80" spans="1:12" ht="49.5" customHeight="1" thickBot="1">
      <c r="A80" s="340" t="s">
        <v>307</v>
      </c>
      <c r="B80" s="340"/>
      <c r="C80" s="340"/>
      <c r="D80" s="340"/>
      <c r="E80" s="340"/>
      <c r="F80" s="340"/>
      <c r="G80" s="340"/>
      <c r="I80" s="35"/>
      <c r="J80" s="35"/>
      <c r="K80" s="35"/>
      <c r="L80" s="35"/>
    </row>
    <row r="81" spans="1:12" ht="108" customHeight="1" thickBot="1">
      <c r="A81" s="1" t="s">
        <v>0</v>
      </c>
      <c r="B81" s="1" t="s">
        <v>38</v>
      </c>
      <c r="C81" s="1" t="s">
        <v>39</v>
      </c>
      <c r="D81" s="2" t="s">
        <v>40</v>
      </c>
      <c r="E81" s="3" t="s">
        <v>41</v>
      </c>
      <c r="F81" s="3" t="s">
        <v>42</v>
      </c>
      <c r="G81" s="4" t="s">
        <v>43</v>
      </c>
      <c r="I81" s="77"/>
      <c r="J81" s="35"/>
      <c r="K81" s="202"/>
      <c r="L81" s="35"/>
    </row>
    <row r="82" spans="1:12" ht="12.75" customHeight="1" thickTop="1">
      <c r="A82" s="264">
        <v>1</v>
      </c>
      <c r="B82" s="264">
        <v>2</v>
      </c>
      <c r="C82" s="264">
        <v>3</v>
      </c>
      <c r="D82" s="264">
        <v>4</v>
      </c>
      <c r="E82" s="265">
        <v>5</v>
      </c>
      <c r="F82" s="265">
        <v>6</v>
      </c>
      <c r="G82" s="265">
        <v>7</v>
      </c>
      <c r="I82" s="35"/>
      <c r="J82" s="35"/>
      <c r="K82" s="35"/>
      <c r="L82" s="35"/>
    </row>
    <row r="83" spans="1:12">
      <c r="A83" s="6" t="s">
        <v>6</v>
      </c>
      <c r="B83" s="262">
        <v>262</v>
      </c>
      <c r="C83" s="262">
        <v>802</v>
      </c>
      <c r="D83" s="263">
        <v>32.668329177057359</v>
      </c>
      <c r="E83" s="262">
        <v>141</v>
      </c>
      <c r="F83" s="262">
        <v>802</v>
      </c>
      <c r="G83" s="263">
        <v>17.581047381546135</v>
      </c>
      <c r="I83" s="80"/>
      <c r="J83" s="35"/>
      <c r="K83" s="80"/>
      <c r="L83" s="35"/>
    </row>
    <row r="84" spans="1:12">
      <c r="A84" s="20" t="s">
        <v>302</v>
      </c>
      <c r="B84" s="262">
        <v>3355</v>
      </c>
      <c r="C84" s="262">
        <v>5615</v>
      </c>
      <c r="D84" s="263">
        <v>59.750667853962604</v>
      </c>
      <c r="E84" s="262">
        <v>1598</v>
      </c>
      <c r="F84" s="262">
        <v>5615</v>
      </c>
      <c r="G84" s="263">
        <v>28.459483526268926</v>
      </c>
      <c r="I84" s="80"/>
      <c r="J84" s="35"/>
      <c r="K84" s="80"/>
      <c r="L84" s="35"/>
    </row>
    <row r="85" spans="1:12">
      <c r="A85" s="20" t="s">
        <v>8</v>
      </c>
      <c r="B85" s="262">
        <v>280</v>
      </c>
      <c r="C85" s="262">
        <v>1313</v>
      </c>
      <c r="D85" s="263">
        <v>21.325209444021326</v>
      </c>
      <c r="E85" s="262">
        <v>547</v>
      </c>
      <c r="F85" s="262">
        <v>1313</v>
      </c>
      <c r="G85" s="263">
        <v>41.660319878141664</v>
      </c>
      <c r="I85" s="80"/>
      <c r="J85" s="35"/>
      <c r="K85" s="80"/>
      <c r="L85" s="35"/>
    </row>
    <row r="86" spans="1:12">
      <c r="A86" s="6" t="s">
        <v>303</v>
      </c>
      <c r="B86" s="262">
        <v>981</v>
      </c>
      <c r="C86" s="262">
        <v>4527</v>
      </c>
      <c r="D86" s="263">
        <v>21.669980119284293</v>
      </c>
      <c r="E86" s="262">
        <v>2291</v>
      </c>
      <c r="F86" s="262">
        <v>4527</v>
      </c>
      <c r="G86" s="263">
        <v>50.6</v>
      </c>
      <c r="I86" s="80"/>
      <c r="J86" s="35"/>
      <c r="K86" s="80"/>
      <c r="L86" s="35"/>
    </row>
    <row r="87" spans="1:12">
      <c r="A87" s="6" t="s">
        <v>10</v>
      </c>
      <c r="B87" s="262">
        <v>131</v>
      </c>
      <c r="C87" s="262">
        <v>4035</v>
      </c>
      <c r="D87" s="263">
        <v>3.2465923172242874</v>
      </c>
      <c r="E87" s="262">
        <v>292</v>
      </c>
      <c r="F87" s="262">
        <v>4035</v>
      </c>
      <c r="G87" s="263">
        <v>7.2366790582403961</v>
      </c>
      <c r="I87" s="80"/>
      <c r="J87" s="35"/>
      <c r="K87" s="80"/>
      <c r="L87" s="35"/>
    </row>
    <row r="88" spans="1:12">
      <c r="A88" s="6" t="s">
        <v>301</v>
      </c>
      <c r="B88" s="262">
        <v>2241</v>
      </c>
      <c r="C88" s="262">
        <v>5284</v>
      </c>
      <c r="D88" s="263">
        <v>42.411052233156695</v>
      </c>
      <c r="E88" s="262">
        <v>2263</v>
      </c>
      <c r="F88" s="262">
        <v>5284</v>
      </c>
      <c r="G88" s="263">
        <v>42.82740348221045</v>
      </c>
      <c r="I88" s="80"/>
      <c r="J88" s="35"/>
      <c r="K88" s="80"/>
      <c r="L88" s="35"/>
    </row>
    <row r="89" spans="1:12">
      <c r="A89" s="6" t="s">
        <v>12</v>
      </c>
      <c r="B89" s="262">
        <v>150</v>
      </c>
      <c r="C89" s="262">
        <v>3185</v>
      </c>
      <c r="D89" s="263">
        <v>4.7095761381475674</v>
      </c>
      <c r="E89" s="262">
        <v>291</v>
      </c>
      <c r="F89" s="262">
        <v>3185</v>
      </c>
      <c r="G89" s="263">
        <v>9.1365777080062802</v>
      </c>
      <c r="I89" s="80"/>
      <c r="J89" s="35"/>
      <c r="K89" s="80"/>
      <c r="L89" s="35"/>
    </row>
    <row r="90" spans="1:12">
      <c r="A90" s="6" t="s">
        <v>13</v>
      </c>
      <c r="B90" s="262">
        <v>295</v>
      </c>
      <c r="C90" s="262">
        <v>3992</v>
      </c>
      <c r="D90" s="263">
        <v>7.3897795591182369</v>
      </c>
      <c r="E90" s="262"/>
      <c r="F90" s="262">
        <v>3992</v>
      </c>
      <c r="G90" s="263"/>
      <c r="I90" s="80"/>
      <c r="J90" s="35"/>
      <c r="K90" s="82"/>
      <c r="L90" s="35"/>
    </row>
    <row r="91" spans="1:12">
      <c r="A91" s="6" t="s">
        <v>14</v>
      </c>
      <c r="B91" s="262">
        <v>1236</v>
      </c>
      <c r="C91" s="262">
        <v>9905</v>
      </c>
      <c r="D91" s="263">
        <v>12.478546188793539</v>
      </c>
      <c r="E91" s="262">
        <v>2539</v>
      </c>
      <c r="F91" s="262">
        <v>9905</v>
      </c>
      <c r="G91" s="263">
        <v>25.63351842503786</v>
      </c>
      <c r="I91" s="80"/>
      <c r="J91" s="35"/>
      <c r="K91" s="80"/>
      <c r="L91" s="35"/>
    </row>
    <row r="92" spans="1:12">
      <c r="A92" s="6" t="s">
        <v>15</v>
      </c>
      <c r="B92" s="262">
        <v>5030</v>
      </c>
      <c r="C92" s="262">
        <v>5545</v>
      </c>
      <c r="D92" s="263">
        <v>90.712353471596032</v>
      </c>
      <c r="E92" s="262">
        <v>4980</v>
      </c>
      <c r="F92" s="262">
        <v>5545</v>
      </c>
      <c r="G92" s="263">
        <v>89.810640216411187</v>
      </c>
      <c r="I92" s="80"/>
      <c r="J92" s="35"/>
      <c r="K92" s="80"/>
      <c r="L92" s="35"/>
    </row>
    <row r="93" spans="1:12">
      <c r="A93" s="6" t="s">
        <v>16</v>
      </c>
      <c r="B93" s="262">
        <v>2842</v>
      </c>
      <c r="C93" s="262">
        <v>10478</v>
      </c>
      <c r="D93" s="263">
        <v>27.123496850543997</v>
      </c>
      <c r="E93" s="262">
        <v>1280</v>
      </c>
      <c r="F93" s="262">
        <v>10478</v>
      </c>
      <c r="G93" s="263">
        <v>12.216071769421646</v>
      </c>
      <c r="I93" s="80"/>
      <c r="J93" s="35"/>
      <c r="K93" s="80"/>
      <c r="L93" s="35"/>
    </row>
    <row r="94" spans="1:12">
      <c r="A94" s="6" t="s">
        <v>17</v>
      </c>
      <c r="B94" s="262">
        <v>184</v>
      </c>
      <c r="C94" s="262">
        <v>4632</v>
      </c>
      <c r="D94" s="263">
        <v>3.97</v>
      </c>
      <c r="E94" s="262">
        <v>864</v>
      </c>
      <c r="F94" s="262">
        <v>4632</v>
      </c>
      <c r="G94" s="263">
        <v>18.649999999999999</v>
      </c>
      <c r="I94" s="80"/>
      <c r="J94" s="35"/>
      <c r="K94" s="80"/>
      <c r="L94" s="35"/>
    </row>
    <row r="95" spans="1:12">
      <c r="A95" s="6" t="s">
        <v>18</v>
      </c>
      <c r="B95" s="262">
        <v>1257</v>
      </c>
      <c r="C95" s="262">
        <v>2423</v>
      </c>
      <c r="D95" s="263">
        <v>51.877837391663228</v>
      </c>
      <c r="E95" s="262">
        <v>739</v>
      </c>
      <c r="F95" s="262">
        <v>2423</v>
      </c>
      <c r="G95" s="263">
        <v>30.49938093272802</v>
      </c>
      <c r="I95" s="80"/>
      <c r="J95" s="35"/>
      <c r="K95" s="80"/>
      <c r="L95" s="35"/>
    </row>
    <row r="96" spans="1:12">
      <c r="A96" s="6" t="s">
        <v>19</v>
      </c>
      <c r="B96" s="262">
        <v>336</v>
      </c>
      <c r="C96" s="262">
        <v>938</v>
      </c>
      <c r="D96" s="263">
        <v>35.820895522388057</v>
      </c>
      <c r="E96" s="262">
        <v>315</v>
      </c>
      <c r="F96" s="262">
        <v>938</v>
      </c>
      <c r="G96" s="263">
        <v>33.582089552238806</v>
      </c>
      <c r="I96" s="80"/>
      <c r="J96" s="35"/>
      <c r="K96" s="80"/>
      <c r="L96" s="35"/>
    </row>
    <row r="97" spans="1:12">
      <c r="A97" s="20" t="s">
        <v>20</v>
      </c>
      <c r="B97" s="262">
        <v>1873</v>
      </c>
      <c r="C97" s="262">
        <v>1971</v>
      </c>
      <c r="D97" s="263">
        <v>95.027904616945719</v>
      </c>
      <c r="E97" s="262">
        <v>973</v>
      </c>
      <c r="F97" s="262">
        <v>1971</v>
      </c>
      <c r="G97" s="263">
        <v>49.365804160324707</v>
      </c>
      <c r="I97" s="80"/>
      <c r="J97" s="35"/>
      <c r="K97" s="80"/>
      <c r="L97" s="35"/>
    </row>
    <row r="98" spans="1:12">
      <c r="A98" s="6" t="s">
        <v>21</v>
      </c>
      <c r="B98" s="262">
        <v>1520</v>
      </c>
      <c r="C98" s="262">
        <v>3174</v>
      </c>
      <c r="D98" s="263">
        <v>47.889098928796471</v>
      </c>
      <c r="E98" s="262">
        <v>1556</v>
      </c>
      <c r="F98" s="262">
        <v>3174</v>
      </c>
      <c r="G98" s="263">
        <v>49.023314429741646</v>
      </c>
      <c r="I98" s="80"/>
      <c r="J98" s="35"/>
      <c r="K98" s="80"/>
      <c r="L98" s="35"/>
    </row>
    <row r="99" spans="1:12" ht="16.5" customHeight="1" thickBot="1">
      <c r="A99" s="266" t="s">
        <v>22</v>
      </c>
      <c r="B99" s="267">
        <f>SUM(B83:B98)</f>
        <v>21973</v>
      </c>
      <c r="C99" s="267">
        <f>SUM(C83:C98)</f>
        <v>67819</v>
      </c>
      <c r="D99" s="268">
        <f>B99*100/C99</f>
        <v>32.399475073357024</v>
      </c>
      <c r="E99" s="267">
        <f>SUM(E83:E98)</f>
        <v>20669</v>
      </c>
      <c r="F99" s="267">
        <f>SUM(F83:F98)</f>
        <v>67819</v>
      </c>
      <c r="G99" s="268">
        <f>E99*100/F99</f>
        <v>30.476710066500537</v>
      </c>
      <c r="I99" s="82"/>
      <c r="J99" s="35"/>
      <c r="K99" s="82"/>
      <c r="L99" s="35"/>
    </row>
    <row r="100" spans="1:12">
      <c r="A100" s="6" t="s">
        <v>23</v>
      </c>
      <c r="B100" s="262">
        <v>792</v>
      </c>
      <c r="C100" s="262">
        <v>1530</v>
      </c>
      <c r="D100" s="263">
        <v>51.764705882352949</v>
      </c>
      <c r="E100" s="262">
        <v>629</v>
      </c>
      <c r="F100" s="262">
        <v>1530</v>
      </c>
      <c r="G100" s="263">
        <v>41.111111111111107</v>
      </c>
      <c r="I100" s="80"/>
      <c r="J100" s="35"/>
      <c r="K100" s="80"/>
      <c r="L100" s="35"/>
    </row>
    <row r="101" spans="1:12">
      <c r="A101" s="6" t="s">
        <v>24</v>
      </c>
      <c r="B101" s="262">
        <v>221</v>
      </c>
      <c r="C101" s="262">
        <v>4005</v>
      </c>
      <c r="D101" s="263">
        <v>5.5181023720349565</v>
      </c>
      <c r="E101" s="262">
        <v>614</v>
      </c>
      <c r="F101" s="262">
        <v>4005</v>
      </c>
      <c r="G101" s="263">
        <v>15.330836454431958</v>
      </c>
      <c r="I101" s="80"/>
      <c r="J101" s="35"/>
      <c r="K101" s="80"/>
      <c r="L101" s="35"/>
    </row>
    <row r="102" spans="1:12">
      <c r="A102" s="6" t="s">
        <v>25</v>
      </c>
      <c r="B102" s="262">
        <v>34</v>
      </c>
      <c r="C102" s="262">
        <v>42</v>
      </c>
      <c r="D102" s="263">
        <v>80.95</v>
      </c>
      <c r="E102" s="270">
        <v>33</v>
      </c>
      <c r="F102" s="270">
        <v>42</v>
      </c>
      <c r="G102" s="271">
        <v>78.569999999999993</v>
      </c>
      <c r="I102" s="80"/>
      <c r="J102" s="35"/>
      <c r="K102" s="203"/>
      <c r="L102" s="35"/>
    </row>
    <row r="103" spans="1:12" ht="22.5" customHeight="1" thickBot="1">
      <c r="A103" s="266" t="s">
        <v>26</v>
      </c>
      <c r="B103" s="267">
        <f>SUM(B99:B102)</f>
        <v>23020</v>
      </c>
      <c r="C103" s="267">
        <f>SUM(C99:C102)</f>
        <v>73396</v>
      </c>
      <c r="D103" s="268">
        <f>B103*100/C103</f>
        <v>31.364107035805766</v>
      </c>
      <c r="E103" s="267">
        <f>SUM(E99:E102)</f>
        <v>21945</v>
      </c>
      <c r="F103" s="267">
        <f>SUM(F99:F102)</f>
        <v>73396</v>
      </c>
      <c r="G103" s="268">
        <f>E103*100/F103</f>
        <v>29.899449561283994</v>
      </c>
      <c r="I103" s="82"/>
      <c r="J103" s="35"/>
      <c r="K103" s="82"/>
      <c r="L103" s="35"/>
    </row>
    <row r="104" spans="1:12">
      <c r="I104" s="35"/>
      <c r="J104" s="35"/>
      <c r="K104" s="35"/>
      <c r="L104" s="35"/>
    </row>
    <row r="105" spans="1:12">
      <c r="I105" s="35"/>
      <c r="J105" s="35"/>
      <c r="K105" s="35"/>
      <c r="L105" s="35"/>
    </row>
    <row r="106" spans="1:12" ht="48.75" customHeight="1" thickBot="1">
      <c r="A106" s="339" t="s">
        <v>308</v>
      </c>
      <c r="B106" s="339"/>
      <c r="C106" s="339"/>
      <c r="D106" s="339"/>
      <c r="E106" s="339"/>
      <c r="F106" s="339"/>
      <c r="G106" s="339"/>
      <c r="I106" s="35"/>
      <c r="J106" s="35"/>
      <c r="K106" s="35"/>
      <c r="L106" s="35"/>
    </row>
    <row r="107" spans="1:12" ht="122.25" customHeight="1" thickBot="1">
      <c r="A107" s="1" t="s">
        <v>0</v>
      </c>
      <c r="B107" s="1" t="s">
        <v>44</v>
      </c>
      <c r="C107" s="1" t="s">
        <v>45</v>
      </c>
      <c r="D107" s="2" t="s">
        <v>46</v>
      </c>
      <c r="E107" s="3" t="s">
        <v>80</v>
      </c>
      <c r="F107" s="3" t="s">
        <v>47</v>
      </c>
      <c r="G107" s="4" t="s">
        <v>81</v>
      </c>
      <c r="I107" s="77"/>
      <c r="J107" s="35"/>
      <c r="K107" s="202"/>
      <c r="L107" s="35"/>
    </row>
    <row r="108" spans="1:12" ht="12.75" customHeight="1" thickTop="1">
      <c r="A108" s="264">
        <v>1</v>
      </c>
      <c r="B108" s="264">
        <v>2</v>
      </c>
      <c r="C108" s="264">
        <v>3</v>
      </c>
      <c r="D108" s="264">
        <v>4</v>
      </c>
      <c r="E108" s="265">
        <v>5</v>
      </c>
      <c r="F108" s="265">
        <v>6</v>
      </c>
      <c r="G108" s="265">
        <v>7</v>
      </c>
      <c r="I108" s="204"/>
      <c r="J108" s="35"/>
      <c r="K108" s="205"/>
      <c r="L108" s="35"/>
    </row>
    <row r="109" spans="1:12">
      <c r="A109" s="6" t="s">
        <v>6</v>
      </c>
      <c r="B109" s="262">
        <v>3001</v>
      </c>
      <c r="C109" s="262">
        <v>13687</v>
      </c>
      <c r="D109" s="263">
        <v>21.9</v>
      </c>
      <c r="E109" s="262">
        <v>509</v>
      </c>
      <c r="F109" s="262">
        <v>7716</v>
      </c>
      <c r="G109" s="263">
        <v>6.5966822187662002</v>
      </c>
      <c r="I109" s="78"/>
      <c r="J109" s="35"/>
      <c r="K109" s="78"/>
      <c r="L109" s="35"/>
    </row>
    <row r="110" spans="1:12">
      <c r="A110" s="20" t="s">
        <v>302</v>
      </c>
      <c r="B110" s="262">
        <v>10874</v>
      </c>
      <c r="C110" s="262">
        <v>106953</v>
      </c>
      <c r="D110" s="263">
        <v>10.167082737277122</v>
      </c>
      <c r="E110" s="262">
        <v>2162</v>
      </c>
      <c r="F110" s="262">
        <v>49418</v>
      </c>
      <c r="G110" s="263">
        <v>4.3749241167186046</v>
      </c>
      <c r="I110" s="78"/>
      <c r="J110" s="35"/>
      <c r="K110" s="78"/>
      <c r="L110" s="35"/>
    </row>
    <row r="111" spans="1:12">
      <c r="A111" s="20" t="s">
        <v>8</v>
      </c>
      <c r="B111" s="262">
        <v>5572</v>
      </c>
      <c r="C111" s="262">
        <v>43750</v>
      </c>
      <c r="D111" s="263">
        <v>12.736000000000001</v>
      </c>
      <c r="E111" s="262">
        <v>637</v>
      </c>
      <c r="F111" s="262">
        <v>23260</v>
      </c>
      <c r="G111" s="263">
        <v>2.7386070507308684</v>
      </c>
      <c r="I111" s="78"/>
      <c r="J111" s="35"/>
      <c r="K111" s="78"/>
      <c r="L111" s="35"/>
    </row>
    <row r="112" spans="1:12">
      <c r="A112" s="6" t="s">
        <v>303</v>
      </c>
      <c r="B112" s="262">
        <v>11882</v>
      </c>
      <c r="C112" s="262">
        <v>48425</v>
      </c>
      <c r="D112" s="263">
        <v>24.536912751677853</v>
      </c>
      <c r="E112" s="262">
        <v>1183</v>
      </c>
      <c r="F112" s="262">
        <v>23618</v>
      </c>
      <c r="G112" s="263">
        <v>5.008891523414345</v>
      </c>
      <c r="I112" s="78"/>
      <c r="J112" s="35"/>
      <c r="K112" s="78"/>
      <c r="L112" s="35"/>
    </row>
    <row r="113" spans="1:12">
      <c r="A113" s="6" t="s">
        <v>10</v>
      </c>
      <c r="B113" s="262">
        <v>43882</v>
      </c>
      <c r="C113" s="262">
        <v>105404</v>
      </c>
      <c r="D113" s="263">
        <v>41.632196121589317</v>
      </c>
      <c r="E113" s="262">
        <v>803</v>
      </c>
      <c r="F113" s="262">
        <v>25425</v>
      </c>
      <c r="G113" s="263">
        <v>3.1583087512291055</v>
      </c>
      <c r="I113" s="78"/>
      <c r="J113" s="35"/>
      <c r="K113" s="78"/>
      <c r="L113" s="35"/>
    </row>
    <row r="114" spans="1:12">
      <c r="A114" s="6" t="s">
        <v>301</v>
      </c>
      <c r="B114" s="262">
        <v>31085</v>
      </c>
      <c r="C114" s="262">
        <v>148035</v>
      </c>
      <c r="D114" s="263">
        <v>20.998412537575572</v>
      </c>
      <c r="E114" s="262">
        <v>940</v>
      </c>
      <c r="F114" s="262">
        <v>75410</v>
      </c>
      <c r="G114" s="263">
        <v>1.2465190293064581</v>
      </c>
      <c r="I114" s="78"/>
      <c r="J114" s="35"/>
      <c r="K114" s="78"/>
      <c r="L114" s="35"/>
    </row>
    <row r="115" spans="1:12">
      <c r="A115" s="6" t="s">
        <v>12</v>
      </c>
      <c r="B115" s="262">
        <v>13304</v>
      </c>
      <c r="C115" s="262">
        <v>39649</v>
      </c>
      <c r="D115" s="263">
        <v>33.554440212867917</v>
      </c>
      <c r="E115" s="262">
        <v>226</v>
      </c>
      <c r="F115" s="262">
        <v>18194</v>
      </c>
      <c r="G115" s="263">
        <v>1.242167747609102</v>
      </c>
      <c r="I115" s="78"/>
      <c r="J115" s="35"/>
      <c r="K115" s="78"/>
      <c r="L115" s="35"/>
    </row>
    <row r="116" spans="1:12">
      <c r="A116" s="6" t="s">
        <v>13</v>
      </c>
      <c r="B116" s="262"/>
      <c r="C116" s="262"/>
      <c r="D116" s="263"/>
      <c r="E116" s="262">
        <v>641</v>
      </c>
      <c r="F116" s="262">
        <v>21217</v>
      </c>
      <c r="G116" s="263">
        <v>3.0211622755337704</v>
      </c>
      <c r="I116" s="83"/>
      <c r="J116" s="35"/>
      <c r="K116" s="78"/>
      <c r="L116" s="35"/>
    </row>
    <row r="117" spans="1:12">
      <c r="A117" s="6" t="s">
        <v>14</v>
      </c>
      <c r="B117" s="262"/>
      <c r="C117" s="262">
        <v>148725</v>
      </c>
      <c r="D117" s="263"/>
      <c r="E117" s="262">
        <v>2137</v>
      </c>
      <c r="F117" s="262">
        <v>72836</v>
      </c>
      <c r="G117" s="263">
        <v>2.9339886869130649</v>
      </c>
      <c r="I117" s="78"/>
      <c r="J117" s="35"/>
      <c r="K117" s="78"/>
      <c r="L117" s="35"/>
    </row>
    <row r="118" spans="1:12">
      <c r="A118" s="6" t="s">
        <v>15</v>
      </c>
      <c r="B118" s="262">
        <v>53533</v>
      </c>
      <c r="C118" s="262">
        <v>54860</v>
      </c>
      <c r="D118" s="263">
        <v>97.581115566897552</v>
      </c>
      <c r="E118" s="262">
        <v>1120</v>
      </c>
      <c r="F118" s="262">
        <v>27590</v>
      </c>
      <c r="G118" s="263">
        <v>4.0594418267488219</v>
      </c>
      <c r="I118" s="78"/>
      <c r="J118" s="35"/>
      <c r="K118" s="78"/>
      <c r="L118" s="35"/>
    </row>
    <row r="119" spans="1:12">
      <c r="A119" s="6" t="s">
        <v>16</v>
      </c>
      <c r="B119" s="262">
        <v>49933</v>
      </c>
      <c r="C119" s="262">
        <v>119115</v>
      </c>
      <c r="D119" s="263">
        <v>41.919993283801368</v>
      </c>
      <c r="E119" s="262">
        <v>2748</v>
      </c>
      <c r="F119" s="262">
        <v>57183</v>
      </c>
      <c r="G119" s="263">
        <v>4.8056240491055036</v>
      </c>
      <c r="I119" s="78"/>
      <c r="J119" s="35"/>
      <c r="K119" s="78"/>
      <c r="L119" s="35"/>
    </row>
    <row r="120" spans="1:12">
      <c r="A120" s="6" t="s">
        <v>17</v>
      </c>
      <c r="B120" s="262">
        <v>3614</v>
      </c>
      <c r="C120" s="262">
        <v>60393</v>
      </c>
      <c r="D120" s="263">
        <v>5.9841372344477008</v>
      </c>
      <c r="E120" s="262">
        <v>1351</v>
      </c>
      <c r="F120" s="262">
        <v>29600</v>
      </c>
      <c r="G120" s="263">
        <v>4.5641891891891895</v>
      </c>
      <c r="I120" s="78"/>
      <c r="J120" s="35"/>
      <c r="K120" s="78"/>
      <c r="L120" s="35"/>
    </row>
    <row r="121" spans="1:12">
      <c r="A121" s="6" t="s">
        <v>18</v>
      </c>
      <c r="B121" s="262">
        <v>12555</v>
      </c>
      <c r="C121" s="262">
        <v>45433</v>
      </c>
      <c r="D121" s="263">
        <v>27.6</v>
      </c>
      <c r="E121" s="262">
        <v>1220</v>
      </c>
      <c r="F121" s="262">
        <v>21379</v>
      </c>
      <c r="G121" s="263">
        <v>5.706534449693625</v>
      </c>
      <c r="I121" s="78"/>
      <c r="J121" s="35"/>
      <c r="K121" s="78"/>
      <c r="L121" s="35"/>
    </row>
    <row r="122" spans="1:12">
      <c r="A122" s="6" t="s">
        <v>19</v>
      </c>
      <c r="B122" s="262">
        <v>786</v>
      </c>
      <c r="C122" s="262">
        <v>11027</v>
      </c>
      <c r="D122" s="263">
        <v>7.1279586469574676</v>
      </c>
      <c r="E122" s="262">
        <v>1402</v>
      </c>
      <c r="F122" s="262">
        <v>4712</v>
      </c>
      <c r="G122" s="263">
        <v>29.753820033955858</v>
      </c>
      <c r="I122" s="78"/>
      <c r="J122" s="35"/>
      <c r="K122" s="78"/>
      <c r="L122" s="35"/>
    </row>
    <row r="123" spans="1:12">
      <c r="A123" s="20" t="s">
        <v>20</v>
      </c>
      <c r="B123" s="262">
        <v>14621</v>
      </c>
      <c r="C123" s="262">
        <v>48763</v>
      </c>
      <c r="D123" s="263">
        <v>29.983799192010334</v>
      </c>
      <c r="E123" s="262">
        <v>1063</v>
      </c>
      <c r="F123" s="262">
        <v>17045</v>
      </c>
      <c r="G123" s="263">
        <v>6.2364329715459075</v>
      </c>
      <c r="I123" s="78"/>
      <c r="J123" s="35"/>
      <c r="K123" s="78"/>
      <c r="L123" s="35"/>
    </row>
    <row r="124" spans="1:12">
      <c r="A124" s="6" t="s">
        <v>21</v>
      </c>
      <c r="B124" s="262">
        <v>5459</v>
      </c>
      <c r="C124" s="262">
        <v>96492</v>
      </c>
      <c r="D124" s="263">
        <v>5.6574638311984415</v>
      </c>
      <c r="E124" s="262">
        <v>5202</v>
      </c>
      <c r="F124" s="262">
        <v>39191</v>
      </c>
      <c r="G124" s="263">
        <v>13.273455640325585</v>
      </c>
      <c r="I124" s="78"/>
      <c r="J124" s="35"/>
      <c r="K124" s="78"/>
      <c r="L124" s="35"/>
    </row>
    <row r="125" spans="1:12" s="13" customFormat="1" ht="16.5" customHeight="1" thickBot="1">
      <c r="A125" s="266" t="s">
        <v>22</v>
      </c>
      <c r="B125" s="267">
        <f>SUM(B109:B124)</f>
        <v>260101</v>
      </c>
      <c r="C125" s="267">
        <f>SUM(C109:C124)</f>
        <v>1090711</v>
      </c>
      <c r="D125" s="268">
        <f>B125*100/C125</f>
        <v>23.846921870229604</v>
      </c>
      <c r="E125" s="267">
        <f>SUM(E109:E124)</f>
        <v>23344</v>
      </c>
      <c r="F125" s="267">
        <f>SUM(F109:F124)</f>
        <v>513794</v>
      </c>
      <c r="G125" s="268">
        <f>E125*100/F125</f>
        <v>4.5434551590715344</v>
      </c>
      <c r="I125" s="82"/>
      <c r="J125" s="206"/>
      <c r="K125" s="82"/>
      <c r="L125" s="206"/>
    </row>
    <row r="126" spans="1:12">
      <c r="A126" s="6" t="s">
        <v>23</v>
      </c>
      <c r="B126" s="262">
        <v>9880</v>
      </c>
      <c r="C126" s="262">
        <v>21022</v>
      </c>
      <c r="D126" s="263">
        <v>46.998382646751026</v>
      </c>
      <c r="E126" s="262">
        <v>387</v>
      </c>
      <c r="F126" s="262">
        <v>10093</v>
      </c>
      <c r="G126" s="263">
        <v>3.8343406321212719</v>
      </c>
      <c r="I126" s="78"/>
      <c r="J126" s="35"/>
      <c r="K126" s="78"/>
      <c r="L126" s="35"/>
    </row>
    <row r="127" spans="1:12">
      <c r="A127" s="6" t="s">
        <v>24</v>
      </c>
      <c r="B127" s="262">
        <v>27209</v>
      </c>
      <c r="C127" s="262">
        <v>106797</v>
      </c>
      <c r="D127" s="263">
        <v>25.477307415002294</v>
      </c>
      <c r="E127" s="262">
        <v>848</v>
      </c>
      <c r="F127" s="262">
        <v>41763</v>
      </c>
      <c r="G127" s="263">
        <v>2.0305054713502382</v>
      </c>
      <c r="I127" s="78"/>
      <c r="J127" s="35"/>
      <c r="K127" s="78"/>
      <c r="L127" s="35"/>
    </row>
    <row r="128" spans="1:12" s="13" customFormat="1" ht="22.5" customHeight="1" thickBot="1">
      <c r="A128" s="266" t="s">
        <v>26</v>
      </c>
      <c r="B128" s="267">
        <f>SUM(B125:B127)</f>
        <v>297190</v>
      </c>
      <c r="C128" s="267">
        <f>SUM(C125:C127)</f>
        <v>1218530</v>
      </c>
      <c r="D128" s="269">
        <f>B128*100/C128</f>
        <v>24.389223080268849</v>
      </c>
      <c r="E128" s="267">
        <f>SUM(E125:E127)</f>
        <v>24579</v>
      </c>
      <c r="F128" s="267">
        <f>SUM(F125:F127)</f>
        <v>565650</v>
      </c>
      <c r="G128" s="268">
        <f>E128*100/F128</f>
        <v>4.3452665075576773</v>
      </c>
      <c r="I128" s="82"/>
      <c r="J128" s="206"/>
      <c r="K128" s="82"/>
      <c r="L128" s="206"/>
    </row>
    <row r="129" spans="1:12" s="13" customFormat="1" ht="22.5" customHeight="1">
      <c r="A129" s="27"/>
      <c r="B129" s="28"/>
      <c r="C129" s="28"/>
      <c r="D129" s="30"/>
      <c r="E129" s="28"/>
      <c r="F129" s="28"/>
      <c r="G129" s="30"/>
      <c r="I129" s="206"/>
      <c r="J129" s="206"/>
      <c r="K129" s="200"/>
      <c r="L129" s="206"/>
    </row>
    <row r="130" spans="1:12" ht="49.5" customHeight="1" thickBot="1">
      <c r="A130" s="339" t="s">
        <v>309</v>
      </c>
      <c r="B130" s="339"/>
      <c r="C130" s="339"/>
      <c r="D130" s="339"/>
      <c r="E130" s="20"/>
      <c r="F130" s="20"/>
      <c r="G130" s="29"/>
      <c r="I130" s="35"/>
      <c r="J130" s="35"/>
      <c r="K130" s="35"/>
      <c r="L130" s="35"/>
    </row>
    <row r="131" spans="1:12" ht="81.75" customHeight="1" thickBot="1">
      <c r="A131" s="1" t="s">
        <v>0</v>
      </c>
      <c r="B131" s="1" t="s">
        <v>48</v>
      </c>
      <c r="C131" s="1" t="s">
        <v>82</v>
      </c>
      <c r="D131" s="2" t="s">
        <v>49</v>
      </c>
      <c r="E131" s="20"/>
      <c r="F131" s="77"/>
      <c r="G131" s="29"/>
      <c r="I131" s="35"/>
      <c r="J131" s="35"/>
      <c r="K131" s="35"/>
      <c r="L131" s="35"/>
    </row>
    <row r="132" spans="1:12" ht="12.75" customHeight="1" thickTop="1">
      <c r="A132" s="264">
        <v>1</v>
      </c>
      <c r="B132" s="264">
        <v>2</v>
      </c>
      <c r="C132" s="264">
        <v>3</v>
      </c>
      <c r="D132" s="264">
        <v>4</v>
      </c>
      <c r="E132" s="20"/>
      <c r="F132" s="204"/>
      <c r="G132" s="29"/>
      <c r="I132" s="35"/>
      <c r="J132" s="35"/>
      <c r="K132" s="35"/>
      <c r="L132" s="35"/>
    </row>
    <row r="133" spans="1:12">
      <c r="A133" s="6" t="s">
        <v>6</v>
      </c>
      <c r="B133" s="262">
        <v>504</v>
      </c>
      <c r="C133" s="262">
        <v>1595</v>
      </c>
      <c r="D133" s="263">
        <v>31.598746081504704</v>
      </c>
      <c r="E133" s="20"/>
      <c r="F133" s="78"/>
      <c r="G133" s="29"/>
      <c r="I133" s="35"/>
      <c r="J133" s="35"/>
      <c r="K133" s="35"/>
      <c r="L133" s="35"/>
    </row>
    <row r="134" spans="1:12">
      <c r="A134" s="20" t="s">
        <v>302</v>
      </c>
      <c r="B134" s="262">
        <v>2464</v>
      </c>
      <c r="C134" s="262">
        <v>9374</v>
      </c>
      <c r="D134" s="263">
        <v>26.285470450181354</v>
      </c>
      <c r="E134" s="20"/>
      <c r="F134" s="78"/>
      <c r="G134" s="29"/>
      <c r="I134" s="35"/>
      <c r="J134" s="35"/>
      <c r="K134" s="35"/>
      <c r="L134" s="35"/>
    </row>
    <row r="135" spans="1:12">
      <c r="A135" s="20" t="s">
        <v>8</v>
      </c>
      <c r="B135" s="262">
        <v>1657</v>
      </c>
      <c r="C135" s="262">
        <v>2784</v>
      </c>
      <c r="D135" s="263">
        <v>59.518678160919535</v>
      </c>
      <c r="E135" s="20"/>
      <c r="F135" s="78"/>
      <c r="G135" s="29"/>
      <c r="I135" s="35"/>
      <c r="J135" s="35"/>
      <c r="K135" s="35"/>
      <c r="L135" s="35"/>
    </row>
    <row r="136" spans="1:12">
      <c r="A136" s="6" t="s">
        <v>303</v>
      </c>
      <c r="B136" s="262">
        <v>2325</v>
      </c>
      <c r="C136" s="262">
        <v>9844</v>
      </c>
      <c r="D136" s="263">
        <v>23.618447785453068</v>
      </c>
      <c r="E136" s="20"/>
      <c r="F136" s="78"/>
      <c r="G136" s="29"/>
      <c r="I136" s="35"/>
      <c r="J136" s="35"/>
      <c r="K136" s="35"/>
      <c r="L136" s="35"/>
    </row>
    <row r="137" spans="1:12">
      <c r="A137" s="6" t="s">
        <v>10</v>
      </c>
      <c r="B137" s="262">
        <v>6114</v>
      </c>
      <c r="C137" s="262">
        <v>22128</v>
      </c>
      <c r="D137" s="263">
        <v>27.630151843817785</v>
      </c>
      <c r="E137" s="20"/>
      <c r="F137" s="78"/>
      <c r="G137" s="29"/>
      <c r="I137" s="35"/>
      <c r="J137" s="35"/>
      <c r="K137" s="35"/>
      <c r="L137" s="35"/>
    </row>
    <row r="138" spans="1:12">
      <c r="A138" s="6" t="s">
        <v>301</v>
      </c>
      <c r="B138" s="262">
        <v>6572</v>
      </c>
      <c r="C138" s="262">
        <v>15157</v>
      </c>
      <c r="D138" s="263">
        <v>43.4</v>
      </c>
      <c r="E138" s="20"/>
      <c r="F138" s="78"/>
      <c r="G138" s="29"/>
      <c r="I138" s="35"/>
      <c r="J138" s="35"/>
      <c r="K138" s="35"/>
      <c r="L138" s="35"/>
    </row>
    <row r="139" spans="1:12">
      <c r="A139" s="6" t="s">
        <v>12</v>
      </c>
      <c r="B139" s="262">
        <v>1263</v>
      </c>
      <c r="C139" s="262">
        <v>4421</v>
      </c>
      <c r="D139" s="263">
        <v>28.56819724044334</v>
      </c>
      <c r="E139" s="20"/>
      <c r="F139" s="78"/>
      <c r="G139" s="29"/>
      <c r="I139" s="35"/>
      <c r="J139" s="35"/>
      <c r="K139" s="35"/>
      <c r="L139" s="35"/>
    </row>
    <row r="140" spans="1:12">
      <c r="A140" s="6" t="s">
        <v>13</v>
      </c>
      <c r="B140" s="262"/>
      <c r="C140" s="262"/>
      <c r="D140" s="263"/>
      <c r="E140" s="20"/>
      <c r="F140" s="84"/>
      <c r="G140" s="29"/>
      <c r="I140" s="35"/>
      <c r="J140" s="35"/>
      <c r="K140" s="35"/>
      <c r="L140" s="35"/>
    </row>
    <row r="141" spans="1:12">
      <c r="A141" s="6" t="s">
        <v>14</v>
      </c>
      <c r="B141" s="262">
        <v>9080</v>
      </c>
      <c r="C141" s="262">
        <v>30611</v>
      </c>
      <c r="D141" s="263">
        <v>29.66253960994414</v>
      </c>
      <c r="E141" s="20"/>
      <c r="F141" s="78"/>
      <c r="G141" s="29"/>
      <c r="I141" s="35"/>
      <c r="J141" s="35"/>
      <c r="K141" s="35"/>
      <c r="L141" s="35"/>
    </row>
    <row r="142" spans="1:12">
      <c r="A142" s="6" t="s">
        <v>15</v>
      </c>
      <c r="B142" s="262">
        <v>1313</v>
      </c>
      <c r="C142" s="262">
        <v>3479</v>
      </c>
      <c r="D142" s="263">
        <v>37.74073009485484</v>
      </c>
      <c r="E142" s="20"/>
      <c r="F142" s="78"/>
      <c r="G142" s="29"/>
      <c r="I142" s="35"/>
      <c r="J142" s="35"/>
      <c r="K142" s="35"/>
      <c r="L142" s="35"/>
    </row>
    <row r="143" spans="1:12">
      <c r="A143" s="6" t="s">
        <v>16</v>
      </c>
      <c r="B143" s="262">
        <v>9267</v>
      </c>
      <c r="C143" s="262">
        <v>31258</v>
      </c>
      <c r="D143" s="263">
        <v>29.64681041653337</v>
      </c>
      <c r="E143" s="20"/>
      <c r="F143" s="78"/>
      <c r="G143" s="29"/>
      <c r="I143" s="35"/>
      <c r="J143" s="35"/>
      <c r="K143" s="35"/>
      <c r="L143" s="35"/>
    </row>
    <row r="144" spans="1:12">
      <c r="A144" s="6" t="s">
        <v>17</v>
      </c>
      <c r="B144" s="262">
        <v>6069</v>
      </c>
      <c r="C144" s="262">
        <v>19031</v>
      </c>
      <c r="D144" s="263">
        <v>31.89007408964321</v>
      </c>
      <c r="E144" s="20"/>
      <c r="F144" s="78"/>
      <c r="G144" s="29"/>
      <c r="I144" s="35"/>
      <c r="J144" s="35"/>
      <c r="K144" s="35"/>
      <c r="L144" s="35"/>
    </row>
    <row r="145" spans="1:12">
      <c r="A145" s="6" t="s">
        <v>18</v>
      </c>
      <c r="B145" s="262">
        <v>765</v>
      </c>
      <c r="C145" s="262">
        <v>3886</v>
      </c>
      <c r="D145" s="263">
        <v>19.68605249613999</v>
      </c>
      <c r="E145" s="20"/>
      <c r="F145" s="78"/>
      <c r="G145" s="29"/>
      <c r="I145" s="35"/>
      <c r="J145" s="35"/>
      <c r="K145" s="35"/>
      <c r="L145" s="35"/>
    </row>
    <row r="146" spans="1:12">
      <c r="A146" s="6" t="s">
        <v>19</v>
      </c>
      <c r="B146" s="262">
        <v>258</v>
      </c>
      <c r="C146" s="262">
        <v>1416</v>
      </c>
      <c r="D146" s="263">
        <v>18.220338983050848</v>
      </c>
      <c r="E146" s="20"/>
      <c r="F146" s="78"/>
      <c r="G146" s="29"/>
      <c r="I146" s="35"/>
      <c r="J146" s="35"/>
      <c r="K146" s="35"/>
      <c r="L146" s="35"/>
    </row>
    <row r="147" spans="1:12">
      <c r="A147" s="20" t="s">
        <v>20</v>
      </c>
      <c r="B147" s="262">
        <v>3266</v>
      </c>
      <c r="C147" s="262">
        <v>11518</v>
      </c>
      <c r="D147" s="263">
        <v>28.355617294669212</v>
      </c>
      <c r="E147" s="20"/>
      <c r="F147" s="78"/>
      <c r="G147" s="29"/>
      <c r="I147" s="35"/>
      <c r="J147" s="35"/>
      <c r="K147" s="35"/>
      <c r="L147" s="35"/>
    </row>
    <row r="148" spans="1:12">
      <c r="A148" s="6" t="s">
        <v>21</v>
      </c>
      <c r="B148" s="262">
        <v>3775</v>
      </c>
      <c r="C148" s="262">
        <v>19785</v>
      </c>
      <c r="D148" s="263">
        <v>19.080111195350014</v>
      </c>
      <c r="E148" s="20"/>
      <c r="F148" s="78"/>
      <c r="G148" s="29"/>
      <c r="I148" s="35"/>
      <c r="J148" s="35"/>
      <c r="K148" s="35"/>
      <c r="L148" s="35"/>
    </row>
    <row r="149" spans="1:12" ht="16.5" customHeight="1" thickBot="1">
      <c r="A149" s="273" t="s">
        <v>22</v>
      </c>
      <c r="B149" s="267">
        <f>SUM(B133:B148)</f>
        <v>54692</v>
      </c>
      <c r="C149" s="267">
        <f>SUM(C133:C148)</f>
        <v>186287</v>
      </c>
      <c r="D149" s="268">
        <f>B149*100/C149</f>
        <v>29.358999822853985</v>
      </c>
      <c r="E149" s="20"/>
      <c r="F149" s="82"/>
      <c r="G149" s="29"/>
      <c r="I149" s="35"/>
      <c r="J149" s="35"/>
      <c r="K149" s="35"/>
      <c r="L149" s="35"/>
    </row>
    <row r="150" spans="1:12">
      <c r="A150" s="6" t="s">
        <v>23</v>
      </c>
      <c r="B150" s="262">
        <v>2356</v>
      </c>
      <c r="C150" s="262">
        <v>4488</v>
      </c>
      <c r="D150" s="263">
        <v>52.495543672014257</v>
      </c>
      <c r="E150" s="20"/>
      <c r="F150" s="78"/>
      <c r="G150" s="29"/>
      <c r="I150" s="35"/>
      <c r="J150" s="35"/>
      <c r="K150" s="35"/>
      <c r="L150" s="35"/>
    </row>
    <row r="151" spans="1:12">
      <c r="A151" s="6" t="s">
        <v>24</v>
      </c>
      <c r="B151" s="262">
        <v>3075</v>
      </c>
      <c r="C151" s="262">
        <v>11985</v>
      </c>
      <c r="D151" s="263">
        <v>25.66</v>
      </c>
      <c r="E151" s="20"/>
      <c r="F151" s="78"/>
      <c r="G151" s="29"/>
      <c r="I151" s="35"/>
      <c r="J151" s="35"/>
      <c r="K151" s="35"/>
      <c r="L151" s="35"/>
    </row>
    <row r="152" spans="1:12">
      <c r="A152" s="6" t="s">
        <v>25</v>
      </c>
      <c r="B152" s="272">
        <v>348</v>
      </c>
      <c r="C152" s="272">
        <v>4552</v>
      </c>
      <c r="D152" s="271">
        <v>7.64</v>
      </c>
      <c r="E152" s="20"/>
      <c r="F152" s="207"/>
      <c r="G152" s="29"/>
      <c r="I152" s="35"/>
      <c r="J152" s="35"/>
      <c r="K152" s="35"/>
      <c r="L152" s="35"/>
    </row>
    <row r="153" spans="1:12" ht="22.5" customHeight="1" thickBot="1">
      <c r="A153" s="266" t="s">
        <v>26</v>
      </c>
      <c r="B153" s="267">
        <f>SUM(B149:B152)</f>
        <v>60471</v>
      </c>
      <c r="C153" s="267">
        <f>SUM(C149:C152)</f>
        <v>207312</v>
      </c>
      <c r="D153" s="268">
        <f>B153*100/C153</f>
        <v>29.169078490391293</v>
      </c>
      <c r="E153" s="20"/>
      <c r="F153" s="200"/>
      <c r="G153" s="29"/>
    </row>
    <row r="154" spans="1:12">
      <c r="E154" s="20"/>
      <c r="F154" s="20"/>
      <c r="G154" s="29"/>
    </row>
    <row r="155" spans="1:12">
      <c r="E155" s="20"/>
      <c r="F155" s="20"/>
      <c r="G155" s="29"/>
    </row>
    <row r="156" spans="1:12">
      <c r="E156" s="20"/>
      <c r="F156" s="20"/>
      <c r="G156" s="29"/>
    </row>
    <row r="157" spans="1:12">
      <c r="E157" s="20"/>
      <c r="F157" s="20"/>
      <c r="G157" s="29"/>
    </row>
    <row r="158" spans="1:12">
      <c r="E158" s="20"/>
      <c r="F158" s="20"/>
      <c r="G158" s="29"/>
    </row>
    <row r="159" spans="1:12">
      <c r="E159" s="20"/>
      <c r="F159" s="20"/>
      <c r="G159" s="29"/>
    </row>
    <row r="160" spans="1:12">
      <c r="E160" s="20"/>
      <c r="F160" s="20"/>
      <c r="G160" s="29"/>
    </row>
  </sheetData>
  <sortState ref="I5:I19">
    <sortCondition ref="I5:I19"/>
  </sortState>
  <mergeCells count="6">
    <mergeCell ref="A130:D130"/>
    <mergeCell ref="A1:G1"/>
    <mergeCell ref="A27:G27"/>
    <mergeCell ref="A55:G55"/>
    <mergeCell ref="A80:G80"/>
    <mergeCell ref="A106:G106"/>
  </mergeCells>
  <pageMargins left="0.45" right="0.45" top="0.75" bottom="0.25" header="0.3" footer="0.3"/>
  <pageSetup paperSize="9" scale="89" orientation="landscape" r:id="rId1"/>
  <rowBreaks count="6" manualBreakCount="6">
    <brk id="26" max="6" man="1"/>
    <brk id="54" max="16383" man="1"/>
    <brk id="79" max="16383" man="1"/>
    <brk id="105" max="16383" man="1"/>
    <brk id="129" max="16383" man="1"/>
    <brk id="1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P32" sqref="P32"/>
    </sheetView>
  </sheetViews>
  <sheetFormatPr defaultRowHeight="15"/>
  <cols>
    <col min="1" max="1" width="13.42578125" style="34" customWidth="1"/>
    <col min="2" max="2" width="18" style="33" customWidth="1"/>
    <col min="3" max="3" width="19.5703125" customWidth="1"/>
    <col min="4" max="4" width="19.7109375" customWidth="1"/>
    <col min="5" max="5" width="22.140625" customWidth="1"/>
    <col min="6" max="6" width="20.140625" customWidth="1"/>
    <col min="7" max="7" width="18.140625" customWidth="1"/>
  </cols>
  <sheetData>
    <row r="1" spans="1:8" ht="45" customHeight="1">
      <c r="A1" s="349" t="s">
        <v>375</v>
      </c>
      <c r="B1" s="349"/>
      <c r="C1" s="349"/>
      <c r="D1" s="349"/>
      <c r="E1" s="349"/>
      <c r="F1" s="349"/>
      <c r="G1" s="349"/>
      <c r="H1" s="51"/>
    </row>
    <row r="2" spans="1:8" s="51" customFormat="1" ht="81.75" customHeight="1">
      <c r="A2" s="57" t="s">
        <v>149</v>
      </c>
      <c r="B2" s="58" t="s">
        <v>148</v>
      </c>
      <c r="C2" s="57" t="s">
        <v>147</v>
      </c>
      <c r="D2" s="57" t="s">
        <v>146</v>
      </c>
      <c r="E2" s="63" t="s">
        <v>145</v>
      </c>
      <c r="F2" s="57" t="s">
        <v>144</v>
      </c>
      <c r="G2" s="63" t="s">
        <v>143</v>
      </c>
    </row>
    <row r="3" spans="1:8">
      <c r="A3" s="350" t="s">
        <v>6</v>
      </c>
      <c r="B3" s="41" t="s">
        <v>142</v>
      </c>
      <c r="C3" s="137">
        <v>279</v>
      </c>
      <c r="D3" s="137">
        <v>1078</v>
      </c>
      <c r="E3" s="60">
        <v>3.86</v>
      </c>
      <c r="F3" s="137">
        <v>279</v>
      </c>
      <c r="G3" s="60">
        <v>100</v>
      </c>
    </row>
    <row r="4" spans="1:8">
      <c r="A4" s="351"/>
      <c r="B4" s="36" t="s">
        <v>141</v>
      </c>
      <c r="C4" s="137">
        <v>258</v>
      </c>
      <c r="D4" s="137">
        <v>525</v>
      </c>
      <c r="E4" s="60">
        <v>2.0299999999999998</v>
      </c>
      <c r="F4" s="44"/>
      <c r="G4" s="61"/>
    </row>
    <row r="5" spans="1:8">
      <c r="A5" s="352"/>
      <c r="B5" s="40" t="s">
        <v>140</v>
      </c>
      <c r="C5" s="138">
        <v>4969</v>
      </c>
      <c r="D5" s="138">
        <v>932</v>
      </c>
      <c r="E5" s="64">
        <v>0.19</v>
      </c>
      <c r="F5" s="39"/>
      <c r="G5" s="62"/>
    </row>
    <row r="6" spans="1:8">
      <c r="A6" s="351" t="s">
        <v>7</v>
      </c>
      <c r="B6" s="36" t="s">
        <v>142</v>
      </c>
      <c r="C6" s="54">
        <v>1799</v>
      </c>
      <c r="D6" s="54">
        <v>9245</v>
      </c>
      <c r="E6" s="60">
        <v>5.14</v>
      </c>
      <c r="F6" s="54">
        <v>1799</v>
      </c>
      <c r="G6" s="60">
        <v>100</v>
      </c>
    </row>
    <row r="7" spans="1:8">
      <c r="A7" s="351"/>
      <c r="B7" s="36" t="s">
        <v>141</v>
      </c>
      <c r="C7" s="54">
        <v>1561</v>
      </c>
      <c r="D7" s="54">
        <v>3552</v>
      </c>
      <c r="E7" s="60">
        <v>2.2799999999999998</v>
      </c>
      <c r="F7" s="44"/>
      <c r="G7" s="61"/>
    </row>
    <row r="8" spans="1:8">
      <c r="A8" s="352"/>
      <c r="B8" s="40" t="s">
        <v>140</v>
      </c>
      <c r="C8" s="59">
        <v>27835</v>
      </c>
      <c r="D8" s="59">
        <v>5416</v>
      </c>
      <c r="E8" s="64">
        <v>0.19</v>
      </c>
      <c r="F8" s="39"/>
      <c r="G8" s="62"/>
    </row>
    <row r="9" spans="1:8">
      <c r="A9" s="350" t="s">
        <v>8</v>
      </c>
      <c r="B9" s="41" t="s">
        <v>142</v>
      </c>
      <c r="C9" s="54">
        <v>641</v>
      </c>
      <c r="D9" s="54">
        <v>2730</v>
      </c>
      <c r="E9" s="60">
        <v>4.26</v>
      </c>
      <c r="F9" s="54">
        <v>641</v>
      </c>
      <c r="G9" s="60">
        <v>100</v>
      </c>
    </row>
    <row r="10" spans="1:8">
      <c r="A10" s="351" t="s">
        <v>8</v>
      </c>
      <c r="B10" s="36" t="s">
        <v>141</v>
      </c>
      <c r="C10" s="54">
        <v>527</v>
      </c>
      <c r="D10" s="54">
        <v>1516</v>
      </c>
      <c r="E10" s="60">
        <v>2.88</v>
      </c>
      <c r="F10" s="44"/>
      <c r="G10" s="61"/>
    </row>
    <row r="11" spans="1:8">
      <c r="A11" s="352" t="s">
        <v>8</v>
      </c>
      <c r="B11" s="40" t="s">
        <v>140</v>
      </c>
      <c r="C11" s="59">
        <v>11384</v>
      </c>
      <c r="D11" s="59">
        <v>2510</v>
      </c>
      <c r="E11" s="64">
        <v>0.22</v>
      </c>
      <c r="F11" s="39"/>
      <c r="G11" s="62"/>
    </row>
    <row r="12" spans="1:8">
      <c r="A12" s="351" t="s">
        <v>9</v>
      </c>
      <c r="B12" s="36" t="s">
        <v>142</v>
      </c>
      <c r="C12" s="54">
        <v>964</v>
      </c>
      <c r="D12" s="54">
        <v>4219</v>
      </c>
      <c r="E12" s="60">
        <v>4.38</v>
      </c>
      <c r="F12" s="54">
        <v>859</v>
      </c>
      <c r="G12" s="60">
        <v>89.11</v>
      </c>
    </row>
    <row r="13" spans="1:8">
      <c r="A13" s="351" t="s">
        <v>9</v>
      </c>
      <c r="B13" s="36" t="s">
        <v>141</v>
      </c>
      <c r="C13" s="54">
        <v>905</v>
      </c>
      <c r="D13" s="54">
        <v>1643</v>
      </c>
      <c r="E13" s="60">
        <v>1.82</v>
      </c>
      <c r="F13" s="44"/>
      <c r="G13" s="61"/>
    </row>
    <row r="14" spans="1:8">
      <c r="A14" s="352" t="s">
        <v>9</v>
      </c>
      <c r="B14" s="40" t="s">
        <v>140</v>
      </c>
      <c r="C14" s="59">
        <v>11453</v>
      </c>
      <c r="D14" s="59">
        <v>2510</v>
      </c>
      <c r="E14" s="64">
        <v>0.24</v>
      </c>
      <c r="F14" s="39"/>
      <c r="G14" s="62"/>
    </row>
    <row r="15" spans="1:8">
      <c r="A15" s="351" t="s">
        <v>10</v>
      </c>
      <c r="B15" s="36" t="s">
        <v>142</v>
      </c>
      <c r="C15" s="54">
        <v>1806</v>
      </c>
      <c r="D15" s="54">
        <v>8456</v>
      </c>
      <c r="E15" s="60">
        <v>4.68</v>
      </c>
      <c r="F15" s="54">
        <v>1806</v>
      </c>
      <c r="G15" s="60">
        <v>100</v>
      </c>
    </row>
    <row r="16" spans="1:8">
      <c r="A16" s="351" t="s">
        <v>10</v>
      </c>
      <c r="B16" s="36" t="s">
        <v>141</v>
      </c>
      <c r="C16" s="54">
        <v>1706</v>
      </c>
      <c r="D16" s="54">
        <v>3087</v>
      </c>
      <c r="E16" s="60">
        <v>1.81</v>
      </c>
      <c r="F16" s="44"/>
      <c r="G16" s="61"/>
    </row>
    <row r="17" spans="1:7">
      <c r="A17" s="352" t="s">
        <v>10</v>
      </c>
      <c r="B17" s="40" t="s">
        <v>140</v>
      </c>
      <c r="C17" s="59">
        <v>23881</v>
      </c>
      <c r="D17" s="59">
        <v>4093</v>
      </c>
      <c r="E17" s="64">
        <v>0.17</v>
      </c>
      <c r="F17" s="39"/>
      <c r="G17" s="62"/>
    </row>
    <row r="18" spans="1:7">
      <c r="A18" s="351" t="s">
        <v>11</v>
      </c>
      <c r="B18" s="36" t="s">
        <v>142</v>
      </c>
      <c r="C18" s="54">
        <v>2421</v>
      </c>
      <c r="D18" s="54">
        <v>10910</v>
      </c>
      <c r="E18" s="60">
        <v>4.51</v>
      </c>
      <c r="F18" s="54">
        <v>2421</v>
      </c>
      <c r="G18" s="60">
        <v>100</v>
      </c>
    </row>
    <row r="19" spans="1:7">
      <c r="A19" s="352"/>
      <c r="B19" s="40" t="s">
        <v>140</v>
      </c>
      <c r="C19" s="59">
        <v>31887</v>
      </c>
      <c r="D19" s="59">
        <v>3194</v>
      </c>
      <c r="E19" s="64">
        <v>0.1</v>
      </c>
      <c r="F19" s="39"/>
      <c r="G19" s="62"/>
    </row>
    <row r="20" spans="1:7">
      <c r="A20" s="351" t="s">
        <v>12</v>
      </c>
      <c r="B20" s="36" t="s">
        <v>142</v>
      </c>
      <c r="C20" s="54">
        <v>626</v>
      </c>
      <c r="D20" s="54">
        <v>3089</v>
      </c>
      <c r="E20" s="60">
        <v>4.93</v>
      </c>
      <c r="F20" s="54">
        <v>626</v>
      </c>
      <c r="G20" s="60">
        <v>100</v>
      </c>
    </row>
    <row r="21" spans="1:7">
      <c r="A21" s="351"/>
      <c r="B21" s="36" t="s">
        <v>141</v>
      </c>
      <c r="C21" s="54">
        <v>631</v>
      </c>
      <c r="D21" s="54">
        <v>919</v>
      </c>
      <c r="E21" s="60">
        <v>1.46</v>
      </c>
      <c r="F21" s="44"/>
      <c r="G21" s="61"/>
    </row>
    <row r="22" spans="1:7">
      <c r="A22" s="352"/>
      <c r="B22" s="40" t="s">
        <v>140</v>
      </c>
      <c r="C22" s="59">
        <v>8473</v>
      </c>
      <c r="D22" s="59">
        <v>1086</v>
      </c>
      <c r="E22" s="64">
        <v>0.13</v>
      </c>
      <c r="F22" s="39"/>
      <c r="G22" s="62"/>
    </row>
    <row r="23" spans="1:7">
      <c r="A23" s="351" t="s">
        <v>13</v>
      </c>
      <c r="B23" s="36" t="s">
        <v>142</v>
      </c>
      <c r="C23" s="54">
        <v>504</v>
      </c>
      <c r="D23" s="54">
        <v>2462</v>
      </c>
      <c r="E23" s="60">
        <v>4.88</v>
      </c>
      <c r="F23" s="54">
        <v>504</v>
      </c>
      <c r="G23" s="60">
        <v>100</v>
      </c>
    </row>
    <row r="24" spans="1:7">
      <c r="A24" s="351"/>
      <c r="B24" s="36" t="s">
        <v>141</v>
      </c>
      <c r="C24" s="54">
        <v>516</v>
      </c>
      <c r="D24" s="54">
        <v>880</v>
      </c>
      <c r="E24" s="60">
        <v>1.71</v>
      </c>
      <c r="F24" s="44"/>
      <c r="G24" s="61"/>
    </row>
    <row r="25" spans="1:7">
      <c r="A25" s="352"/>
      <c r="B25" s="40" t="s">
        <v>140</v>
      </c>
      <c r="C25" s="59">
        <v>8987</v>
      </c>
      <c r="D25" s="59">
        <v>1937</v>
      </c>
      <c r="E25" s="64">
        <v>0.22</v>
      </c>
      <c r="F25" s="39"/>
      <c r="G25" s="62"/>
    </row>
    <row r="26" spans="1:7" ht="81.75" customHeight="1">
      <c r="A26" s="42" t="s">
        <v>149</v>
      </c>
      <c r="B26" s="43" t="s">
        <v>148</v>
      </c>
      <c r="C26" s="42" t="s">
        <v>147</v>
      </c>
      <c r="D26" s="42" t="s">
        <v>146</v>
      </c>
      <c r="E26" s="65" t="s">
        <v>145</v>
      </c>
      <c r="F26" s="42" t="s">
        <v>144</v>
      </c>
      <c r="G26" s="65" t="s">
        <v>143</v>
      </c>
    </row>
    <row r="27" spans="1:7">
      <c r="A27" s="347" t="s">
        <v>14</v>
      </c>
      <c r="B27" s="36" t="s">
        <v>142</v>
      </c>
      <c r="C27" s="54">
        <v>2134</v>
      </c>
      <c r="D27" s="54">
        <v>10417</v>
      </c>
      <c r="E27" s="60">
        <v>4.88</v>
      </c>
      <c r="F27" s="54">
        <v>2134</v>
      </c>
      <c r="G27" s="60">
        <v>100</v>
      </c>
    </row>
    <row r="28" spans="1:7">
      <c r="A28" s="347"/>
      <c r="B28" s="36" t="s">
        <v>141</v>
      </c>
      <c r="C28" s="54">
        <v>2247</v>
      </c>
      <c r="D28" s="54">
        <v>4951</v>
      </c>
      <c r="E28" s="60">
        <v>2.2000000000000002</v>
      </c>
      <c r="F28" s="44"/>
      <c r="G28" s="61"/>
    </row>
    <row r="29" spans="1:7">
      <c r="A29" s="348"/>
      <c r="B29" s="40" t="s">
        <v>140</v>
      </c>
      <c r="C29" s="59">
        <v>38094</v>
      </c>
      <c r="D29" s="59">
        <v>5544</v>
      </c>
      <c r="E29" s="64">
        <v>0.15</v>
      </c>
      <c r="F29" s="39"/>
      <c r="G29" s="62"/>
    </row>
    <row r="30" spans="1:7">
      <c r="A30" s="353" t="s">
        <v>15</v>
      </c>
      <c r="B30" s="41" t="s">
        <v>142</v>
      </c>
      <c r="C30" s="300">
        <v>712</v>
      </c>
      <c r="D30" s="300">
        <v>3650</v>
      </c>
      <c r="E30" s="301">
        <v>5.13</v>
      </c>
      <c r="F30" s="302">
        <v>638</v>
      </c>
      <c r="G30" s="303">
        <v>89.61</v>
      </c>
    </row>
    <row r="31" spans="1:7">
      <c r="A31" s="347"/>
      <c r="B31" s="36" t="s">
        <v>141</v>
      </c>
      <c r="C31" s="54">
        <v>711</v>
      </c>
      <c r="D31" s="54">
        <v>1116</v>
      </c>
      <c r="E31" s="60">
        <v>1.57</v>
      </c>
      <c r="F31" s="35"/>
      <c r="G31" s="35"/>
    </row>
    <row r="32" spans="1:7">
      <c r="A32" s="348"/>
      <c r="B32" s="40" t="s">
        <v>140</v>
      </c>
      <c r="C32" s="59">
        <v>11529</v>
      </c>
      <c r="D32" s="59">
        <v>1392</v>
      </c>
      <c r="E32" s="64">
        <v>0.12</v>
      </c>
      <c r="F32" s="304"/>
      <c r="G32" s="304"/>
    </row>
    <row r="33" spans="1:7">
      <c r="A33" s="347" t="s">
        <v>16</v>
      </c>
      <c r="B33" s="36" t="s">
        <v>142</v>
      </c>
      <c r="C33" s="54">
        <v>1990</v>
      </c>
      <c r="D33" s="54">
        <v>10008</v>
      </c>
      <c r="E33" s="60">
        <v>5.03</v>
      </c>
      <c r="F33" s="54">
        <v>1990</v>
      </c>
      <c r="G33" s="60">
        <v>100</v>
      </c>
    </row>
    <row r="34" spans="1:7">
      <c r="A34" s="347"/>
      <c r="B34" s="36" t="s">
        <v>141</v>
      </c>
      <c r="C34" s="54">
        <v>1837</v>
      </c>
      <c r="D34" s="54">
        <v>4045</v>
      </c>
      <c r="E34" s="60">
        <v>2.2000000000000002</v>
      </c>
      <c r="F34" s="44"/>
      <c r="G34" s="61"/>
    </row>
    <row r="35" spans="1:7">
      <c r="A35" s="348"/>
      <c r="B35" s="40" t="s">
        <v>140</v>
      </c>
      <c r="C35" s="59">
        <v>25494</v>
      </c>
      <c r="D35" s="59">
        <v>4736</v>
      </c>
      <c r="E35" s="64">
        <v>0.19</v>
      </c>
      <c r="F35" s="39"/>
      <c r="G35" s="62"/>
    </row>
    <row r="36" spans="1:7">
      <c r="A36" s="347" t="s">
        <v>17</v>
      </c>
      <c r="B36" s="36" t="s">
        <v>142</v>
      </c>
      <c r="C36" s="54">
        <v>1129</v>
      </c>
      <c r="D36" s="54">
        <v>5453</v>
      </c>
      <c r="E36" s="60">
        <v>4.83</v>
      </c>
      <c r="F36" s="54">
        <v>1027</v>
      </c>
      <c r="G36" s="60">
        <v>90.97</v>
      </c>
    </row>
    <row r="37" spans="1:7">
      <c r="A37" s="347"/>
      <c r="B37" s="36" t="s">
        <v>141</v>
      </c>
      <c r="C37" s="54">
        <v>1128</v>
      </c>
      <c r="D37" s="54">
        <v>2283</v>
      </c>
      <c r="E37" s="60">
        <v>2.02</v>
      </c>
      <c r="F37" s="44"/>
      <c r="G37" s="61"/>
    </row>
    <row r="38" spans="1:7">
      <c r="A38" s="348"/>
      <c r="B38" s="40" t="s">
        <v>140</v>
      </c>
      <c r="C38" s="59">
        <v>18644</v>
      </c>
      <c r="D38" s="59">
        <v>2702</v>
      </c>
      <c r="E38" s="64">
        <v>0.14000000000000001</v>
      </c>
      <c r="F38" s="39"/>
      <c r="G38" s="62"/>
    </row>
    <row r="39" spans="1:7">
      <c r="A39" s="347" t="s">
        <v>18</v>
      </c>
      <c r="B39" s="36" t="s">
        <v>142</v>
      </c>
      <c r="C39" s="54">
        <v>349</v>
      </c>
      <c r="D39" s="54">
        <v>1851</v>
      </c>
      <c r="E39" s="60">
        <v>5.3</v>
      </c>
      <c r="F39" s="54">
        <v>349</v>
      </c>
      <c r="G39" s="60">
        <v>100</v>
      </c>
    </row>
    <row r="40" spans="1:7">
      <c r="A40" s="347"/>
      <c r="B40" s="36" t="s">
        <v>141</v>
      </c>
      <c r="C40" s="54">
        <v>380</v>
      </c>
      <c r="D40" s="54">
        <v>738</v>
      </c>
      <c r="E40" s="60">
        <v>1.94</v>
      </c>
      <c r="F40" s="44"/>
      <c r="G40" s="61"/>
    </row>
    <row r="41" spans="1:7">
      <c r="A41" s="348"/>
      <c r="B41" s="40" t="s">
        <v>140</v>
      </c>
      <c r="C41" s="59">
        <v>7189</v>
      </c>
      <c r="D41" s="59">
        <v>1596</v>
      </c>
      <c r="E41" s="64">
        <v>0.22</v>
      </c>
      <c r="F41" s="39"/>
      <c r="G41" s="62"/>
    </row>
    <row r="42" spans="1:7">
      <c r="A42" s="347" t="s">
        <v>19</v>
      </c>
      <c r="B42" s="36" t="s">
        <v>142</v>
      </c>
      <c r="C42" s="54">
        <v>186</v>
      </c>
      <c r="D42" s="54">
        <v>864</v>
      </c>
      <c r="E42" s="60">
        <v>4.6500000000000004</v>
      </c>
      <c r="F42" s="54">
        <v>174</v>
      </c>
      <c r="G42" s="60">
        <v>93.55</v>
      </c>
    </row>
    <row r="43" spans="1:7">
      <c r="A43" s="347"/>
      <c r="B43" s="36" t="s">
        <v>141</v>
      </c>
      <c r="C43" s="54">
        <v>162</v>
      </c>
      <c r="D43" s="54">
        <v>105</v>
      </c>
      <c r="E43" s="60">
        <v>0.65</v>
      </c>
      <c r="F43" s="44"/>
      <c r="G43" s="61"/>
    </row>
    <row r="44" spans="1:7">
      <c r="A44" s="347"/>
      <c r="B44" s="36" t="s">
        <v>140</v>
      </c>
      <c r="C44" s="59">
        <v>4124</v>
      </c>
      <c r="D44" s="59">
        <v>226</v>
      </c>
      <c r="E44" s="64">
        <v>0.05</v>
      </c>
      <c r="F44" s="39"/>
      <c r="G44" s="62"/>
    </row>
    <row r="45" spans="1:7">
      <c r="A45" s="353" t="s">
        <v>20</v>
      </c>
      <c r="B45" s="41" t="s">
        <v>142</v>
      </c>
      <c r="C45" s="54">
        <v>433</v>
      </c>
      <c r="D45" s="54">
        <v>1795</v>
      </c>
      <c r="E45" s="60">
        <v>4.1500000000000004</v>
      </c>
      <c r="F45" s="54">
        <v>375</v>
      </c>
      <c r="G45" s="60">
        <v>86.61</v>
      </c>
    </row>
    <row r="46" spans="1:7">
      <c r="A46" s="347"/>
      <c r="B46" s="36" t="s">
        <v>141</v>
      </c>
      <c r="C46" s="54">
        <v>403</v>
      </c>
      <c r="D46" s="54">
        <v>450</v>
      </c>
      <c r="E46" s="60">
        <v>1.1200000000000001</v>
      </c>
      <c r="F46" s="44"/>
      <c r="G46" s="61"/>
    </row>
    <row r="47" spans="1:7">
      <c r="A47" s="348"/>
      <c r="B47" s="40" t="s">
        <v>140</v>
      </c>
      <c r="C47" s="59">
        <v>9913</v>
      </c>
      <c r="D47" s="59">
        <v>1531</v>
      </c>
      <c r="E47" s="64">
        <v>0.15</v>
      </c>
      <c r="F47" s="39"/>
      <c r="G47" s="62"/>
    </row>
    <row r="48" spans="1:7">
      <c r="A48" s="347" t="s">
        <v>21</v>
      </c>
      <c r="B48" s="36" t="s">
        <v>142</v>
      </c>
      <c r="C48" s="54">
        <v>1892</v>
      </c>
      <c r="D48" s="54">
        <v>9292</v>
      </c>
      <c r="E48" s="60">
        <v>4.91</v>
      </c>
      <c r="F48" s="54">
        <v>1882</v>
      </c>
      <c r="G48" s="60">
        <v>99.47</v>
      </c>
    </row>
    <row r="49" spans="1:7">
      <c r="A49" s="347"/>
      <c r="B49" s="36" t="s">
        <v>141</v>
      </c>
      <c r="C49" s="54">
        <v>1857</v>
      </c>
      <c r="D49" s="54">
        <v>3811</v>
      </c>
      <c r="E49" s="60">
        <v>2.0499999999999998</v>
      </c>
      <c r="F49" s="44"/>
      <c r="G49" s="44"/>
    </row>
    <row r="50" spans="1:7">
      <c r="A50" s="348"/>
      <c r="B50" s="40" t="s">
        <v>140</v>
      </c>
      <c r="C50" s="59">
        <v>27906</v>
      </c>
      <c r="D50" s="59">
        <v>5202</v>
      </c>
      <c r="E50" s="64">
        <v>0.19</v>
      </c>
      <c r="F50" s="39"/>
      <c r="G50" s="39"/>
    </row>
    <row r="51" spans="1:7">
      <c r="A51" s="38"/>
      <c r="B51" s="36"/>
      <c r="C51" s="35"/>
      <c r="D51" s="35"/>
      <c r="E51" s="35"/>
      <c r="F51" s="35"/>
      <c r="G51" s="35"/>
    </row>
    <row r="52" spans="1:7">
      <c r="A52" s="37"/>
      <c r="B52" s="36"/>
      <c r="C52" s="35"/>
      <c r="D52" s="35"/>
      <c r="E52" s="35"/>
      <c r="F52" s="35"/>
      <c r="G52" s="35"/>
    </row>
    <row r="53" spans="1:7">
      <c r="A53" s="37"/>
      <c r="B53" s="36"/>
      <c r="C53" s="35"/>
      <c r="D53" s="35"/>
      <c r="E53" s="35"/>
      <c r="F53" s="35"/>
      <c r="G53" s="35"/>
    </row>
    <row r="54" spans="1:7">
      <c r="A54" s="37"/>
      <c r="B54" s="36"/>
      <c r="C54" s="35"/>
      <c r="D54" s="35"/>
      <c r="E54" s="35"/>
      <c r="F54" s="35"/>
      <c r="G54" s="35"/>
    </row>
    <row r="55" spans="1:7">
      <c r="A55" s="37"/>
      <c r="B55" s="36"/>
      <c r="C55" s="35"/>
      <c r="D55" s="35"/>
      <c r="E55" s="35"/>
      <c r="F55" s="35"/>
      <c r="G55" s="35"/>
    </row>
    <row r="56" spans="1:7">
      <c r="A56" s="37"/>
      <c r="B56" s="36"/>
      <c r="C56" s="35"/>
      <c r="D56" s="35"/>
      <c r="E56" s="35"/>
      <c r="F56" s="35"/>
      <c r="G56" s="35"/>
    </row>
    <row r="57" spans="1:7">
      <c r="A57" s="37"/>
      <c r="B57" s="36"/>
      <c r="C57" s="35"/>
      <c r="D57" s="35"/>
      <c r="E57" s="35"/>
      <c r="F57" s="35"/>
      <c r="G57" s="35"/>
    </row>
    <row r="58" spans="1:7">
      <c r="A58" s="37"/>
      <c r="B58" s="36"/>
      <c r="C58" s="35"/>
      <c r="D58" s="35"/>
      <c r="E58" s="35"/>
      <c r="F58" s="35"/>
      <c r="G58" s="35"/>
    </row>
    <row r="59" spans="1:7">
      <c r="A59" s="37"/>
      <c r="B59" s="36"/>
      <c r="C59" s="35"/>
      <c r="D59" s="35"/>
      <c r="E59" s="35"/>
      <c r="F59" s="35"/>
      <c r="G59" s="35"/>
    </row>
    <row r="60" spans="1:7">
      <c r="A60" s="37"/>
      <c r="B60" s="36"/>
      <c r="C60" s="35"/>
      <c r="D60" s="35"/>
      <c r="E60" s="35"/>
      <c r="F60" s="35"/>
      <c r="G60" s="35"/>
    </row>
    <row r="61" spans="1:7">
      <c r="A61" s="37"/>
      <c r="B61" s="36"/>
      <c r="C61" s="35"/>
      <c r="D61" s="35"/>
      <c r="E61" s="35"/>
      <c r="F61" s="35"/>
      <c r="G61" s="35"/>
    </row>
    <row r="62" spans="1:7">
      <c r="A62" s="37"/>
      <c r="B62" s="36"/>
      <c r="C62" s="35"/>
      <c r="D62" s="35"/>
      <c r="E62" s="35"/>
      <c r="F62" s="35"/>
      <c r="G62" s="35"/>
    </row>
    <row r="63" spans="1:7">
      <c r="A63" s="37"/>
      <c r="B63" s="36"/>
      <c r="C63" s="35"/>
      <c r="D63" s="35"/>
      <c r="E63" s="35"/>
      <c r="F63" s="35"/>
      <c r="G63" s="35"/>
    </row>
    <row r="64" spans="1:7">
      <c r="A64" s="37"/>
      <c r="B64" s="36"/>
      <c r="C64" s="35"/>
      <c r="D64" s="35"/>
      <c r="E64" s="35"/>
      <c r="F64" s="35"/>
      <c r="G64" s="35"/>
    </row>
    <row r="65" spans="1:7">
      <c r="A65" s="37"/>
      <c r="B65" s="36"/>
      <c r="C65" s="35"/>
      <c r="D65" s="35"/>
      <c r="E65" s="35"/>
      <c r="F65" s="35"/>
      <c r="G65" s="35"/>
    </row>
    <row r="66" spans="1:7">
      <c r="A66" s="37"/>
      <c r="B66" s="36"/>
      <c r="C66" s="35"/>
      <c r="D66" s="35"/>
      <c r="E66" s="35"/>
      <c r="F66" s="35"/>
      <c r="G66" s="35"/>
    </row>
    <row r="67" spans="1:7">
      <c r="A67" s="37"/>
      <c r="B67" s="36"/>
      <c r="C67" s="35"/>
      <c r="D67" s="35"/>
      <c r="E67" s="35"/>
      <c r="F67" s="35"/>
      <c r="G67" s="35"/>
    </row>
    <row r="68" spans="1:7">
      <c r="A68" s="37"/>
      <c r="B68" s="36"/>
      <c r="C68" s="35"/>
      <c r="D68" s="35"/>
      <c r="E68" s="35"/>
      <c r="F68" s="35"/>
      <c r="G68" s="35"/>
    </row>
    <row r="69" spans="1:7">
      <c r="A69" s="37"/>
      <c r="B69" s="36"/>
      <c r="C69" s="35"/>
      <c r="D69" s="35"/>
      <c r="E69" s="35"/>
      <c r="F69" s="35"/>
      <c r="G69" s="35"/>
    </row>
    <row r="70" spans="1:7">
      <c r="A70" s="37"/>
      <c r="B70" s="36"/>
      <c r="C70" s="35"/>
      <c r="D70" s="35"/>
      <c r="E70" s="35"/>
      <c r="F70" s="35"/>
      <c r="G70" s="35"/>
    </row>
    <row r="71" spans="1:7">
      <c r="A71" s="37"/>
      <c r="B71" s="36"/>
      <c r="C71" s="35"/>
      <c r="D71" s="35"/>
      <c r="E71" s="35"/>
      <c r="F71" s="35"/>
      <c r="G71" s="35"/>
    </row>
    <row r="72" spans="1:7">
      <c r="A72" s="37"/>
      <c r="B72" s="36"/>
      <c r="C72" s="35"/>
      <c r="D72" s="35"/>
      <c r="E72" s="35"/>
      <c r="F72" s="35"/>
      <c r="G72" s="35"/>
    </row>
    <row r="73" spans="1:7">
      <c r="A73" s="37"/>
      <c r="B73" s="36"/>
      <c r="C73" s="35"/>
      <c r="D73" s="35"/>
      <c r="E73" s="35"/>
      <c r="F73" s="35"/>
      <c r="G73" s="35"/>
    </row>
    <row r="74" spans="1:7">
      <c r="A74" s="37"/>
      <c r="B74" s="36"/>
      <c r="C74" s="35"/>
      <c r="D74" s="35"/>
      <c r="E74" s="35"/>
      <c r="F74" s="35"/>
      <c r="G74" s="35"/>
    </row>
    <row r="75" spans="1:7">
      <c r="A75" s="37"/>
      <c r="B75" s="36"/>
      <c r="C75" s="35"/>
      <c r="D75" s="35"/>
      <c r="E75" s="35"/>
      <c r="F75" s="35"/>
      <c r="G75" s="35"/>
    </row>
    <row r="76" spans="1:7">
      <c r="A76" s="37"/>
      <c r="B76" s="36"/>
      <c r="C76" s="35"/>
      <c r="D76" s="35"/>
      <c r="E76" s="35"/>
      <c r="F76" s="35"/>
      <c r="G76" s="35"/>
    </row>
    <row r="77" spans="1:7">
      <c r="A77" s="37"/>
      <c r="B77" s="36"/>
      <c r="C77" s="35"/>
      <c r="D77" s="35"/>
      <c r="E77" s="35"/>
      <c r="F77" s="35"/>
      <c r="G77" s="35"/>
    </row>
    <row r="78" spans="1:7">
      <c r="A78" s="37"/>
      <c r="B78" s="36"/>
      <c r="C78" s="35"/>
      <c r="D78" s="35"/>
      <c r="E78" s="35"/>
      <c r="F78" s="35"/>
      <c r="G78" s="35"/>
    </row>
    <row r="79" spans="1:7">
      <c r="A79" s="37"/>
      <c r="B79" s="36"/>
      <c r="C79" s="35"/>
      <c r="D79" s="35"/>
      <c r="E79" s="35"/>
      <c r="F79" s="35"/>
      <c r="G79" s="35"/>
    </row>
    <row r="80" spans="1:7">
      <c r="A80" s="37"/>
      <c r="B80" s="36"/>
      <c r="C80" s="35"/>
      <c r="D80" s="35"/>
      <c r="E80" s="35"/>
      <c r="F80" s="35"/>
      <c r="G80" s="35"/>
    </row>
    <row r="81" spans="1:7">
      <c r="A81" s="37"/>
      <c r="B81" s="36"/>
      <c r="C81" s="35"/>
      <c r="D81" s="35"/>
      <c r="E81" s="35"/>
      <c r="F81" s="35"/>
      <c r="G81" s="35"/>
    </row>
    <row r="82" spans="1:7">
      <c r="A82" s="37"/>
      <c r="B82" s="36"/>
      <c r="C82" s="35"/>
      <c r="D82" s="35"/>
      <c r="E82" s="35"/>
      <c r="F82" s="35"/>
      <c r="G82" s="35"/>
    </row>
    <row r="83" spans="1:7">
      <c r="A83" s="37"/>
      <c r="B83" s="36"/>
      <c r="C83" s="35"/>
      <c r="D83" s="35"/>
      <c r="E83" s="35"/>
      <c r="F83" s="35"/>
      <c r="G83" s="35"/>
    </row>
    <row r="84" spans="1:7">
      <c r="A84" s="37"/>
      <c r="B84" s="36"/>
      <c r="C84" s="35"/>
      <c r="D84" s="35"/>
      <c r="E84" s="35"/>
      <c r="F84" s="35"/>
      <c r="G84" s="35"/>
    </row>
    <row r="85" spans="1:7">
      <c r="A85" s="37"/>
      <c r="B85" s="36"/>
      <c r="C85" s="35"/>
      <c r="D85" s="35"/>
      <c r="E85" s="35"/>
      <c r="F85" s="35"/>
      <c r="G85" s="35"/>
    </row>
  </sheetData>
  <mergeCells count="17">
    <mergeCell ref="A36:A38"/>
    <mergeCell ref="A39:A41"/>
    <mergeCell ref="A42:A44"/>
    <mergeCell ref="A45:A47"/>
    <mergeCell ref="A48:A50"/>
    <mergeCell ref="A33:A35"/>
    <mergeCell ref="A1:G1"/>
    <mergeCell ref="A3:A5"/>
    <mergeCell ref="A6:A8"/>
    <mergeCell ref="A9:A11"/>
    <mergeCell ref="A12:A14"/>
    <mergeCell ref="A15:A17"/>
    <mergeCell ref="A18:A19"/>
    <mergeCell ref="A20:A22"/>
    <mergeCell ref="A23:A25"/>
    <mergeCell ref="A27:A29"/>
    <mergeCell ref="A30:A32"/>
  </mergeCells>
  <pageMargins left="0.7" right="0.7" top="0.75" bottom="0.75" header="0.3" footer="0.3"/>
  <pageSetup paperSize="9" scale="95" orientation="landscape" r:id="rId1"/>
  <rowBreaks count="1" manualBreakCount="1">
    <brk id="25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F43"/>
  <sheetViews>
    <sheetView workbookViewId="0">
      <selection activeCell="I24" sqref="I24"/>
    </sheetView>
  </sheetViews>
  <sheetFormatPr defaultRowHeight="15"/>
  <cols>
    <col min="1" max="1" width="17.140625" style="133" customWidth="1"/>
    <col min="2" max="2" width="9.140625" style="133"/>
    <col min="3" max="3" width="15" style="133" customWidth="1"/>
    <col min="4" max="4" width="13.42578125" style="133" customWidth="1"/>
    <col min="5" max="5" width="12.7109375" style="133" customWidth="1"/>
    <col min="6" max="6" width="13.5703125" style="133" customWidth="1"/>
    <col min="7" max="7" width="13.7109375" style="133" customWidth="1"/>
    <col min="8" max="8" width="15.42578125" style="133" customWidth="1"/>
    <col min="9" max="10" width="13.28515625" style="133" customWidth="1"/>
    <col min="11" max="256" width="9.140625" style="133"/>
    <col min="257" max="257" width="15.85546875" style="133" customWidth="1"/>
    <col min="258" max="258" width="9.140625" style="133"/>
    <col min="259" max="259" width="14.5703125" style="133" customWidth="1"/>
    <col min="260" max="260" width="13.42578125" style="133" customWidth="1"/>
    <col min="261" max="261" width="12.7109375" style="133" customWidth="1"/>
    <col min="262" max="262" width="13.5703125" style="133" customWidth="1"/>
    <col min="263" max="263" width="13.7109375" style="133" customWidth="1"/>
    <col min="264" max="264" width="16.85546875" style="133" customWidth="1"/>
    <col min="265" max="266" width="13.28515625" style="133" customWidth="1"/>
    <col min="267" max="512" width="9.140625" style="133"/>
    <col min="513" max="513" width="15.85546875" style="133" customWidth="1"/>
    <col min="514" max="514" width="9.140625" style="133"/>
    <col min="515" max="515" width="14.5703125" style="133" customWidth="1"/>
    <col min="516" max="516" width="13.42578125" style="133" customWidth="1"/>
    <col min="517" max="517" width="12.7109375" style="133" customWidth="1"/>
    <col min="518" max="518" width="13.5703125" style="133" customWidth="1"/>
    <col min="519" max="519" width="13.7109375" style="133" customWidth="1"/>
    <col min="520" max="520" width="16.85546875" style="133" customWidth="1"/>
    <col min="521" max="522" width="13.28515625" style="133" customWidth="1"/>
    <col min="523" max="768" width="9.140625" style="133"/>
    <col min="769" max="769" width="15.85546875" style="133" customWidth="1"/>
    <col min="770" max="770" width="9.140625" style="133"/>
    <col min="771" max="771" width="14.5703125" style="133" customWidth="1"/>
    <col min="772" max="772" width="13.42578125" style="133" customWidth="1"/>
    <col min="773" max="773" width="12.7109375" style="133" customWidth="1"/>
    <col min="774" max="774" width="13.5703125" style="133" customWidth="1"/>
    <col min="775" max="775" width="13.7109375" style="133" customWidth="1"/>
    <col min="776" max="776" width="16.85546875" style="133" customWidth="1"/>
    <col min="777" max="778" width="13.28515625" style="133" customWidth="1"/>
    <col min="779" max="1024" width="9.140625" style="133"/>
    <col min="1025" max="1025" width="15.85546875" style="133" customWidth="1"/>
    <col min="1026" max="1026" width="9.140625" style="133"/>
    <col min="1027" max="1027" width="14.5703125" style="133" customWidth="1"/>
    <col min="1028" max="1028" width="13.42578125" style="133" customWidth="1"/>
    <col min="1029" max="1029" width="12.7109375" style="133" customWidth="1"/>
    <col min="1030" max="1030" width="13.5703125" style="133" customWidth="1"/>
    <col min="1031" max="1031" width="13.7109375" style="133" customWidth="1"/>
    <col min="1032" max="1032" width="16.85546875" style="133" customWidth="1"/>
    <col min="1033" max="1034" width="13.28515625" style="133" customWidth="1"/>
    <col min="1035" max="1280" width="9.140625" style="133"/>
    <col min="1281" max="1281" width="15.85546875" style="133" customWidth="1"/>
    <col min="1282" max="1282" width="9.140625" style="133"/>
    <col min="1283" max="1283" width="14.5703125" style="133" customWidth="1"/>
    <col min="1284" max="1284" width="13.42578125" style="133" customWidth="1"/>
    <col min="1285" max="1285" width="12.7109375" style="133" customWidth="1"/>
    <col min="1286" max="1286" width="13.5703125" style="133" customWidth="1"/>
    <col min="1287" max="1287" width="13.7109375" style="133" customWidth="1"/>
    <col min="1288" max="1288" width="16.85546875" style="133" customWidth="1"/>
    <col min="1289" max="1290" width="13.28515625" style="133" customWidth="1"/>
    <col min="1291" max="1536" width="9.140625" style="133"/>
    <col min="1537" max="1537" width="15.85546875" style="133" customWidth="1"/>
    <col min="1538" max="1538" width="9.140625" style="133"/>
    <col min="1539" max="1539" width="14.5703125" style="133" customWidth="1"/>
    <col min="1540" max="1540" width="13.42578125" style="133" customWidth="1"/>
    <col min="1541" max="1541" width="12.7109375" style="133" customWidth="1"/>
    <col min="1542" max="1542" width="13.5703125" style="133" customWidth="1"/>
    <col min="1543" max="1543" width="13.7109375" style="133" customWidth="1"/>
    <col min="1544" max="1544" width="16.85546875" style="133" customWidth="1"/>
    <col min="1545" max="1546" width="13.28515625" style="133" customWidth="1"/>
    <col min="1547" max="1792" width="9.140625" style="133"/>
    <col min="1793" max="1793" width="15.85546875" style="133" customWidth="1"/>
    <col min="1794" max="1794" width="9.140625" style="133"/>
    <col min="1795" max="1795" width="14.5703125" style="133" customWidth="1"/>
    <col min="1796" max="1796" width="13.42578125" style="133" customWidth="1"/>
    <col min="1797" max="1797" width="12.7109375" style="133" customWidth="1"/>
    <col min="1798" max="1798" width="13.5703125" style="133" customWidth="1"/>
    <col min="1799" max="1799" width="13.7109375" style="133" customWidth="1"/>
    <col min="1800" max="1800" width="16.85546875" style="133" customWidth="1"/>
    <col min="1801" max="1802" width="13.28515625" style="133" customWidth="1"/>
    <col min="1803" max="2048" width="9.140625" style="133"/>
    <col min="2049" max="2049" width="15.85546875" style="133" customWidth="1"/>
    <col min="2050" max="2050" width="9.140625" style="133"/>
    <col min="2051" max="2051" width="14.5703125" style="133" customWidth="1"/>
    <col min="2052" max="2052" width="13.42578125" style="133" customWidth="1"/>
    <col min="2053" max="2053" width="12.7109375" style="133" customWidth="1"/>
    <col min="2054" max="2054" width="13.5703125" style="133" customWidth="1"/>
    <col min="2055" max="2055" width="13.7109375" style="133" customWidth="1"/>
    <col min="2056" max="2056" width="16.85546875" style="133" customWidth="1"/>
    <col min="2057" max="2058" width="13.28515625" style="133" customWidth="1"/>
    <col min="2059" max="2304" width="9.140625" style="133"/>
    <col min="2305" max="2305" width="15.85546875" style="133" customWidth="1"/>
    <col min="2306" max="2306" width="9.140625" style="133"/>
    <col min="2307" max="2307" width="14.5703125" style="133" customWidth="1"/>
    <col min="2308" max="2308" width="13.42578125" style="133" customWidth="1"/>
    <col min="2309" max="2309" width="12.7109375" style="133" customWidth="1"/>
    <col min="2310" max="2310" width="13.5703125" style="133" customWidth="1"/>
    <col min="2311" max="2311" width="13.7109375" style="133" customWidth="1"/>
    <col min="2312" max="2312" width="16.85546875" style="133" customWidth="1"/>
    <col min="2313" max="2314" width="13.28515625" style="133" customWidth="1"/>
    <col min="2315" max="2560" width="9.140625" style="133"/>
    <col min="2561" max="2561" width="15.85546875" style="133" customWidth="1"/>
    <col min="2562" max="2562" width="9.140625" style="133"/>
    <col min="2563" max="2563" width="14.5703125" style="133" customWidth="1"/>
    <col min="2564" max="2564" width="13.42578125" style="133" customWidth="1"/>
    <col min="2565" max="2565" width="12.7109375" style="133" customWidth="1"/>
    <col min="2566" max="2566" width="13.5703125" style="133" customWidth="1"/>
    <col min="2567" max="2567" width="13.7109375" style="133" customWidth="1"/>
    <col min="2568" max="2568" width="16.85546875" style="133" customWidth="1"/>
    <col min="2569" max="2570" width="13.28515625" style="133" customWidth="1"/>
    <col min="2571" max="2816" width="9.140625" style="133"/>
    <col min="2817" max="2817" width="15.85546875" style="133" customWidth="1"/>
    <col min="2818" max="2818" width="9.140625" style="133"/>
    <col min="2819" max="2819" width="14.5703125" style="133" customWidth="1"/>
    <col min="2820" max="2820" width="13.42578125" style="133" customWidth="1"/>
    <col min="2821" max="2821" width="12.7109375" style="133" customWidth="1"/>
    <col min="2822" max="2822" width="13.5703125" style="133" customWidth="1"/>
    <col min="2823" max="2823" width="13.7109375" style="133" customWidth="1"/>
    <col min="2824" max="2824" width="16.85546875" style="133" customWidth="1"/>
    <col min="2825" max="2826" width="13.28515625" style="133" customWidth="1"/>
    <col min="2827" max="3072" width="9.140625" style="133"/>
    <col min="3073" max="3073" width="15.85546875" style="133" customWidth="1"/>
    <col min="3074" max="3074" width="9.140625" style="133"/>
    <col min="3075" max="3075" width="14.5703125" style="133" customWidth="1"/>
    <col min="3076" max="3076" width="13.42578125" style="133" customWidth="1"/>
    <col min="3077" max="3077" width="12.7109375" style="133" customWidth="1"/>
    <col min="3078" max="3078" width="13.5703125" style="133" customWidth="1"/>
    <col min="3079" max="3079" width="13.7109375" style="133" customWidth="1"/>
    <col min="3080" max="3080" width="16.85546875" style="133" customWidth="1"/>
    <col min="3081" max="3082" width="13.28515625" style="133" customWidth="1"/>
    <col min="3083" max="3328" width="9.140625" style="133"/>
    <col min="3329" max="3329" width="15.85546875" style="133" customWidth="1"/>
    <col min="3330" max="3330" width="9.140625" style="133"/>
    <col min="3331" max="3331" width="14.5703125" style="133" customWidth="1"/>
    <col min="3332" max="3332" width="13.42578125" style="133" customWidth="1"/>
    <col min="3333" max="3333" width="12.7109375" style="133" customWidth="1"/>
    <col min="3334" max="3334" width="13.5703125" style="133" customWidth="1"/>
    <col min="3335" max="3335" width="13.7109375" style="133" customWidth="1"/>
    <col min="3336" max="3336" width="16.85546875" style="133" customWidth="1"/>
    <col min="3337" max="3338" width="13.28515625" style="133" customWidth="1"/>
    <col min="3339" max="3584" width="9.140625" style="133"/>
    <col min="3585" max="3585" width="15.85546875" style="133" customWidth="1"/>
    <col min="3586" max="3586" width="9.140625" style="133"/>
    <col min="3587" max="3587" width="14.5703125" style="133" customWidth="1"/>
    <col min="3588" max="3588" width="13.42578125" style="133" customWidth="1"/>
    <col min="3589" max="3589" width="12.7109375" style="133" customWidth="1"/>
    <col min="3590" max="3590" width="13.5703125" style="133" customWidth="1"/>
    <col min="3591" max="3591" width="13.7109375" style="133" customWidth="1"/>
    <col min="3592" max="3592" width="16.85546875" style="133" customWidth="1"/>
    <col min="3593" max="3594" width="13.28515625" style="133" customWidth="1"/>
    <col min="3595" max="3840" width="9.140625" style="133"/>
    <col min="3841" max="3841" width="15.85546875" style="133" customWidth="1"/>
    <col min="3842" max="3842" width="9.140625" style="133"/>
    <col min="3843" max="3843" width="14.5703125" style="133" customWidth="1"/>
    <col min="3844" max="3844" width="13.42578125" style="133" customWidth="1"/>
    <col min="3845" max="3845" width="12.7109375" style="133" customWidth="1"/>
    <col min="3846" max="3846" width="13.5703125" style="133" customWidth="1"/>
    <col min="3847" max="3847" width="13.7109375" style="133" customWidth="1"/>
    <col min="3848" max="3848" width="16.85546875" style="133" customWidth="1"/>
    <col min="3849" max="3850" width="13.28515625" style="133" customWidth="1"/>
    <col min="3851" max="4096" width="9.140625" style="133"/>
    <col min="4097" max="4097" width="15.85546875" style="133" customWidth="1"/>
    <col min="4098" max="4098" width="9.140625" style="133"/>
    <col min="4099" max="4099" width="14.5703125" style="133" customWidth="1"/>
    <col min="4100" max="4100" width="13.42578125" style="133" customWidth="1"/>
    <col min="4101" max="4101" width="12.7109375" style="133" customWidth="1"/>
    <col min="4102" max="4102" width="13.5703125" style="133" customWidth="1"/>
    <col min="4103" max="4103" width="13.7109375" style="133" customWidth="1"/>
    <col min="4104" max="4104" width="16.85546875" style="133" customWidth="1"/>
    <col min="4105" max="4106" width="13.28515625" style="133" customWidth="1"/>
    <col min="4107" max="4352" width="9.140625" style="133"/>
    <col min="4353" max="4353" width="15.85546875" style="133" customWidth="1"/>
    <col min="4354" max="4354" width="9.140625" style="133"/>
    <col min="4355" max="4355" width="14.5703125" style="133" customWidth="1"/>
    <col min="4356" max="4356" width="13.42578125" style="133" customWidth="1"/>
    <col min="4357" max="4357" width="12.7109375" style="133" customWidth="1"/>
    <col min="4358" max="4358" width="13.5703125" style="133" customWidth="1"/>
    <col min="4359" max="4359" width="13.7109375" style="133" customWidth="1"/>
    <col min="4360" max="4360" width="16.85546875" style="133" customWidth="1"/>
    <col min="4361" max="4362" width="13.28515625" style="133" customWidth="1"/>
    <col min="4363" max="4608" width="9.140625" style="133"/>
    <col min="4609" max="4609" width="15.85546875" style="133" customWidth="1"/>
    <col min="4610" max="4610" width="9.140625" style="133"/>
    <col min="4611" max="4611" width="14.5703125" style="133" customWidth="1"/>
    <col min="4612" max="4612" width="13.42578125" style="133" customWidth="1"/>
    <col min="4613" max="4613" width="12.7109375" style="133" customWidth="1"/>
    <col min="4614" max="4614" width="13.5703125" style="133" customWidth="1"/>
    <col min="4615" max="4615" width="13.7109375" style="133" customWidth="1"/>
    <col min="4616" max="4616" width="16.85546875" style="133" customWidth="1"/>
    <col min="4617" max="4618" width="13.28515625" style="133" customWidth="1"/>
    <col min="4619" max="4864" width="9.140625" style="133"/>
    <col min="4865" max="4865" width="15.85546875" style="133" customWidth="1"/>
    <col min="4866" max="4866" width="9.140625" style="133"/>
    <col min="4867" max="4867" width="14.5703125" style="133" customWidth="1"/>
    <col min="4868" max="4868" width="13.42578125" style="133" customWidth="1"/>
    <col min="4869" max="4869" width="12.7109375" style="133" customWidth="1"/>
    <col min="4870" max="4870" width="13.5703125" style="133" customWidth="1"/>
    <col min="4871" max="4871" width="13.7109375" style="133" customWidth="1"/>
    <col min="4872" max="4872" width="16.85546875" style="133" customWidth="1"/>
    <col min="4873" max="4874" width="13.28515625" style="133" customWidth="1"/>
    <col min="4875" max="5120" width="9.140625" style="133"/>
    <col min="5121" max="5121" width="15.85546875" style="133" customWidth="1"/>
    <col min="5122" max="5122" width="9.140625" style="133"/>
    <col min="5123" max="5123" width="14.5703125" style="133" customWidth="1"/>
    <col min="5124" max="5124" width="13.42578125" style="133" customWidth="1"/>
    <col min="5125" max="5125" width="12.7109375" style="133" customWidth="1"/>
    <col min="5126" max="5126" width="13.5703125" style="133" customWidth="1"/>
    <col min="5127" max="5127" width="13.7109375" style="133" customWidth="1"/>
    <col min="5128" max="5128" width="16.85546875" style="133" customWidth="1"/>
    <col min="5129" max="5130" width="13.28515625" style="133" customWidth="1"/>
    <col min="5131" max="5376" width="9.140625" style="133"/>
    <col min="5377" max="5377" width="15.85546875" style="133" customWidth="1"/>
    <col min="5378" max="5378" width="9.140625" style="133"/>
    <col min="5379" max="5379" width="14.5703125" style="133" customWidth="1"/>
    <col min="5380" max="5380" width="13.42578125" style="133" customWidth="1"/>
    <col min="5381" max="5381" width="12.7109375" style="133" customWidth="1"/>
    <col min="5382" max="5382" width="13.5703125" style="133" customWidth="1"/>
    <col min="5383" max="5383" width="13.7109375" style="133" customWidth="1"/>
    <col min="5384" max="5384" width="16.85546875" style="133" customWidth="1"/>
    <col min="5385" max="5386" width="13.28515625" style="133" customWidth="1"/>
    <col min="5387" max="5632" width="9.140625" style="133"/>
    <col min="5633" max="5633" width="15.85546875" style="133" customWidth="1"/>
    <col min="5634" max="5634" width="9.140625" style="133"/>
    <col min="5635" max="5635" width="14.5703125" style="133" customWidth="1"/>
    <col min="5636" max="5636" width="13.42578125" style="133" customWidth="1"/>
    <col min="5637" max="5637" width="12.7109375" style="133" customWidth="1"/>
    <col min="5638" max="5638" width="13.5703125" style="133" customWidth="1"/>
    <col min="5639" max="5639" width="13.7109375" style="133" customWidth="1"/>
    <col min="5640" max="5640" width="16.85546875" style="133" customWidth="1"/>
    <col min="5641" max="5642" width="13.28515625" style="133" customWidth="1"/>
    <col min="5643" max="5888" width="9.140625" style="133"/>
    <col min="5889" max="5889" width="15.85546875" style="133" customWidth="1"/>
    <col min="5890" max="5890" width="9.140625" style="133"/>
    <col min="5891" max="5891" width="14.5703125" style="133" customWidth="1"/>
    <col min="5892" max="5892" width="13.42578125" style="133" customWidth="1"/>
    <col min="5893" max="5893" width="12.7109375" style="133" customWidth="1"/>
    <col min="5894" max="5894" width="13.5703125" style="133" customWidth="1"/>
    <col min="5895" max="5895" width="13.7109375" style="133" customWidth="1"/>
    <col min="5896" max="5896" width="16.85546875" style="133" customWidth="1"/>
    <col min="5897" max="5898" width="13.28515625" style="133" customWidth="1"/>
    <col min="5899" max="6144" width="9.140625" style="133"/>
    <col min="6145" max="6145" width="15.85546875" style="133" customWidth="1"/>
    <col min="6146" max="6146" width="9.140625" style="133"/>
    <col min="6147" max="6147" width="14.5703125" style="133" customWidth="1"/>
    <col min="6148" max="6148" width="13.42578125" style="133" customWidth="1"/>
    <col min="6149" max="6149" width="12.7109375" style="133" customWidth="1"/>
    <col min="6150" max="6150" width="13.5703125" style="133" customWidth="1"/>
    <col min="6151" max="6151" width="13.7109375" style="133" customWidth="1"/>
    <col min="6152" max="6152" width="16.85546875" style="133" customWidth="1"/>
    <col min="6153" max="6154" width="13.28515625" style="133" customWidth="1"/>
    <col min="6155" max="6400" width="9.140625" style="133"/>
    <col min="6401" max="6401" width="15.85546875" style="133" customWidth="1"/>
    <col min="6402" max="6402" width="9.140625" style="133"/>
    <col min="6403" max="6403" width="14.5703125" style="133" customWidth="1"/>
    <col min="6404" max="6404" width="13.42578125" style="133" customWidth="1"/>
    <col min="6405" max="6405" width="12.7109375" style="133" customWidth="1"/>
    <col min="6406" max="6406" width="13.5703125" style="133" customWidth="1"/>
    <col min="6407" max="6407" width="13.7109375" style="133" customWidth="1"/>
    <col min="6408" max="6408" width="16.85546875" style="133" customWidth="1"/>
    <col min="6409" max="6410" width="13.28515625" style="133" customWidth="1"/>
    <col min="6411" max="6656" width="9.140625" style="133"/>
    <col min="6657" max="6657" width="15.85546875" style="133" customWidth="1"/>
    <col min="6658" max="6658" width="9.140625" style="133"/>
    <col min="6659" max="6659" width="14.5703125" style="133" customWidth="1"/>
    <col min="6660" max="6660" width="13.42578125" style="133" customWidth="1"/>
    <col min="6661" max="6661" width="12.7109375" style="133" customWidth="1"/>
    <col min="6662" max="6662" width="13.5703125" style="133" customWidth="1"/>
    <col min="6663" max="6663" width="13.7109375" style="133" customWidth="1"/>
    <col min="6664" max="6664" width="16.85546875" style="133" customWidth="1"/>
    <col min="6665" max="6666" width="13.28515625" style="133" customWidth="1"/>
    <col min="6667" max="6912" width="9.140625" style="133"/>
    <col min="6913" max="6913" width="15.85546875" style="133" customWidth="1"/>
    <col min="6914" max="6914" width="9.140625" style="133"/>
    <col min="6915" max="6915" width="14.5703125" style="133" customWidth="1"/>
    <col min="6916" max="6916" width="13.42578125" style="133" customWidth="1"/>
    <col min="6917" max="6917" width="12.7109375" style="133" customWidth="1"/>
    <col min="6918" max="6918" width="13.5703125" style="133" customWidth="1"/>
    <col min="6919" max="6919" width="13.7109375" style="133" customWidth="1"/>
    <col min="6920" max="6920" width="16.85546875" style="133" customWidth="1"/>
    <col min="6921" max="6922" width="13.28515625" style="133" customWidth="1"/>
    <col min="6923" max="7168" width="9.140625" style="133"/>
    <col min="7169" max="7169" width="15.85546875" style="133" customWidth="1"/>
    <col min="7170" max="7170" width="9.140625" style="133"/>
    <col min="7171" max="7171" width="14.5703125" style="133" customWidth="1"/>
    <col min="7172" max="7172" width="13.42578125" style="133" customWidth="1"/>
    <col min="7173" max="7173" width="12.7109375" style="133" customWidth="1"/>
    <col min="7174" max="7174" width="13.5703125" style="133" customWidth="1"/>
    <col min="7175" max="7175" width="13.7109375" style="133" customWidth="1"/>
    <col min="7176" max="7176" width="16.85546875" style="133" customWidth="1"/>
    <col min="7177" max="7178" width="13.28515625" style="133" customWidth="1"/>
    <col min="7179" max="7424" width="9.140625" style="133"/>
    <col min="7425" max="7425" width="15.85546875" style="133" customWidth="1"/>
    <col min="7426" max="7426" width="9.140625" style="133"/>
    <col min="7427" max="7427" width="14.5703125" style="133" customWidth="1"/>
    <col min="7428" max="7428" width="13.42578125" style="133" customWidth="1"/>
    <col min="7429" max="7429" width="12.7109375" style="133" customWidth="1"/>
    <col min="7430" max="7430" width="13.5703125" style="133" customWidth="1"/>
    <col min="7431" max="7431" width="13.7109375" style="133" customWidth="1"/>
    <col min="7432" max="7432" width="16.85546875" style="133" customWidth="1"/>
    <col min="7433" max="7434" width="13.28515625" style="133" customWidth="1"/>
    <col min="7435" max="7680" width="9.140625" style="133"/>
    <col min="7681" max="7681" width="15.85546875" style="133" customWidth="1"/>
    <col min="7682" max="7682" width="9.140625" style="133"/>
    <col min="7683" max="7683" width="14.5703125" style="133" customWidth="1"/>
    <col min="7684" max="7684" width="13.42578125" style="133" customWidth="1"/>
    <col min="7685" max="7685" width="12.7109375" style="133" customWidth="1"/>
    <col min="7686" max="7686" width="13.5703125" style="133" customWidth="1"/>
    <col min="7687" max="7687" width="13.7109375" style="133" customWidth="1"/>
    <col min="7688" max="7688" width="16.85546875" style="133" customWidth="1"/>
    <col min="7689" max="7690" width="13.28515625" style="133" customWidth="1"/>
    <col min="7691" max="7936" width="9.140625" style="133"/>
    <col min="7937" max="7937" width="15.85546875" style="133" customWidth="1"/>
    <col min="7938" max="7938" width="9.140625" style="133"/>
    <col min="7939" max="7939" width="14.5703125" style="133" customWidth="1"/>
    <col min="7940" max="7940" width="13.42578125" style="133" customWidth="1"/>
    <col min="7941" max="7941" width="12.7109375" style="133" customWidth="1"/>
    <col min="7942" max="7942" width="13.5703125" style="133" customWidth="1"/>
    <col min="7943" max="7943" width="13.7109375" style="133" customWidth="1"/>
    <col min="7944" max="7944" width="16.85546875" style="133" customWidth="1"/>
    <col min="7945" max="7946" width="13.28515625" style="133" customWidth="1"/>
    <col min="7947" max="8192" width="9.140625" style="133"/>
    <col min="8193" max="8193" width="15.85546875" style="133" customWidth="1"/>
    <col min="8194" max="8194" width="9.140625" style="133"/>
    <col min="8195" max="8195" width="14.5703125" style="133" customWidth="1"/>
    <col min="8196" max="8196" width="13.42578125" style="133" customWidth="1"/>
    <col min="8197" max="8197" width="12.7109375" style="133" customWidth="1"/>
    <col min="8198" max="8198" width="13.5703125" style="133" customWidth="1"/>
    <col min="8199" max="8199" width="13.7109375" style="133" customWidth="1"/>
    <col min="8200" max="8200" width="16.85546875" style="133" customWidth="1"/>
    <col min="8201" max="8202" width="13.28515625" style="133" customWidth="1"/>
    <col min="8203" max="8448" width="9.140625" style="133"/>
    <col min="8449" max="8449" width="15.85546875" style="133" customWidth="1"/>
    <col min="8450" max="8450" width="9.140625" style="133"/>
    <col min="8451" max="8451" width="14.5703125" style="133" customWidth="1"/>
    <col min="8452" max="8452" width="13.42578125" style="133" customWidth="1"/>
    <col min="8453" max="8453" width="12.7109375" style="133" customWidth="1"/>
    <col min="8454" max="8454" width="13.5703125" style="133" customWidth="1"/>
    <col min="8455" max="8455" width="13.7109375" style="133" customWidth="1"/>
    <col min="8456" max="8456" width="16.85546875" style="133" customWidth="1"/>
    <col min="8457" max="8458" width="13.28515625" style="133" customWidth="1"/>
    <col min="8459" max="8704" width="9.140625" style="133"/>
    <col min="8705" max="8705" width="15.85546875" style="133" customWidth="1"/>
    <col min="8706" max="8706" width="9.140625" style="133"/>
    <col min="8707" max="8707" width="14.5703125" style="133" customWidth="1"/>
    <col min="8708" max="8708" width="13.42578125" style="133" customWidth="1"/>
    <col min="8709" max="8709" width="12.7109375" style="133" customWidth="1"/>
    <col min="8710" max="8710" width="13.5703125" style="133" customWidth="1"/>
    <col min="8711" max="8711" width="13.7109375" style="133" customWidth="1"/>
    <col min="8712" max="8712" width="16.85546875" style="133" customWidth="1"/>
    <col min="8713" max="8714" width="13.28515625" style="133" customWidth="1"/>
    <col min="8715" max="8960" width="9.140625" style="133"/>
    <col min="8961" max="8961" width="15.85546875" style="133" customWidth="1"/>
    <col min="8962" max="8962" width="9.140625" style="133"/>
    <col min="8963" max="8963" width="14.5703125" style="133" customWidth="1"/>
    <col min="8964" max="8964" width="13.42578125" style="133" customWidth="1"/>
    <col min="8965" max="8965" width="12.7109375" style="133" customWidth="1"/>
    <col min="8966" max="8966" width="13.5703125" style="133" customWidth="1"/>
    <col min="8967" max="8967" width="13.7109375" style="133" customWidth="1"/>
    <col min="8968" max="8968" width="16.85546875" style="133" customWidth="1"/>
    <col min="8969" max="8970" width="13.28515625" style="133" customWidth="1"/>
    <col min="8971" max="9216" width="9.140625" style="133"/>
    <col min="9217" max="9217" width="15.85546875" style="133" customWidth="1"/>
    <col min="9218" max="9218" width="9.140625" style="133"/>
    <col min="9219" max="9219" width="14.5703125" style="133" customWidth="1"/>
    <col min="9220" max="9220" width="13.42578125" style="133" customWidth="1"/>
    <col min="9221" max="9221" width="12.7109375" style="133" customWidth="1"/>
    <col min="9222" max="9222" width="13.5703125" style="133" customWidth="1"/>
    <col min="9223" max="9223" width="13.7109375" style="133" customWidth="1"/>
    <col min="9224" max="9224" width="16.85546875" style="133" customWidth="1"/>
    <col min="9225" max="9226" width="13.28515625" style="133" customWidth="1"/>
    <col min="9227" max="9472" width="9.140625" style="133"/>
    <col min="9473" max="9473" width="15.85546875" style="133" customWidth="1"/>
    <col min="9474" max="9474" width="9.140625" style="133"/>
    <col min="9475" max="9475" width="14.5703125" style="133" customWidth="1"/>
    <col min="9476" max="9476" width="13.42578125" style="133" customWidth="1"/>
    <col min="9477" max="9477" width="12.7109375" style="133" customWidth="1"/>
    <col min="9478" max="9478" width="13.5703125" style="133" customWidth="1"/>
    <col min="9479" max="9479" width="13.7109375" style="133" customWidth="1"/>
    <col min="9480" max="9480" width="16.85546875" style="133" customWidth="1"/>
    <col min="9481" max="9482" width="13.28515625" style="133" customWidth="1"/>
    <col min="9483" max="9728" width="9.140625" style="133"/>
    <col min="9729" max="9729" width="15.85546875" style="133" customWidth="1"/>
    <col min="9730" max="9730" width="9.140625" style="133"/>
    <col min="9731" max="9731" width="14.5703125" style="133" customWidth="1"/>
    <col min="9732" max="9732" width="13.42578125" style="133" customWidth="1"/>
    <col min="9733" max="9733" width="12.7109375" style="133" customWidth="1"/>
    <col min="9734" max="9734" width="13.5703125" style="133" customWidth="1"/>
    <col min="9735" max="9735" width="13.7109375" style="133" customWidth="1"/>
    <col min="9736" max="9736" width="16.85546875" style="133" customWidth="1"/>
    <col min="9737" max="9738" width="13.28515625" style="133" customWidth="1"/>
    <col min="9739" max="9984" width="9.140625" style="133"/>
    <col min="9985" max="9985" width="15.85546875" style="133" customWidth="1"/>
    <col min="9986" max="9986" width="9.140625" style="133"/>
    <col min="9987" max="9987" width="14.5703125" style="133" customWidth="1"/>
    <col min="9988" max="9988" width="13.42578125" style="133" customWidth="1"/>
    <col min="9989" max="9989" width="12.7109375" style="133" customWidth="1"/>
    <col min="9990" max="9990" width="13.5703125" style="133" customWidth="1"/>
    <col min="9991" max="9991" width="13.7109375" style="133" customWidth="1"/>
    <col min="9992" max="9992" width="16.85546875" style="133" customWidth="1"/>
    <col min="9993" max="9994" width="13.28515625" style="133" customWidth="1"/>
    <col min="9995" max="10240" width="9.140625" style="133"/>
    <col min="10241" max="10241" width="15.85546875" style="133" customWidth="1"/>
    <col min="10242" max="10242" width="9.140625" style="133"/>
    <col min="10243" max="10243" width="14.5703125" style="133" customWidth="1"/>
    <col min="10244" max="10244" width="13.42578125" style="133" customWidth="1"/>
    <col min="10245" max="10245" width="12.7109375" style="133" customWidth="1"/>
    <col min="10246" max="10246" width="13.5703125" style="133" customWidth="1"/>
    <col min="10247" max="10247" width="13.7109375" style="133" customWidth="1"/>
    <col min="10248" max="10248" width="16.85546875" style="133" customWidth="1"/>
    <col min="10249" max="10250" width="13.28515625" style="133" customWidth="1"/>
    <col min="10251" max="10496" width="9.140625" style="133"/>
    <col min="10497" max="10497" width="15.85546875" style="133" customWidth="1"/>
    <col min="10498" max="10498" width="9.140625" style="133"/>
    <col min="10499" max="10499" width="14.5703125" style="133" customWidth="1"/>
    <col min="10500" max="10500" width="13.42578125" style="133" customWidth="1"/>
    <col min="10501" max="10501" width="12.7109375" style="133" customWidth="1"/>
    <col min="10502" max="10502" width="13.5703125" style="133" customWidth="1"/>
    <col min="10503" max="10503" width="13.7109375" style="133" customWidth="1"/>
    <col min="10504" max="10504" width="16.85546875" style="133" customWidth="1"/>
    <col min="10505" max="10506" width="13.28515625" style="133" customWidth="1"/>
    <col min="10507" max="10752" width="9.140625" style="133"/>
    <col min="10753" max="10753" width="15.85546875" style="133" customWidth="1"/>
    <col min="10754" max="10754" width="9.140625" style="133"/>
    <col min="10755" max="10755" width="14.5703125" style="133" customWidth="1"/>
    <col min="10756" max="10756" width="13.42578125" style="133" customWidth="1"/>
    <col min="10757" max="10757" width="12.7109375" style="133" customWidth="1"/>
    <col min="10758" max="10758" width="13.5703125" style="133" customWidth="1"/>
    <col min="10759" max="10759" width="13.7109375" style="133" customWidth="1"/>
    <col min="10760" max="10760" width="16.85546875" style="133" customWidth="1"/>
    <col min="10761" max="10762" width="13.28515625" style="133" customWidth="1"/>
    <col min="10763" max="11008" width="9.140625" style="133"/>
    <col min="11009" max="11009" width="15.85546875" style="133" customWidth="1"/>
    <col min="11010" max="11010" width="9.140625" style="133"/>
    <col min="11011" max="11011" width="14.5703125" style="133" customWidth="1"/>
    <col min="11012" max="11012" width="13.42578125" style="133" customWidth="1"/>
    <col min="11013" max="11013" width="12.7109375" style="133" customWidth="1"/>
    <col min="11014" max="11014" width="13.5703125" style="133" customWidth="1"/>
    <col min="11015" max="11015" width="13.7109375" style="133" customWidth="1"/>
    <col min="11016" max="11016" width="16.85546875" style="133" customWidth="1"/>
    <col min="11017" max="11018" width="13.28515625" style="133" customWidth="1"/>
    <col min="11019" max="11264" width="9.140625" style="133"/>
    <col min="11265" max="11265" width="15.85546875" style="133" customWidth="1"/>
    <col min="11266" max="11266" width="9.140625" style="133"/>
    <col min="11267" max="11267" width="14.5703125" style="133" customWidth="1"/>
    <col min="11268" max="11268" width="13.42578125" style="133" customWidth="1"/>
    <col min="11269" max="11269" width="12.7109375" style="133" customWidth="1"/>
    <col min="11270" max="11270" width="13.5703125" style="133" customWidth="1"/>
    <col min="11271" max="11271" width="13.7109375" style="133" customWidth="1"/>
    <col min="11272" max="11272" width="16.85546875" style="133" customWidth="1"/>
    <col min="11273" max="11274" width="13.28515625" style="133" customWidth="1"/>
    <col min="11275" max="11520" width="9.140625" style="133"/>
    <col min="11521" max="11521" width="15.85546875" style="133" customWidth="1"/>
    <col min="11522" max="11522" width="9.140625" style="133"/>
    <col min="11523" max="11523" width="14.5703125" style="133" customWidth="1"/>
    <col min="11524" max="11524" width="13.42578125" style="133" customWidth="1"/>
    <col min="11525" max="11525" width="12.7109375" style="133" customWidth="1"/>
    <col min="11526" max="11526" width="13.5703125" style="133" customWidth="1"/>
    <col min="11527" max="11527" width="13.7109375" style="133" customWidth="1"/>
    <col min="11528" max="11528" width="16.85546875" style="133" customWidth="1"/>
    <col min="11529" max="11530" width="13.28515625" style="133" customWidth="1"/>
    <col min="11531" max="11776" width="9.140625" style="133"/>
    <col min="11777" max="11777" width="15.85546875" style="133" customWidth="1"/>
    <col min="11778" max="11778" width="9.140625" style="133"/>
    <col min="11779" max="11779" width="14.5703125" style="133" customWidth="1"/>
    <col min="11780" max="11780" width="13.42578125" style="133" customWidth="1"/>
    <col min="11781" max="11781" width="12.7109375" style="133" customWidth="1"/>
    <col min="11782" max="11782" width="13.5703125" style="133" customWidth="1"/>
    <col min="11783" max="11783" width="13.7109375" style="133" customWidth="1"/>
    <col min="11784" max="11784" width="16.85546875" style="133" customWidth="1"/>
    <col min="11785" max="11786" width="13.28515625" style="133" customWidth="1"/>
    <col min="11787" max="12032" width="9.140625" style="133"/>
    <col min="12033" max="12033" width="15.85546875" style="133" customWidth="1"/>
    <col min="12034" max="12034" width="9.140625" style="133"/>
    <col min="12035" max="12035" width="14.5703125" style="133" customWidth="1"/>
    <col min="12036" max="12036" width="13.42578125" style="133" customWidth="1"/>
    <col min="12037" max="12037" width="12.7109375" style="133" customWidth="1"/>
    <col min="12038" max="12038" width="13.5703125" style="133" customWidth="1"/>
    <col min="12039" max="12039" width="13.7109375" style="133" customWidth="1"/>
    <col min="12040" max="12040" width="16.85546875" style="133" customWidth="1"/>
    <col min="12041" max="12042" width="13.28515625" style="133" customWidth="1"/>
    <col min="12043" max="12288" width="9.140625" style="133"/>
    <col min="12289" max="12289" width="15.85546875" style="133" customWidth="1"/>
    <col min="12290" max="12290" width="9.140625" style="133"/>
    <col min="12291" max="12291" width="14.5703125" style="133" customWidth="1"/>
    <col min="12292" max="12292" width="13.42578125" style="133" customWidth="1"/>
    <col min="12293" max="12293" width="12.7109375" style="133" customWidth="1"/>
    <col min="12294" max="12294" width="13.5703125" style="133" customWidth="1"/>
    <col min="12295" max="12295" width="13.7109375" style="133" customWidth="1"/>
    <col min="12296" max="12296" width="16.85546875" style="133" customWidth="1"/>
    <col min="12297" max="12298" width="13.28515625" style="133" customWidth="1"/>
    <col min="12299" max="12544" width="9.140625" style="133"/>
    <col min="12545" max="12545" width="15.85546875" style="133" customWidth="1"/>
    <col min="12546" max="12546" width="9.140625" style="133"/>
    <col min="12547" max="12547" width="14.5703125" style="133" customWidth="1"/>
    <col min="12548" max="12548" width="13.42578125" style="133" customWidth="1"/>
    <col min="12549" max="12549" width="12.7109375" style="133" customWidth="1"/>
    <col min="12550" max="12550" width="13.5703125" style="133" customWidth="1"/>
    <col min="12551" max="12551" width="13.7109375" style="133" customWidth="1"/>
    <col min="12552" max="12552" width="16.85546875" style="133" customWidth="1"/>
    <col min="12553" max="12554" width="13.28515625" style="133" customWidth="1"/>
    <col min="12555" max="12800" width="9.140625" style="133"/>
    <col min="12801" max="12801" width="15.85546875" style="133" customWidth="1"/>
    <col min="12802" max="12802" width="9.140625" style="133"/>
    <col min="12803" max="12803" width="14.5703125" style="133" customWidth="1"/>
    <col min="12804" max="12804" width="13.42578125" style="133" customWidth="1"/>
    <col min="12805" max="12805" width="12.7109375" style="133" customWidth="1"/>
    <col min="12806" max="12806" width="13.5703125" style="133" customWidth="1"/>
    <col min="12807" max="12807" width="13.7109375" style="133" customWidth="1"/>
    <col min="12808" max="12808" width="16.85546875" style="133" customWidth="1"/>
    <col min="12809" max="12810" width="13.28515625" style="133" customWidth="1"/>
    <col min="12811" max="13056" width="9.140625" style="133"/>
    <col min="13057" max="13057" width="15.85546875" style="133" customWidth="1"/>
    <col min="13058" max="13058" width="9.140625" style="133"/>
    <col min="13059" max="13059" width="14.5703125" style="133" customWidth="1"/>
    <col min="13060" max="13060" width="13.42578125" style="133" customWidth="1"/>
    <col min="13061" max="13061" width="12.7109375" style="133" customWidth="1"/>
    <col min="13062" max="13062" width="13.5703125" style="133" customWidth="1"/>
    <col min="13063" max="13063" width="13.7109375" style="133" customWidth="1"/>
    <col min="13064" max="13064" width="16.85546875" style="133" customWidth="1"/>
    <col min="13065" max="13066" width="13.28515625" style="133" customWidth="1"/>
    <col min="13067" max="13312" width="9.140625" style="133"/>
    <col min="13313" max="13313" width="15.85546875" style="133" customWidth="1"/>
    <col min="13314" max="13314" width="9.140625" style="133"/>
    <col min="13315" max="13315" width="14.5703125" style="133" customWidth="1"/>
    <col min="13316" max="13316" width="13.42578125" style="133" customWidth="1"/>
    <col min="13317" max="13317" width="12.7109375" style="133" customWidth="1"/>
    <col min="13318" max="13318" width="13.5703125" style="133" customWidth="1"/>
    <col min="13319" max="13319" width="13.7109375" style="133" customWidth="1"/>
    <col min="13320" max="13320" width="16.85546875" style="133" customWidth="1"/>
    <col min="13321" max="13322" width="13.28515625" style="133" customWidth="1"/>
    <col min="13323" max="13568" width="9.140625" style="133"/>
    <col min="13569" max="13569" width="15.85546875" style="133" customWidth="1"/>
    <col min="13570" max="13570" width="9.140625" style="133"/>
    <col min="13571" max="13571" width="14.5703125" style="133" customWidth="1"/>
    <col min="13572" max="13572" width="13.42578125" style="133" customWidth="1"/>
    <col min="13573" max="13573" width="12.7109375" style="133" customWidth="1"/>
    <col min="13574" max="13574" width="13.5703125" style="133" customWidth="1"/>
    <col min="13575" max="13575" width="13.7109375" style="133" customWidth="1"/>
    <col min="13576" max="13576" width="16.85546875" style="133" customWidth="1"/>
    <col min="13577" max="13578" width="13.28515625" style="133" customWidth="1"/>
    <col min="13579" max="13824" width="9.140625" style="133"/>
    <col min="13825" max="13825" width="15.85546875" style="133" customWidth="1"/>
    <col min="13826" max="13826" width="9.140625" style="133"/>
    <col min="13827" max="13827" width="14.5703125" style="133" customWidth="1"/>
    <col min="13828" max="13828" width="13.42578125" style="133" customWidth="1"/>
    <col min="13829" max="13829" width="12.7109375" style="133" customWidth="1"/>
    <col min="13830" max="13830" width="13.5703125" style="133" customWidth="1"/>
    <col min="13831" max="13831" width="13.7109375" style="133" customWidth="1"/>
    <col min="13832" max="13832" width="16.85546875" style="133" customWidth="1"/>
    <col min="13833" max="13834" width="13.28515625" style="133" customWidth="1"/>
    <col min="13835" max="14080" width="9.140625" style="133"/>
    <col min="14081" max="14081" width="15.85546875" style="133" customWidth="1"/>
    <col min="14082" max="14082" width="9.140625" style="133"/>
    <col min="14083" max="14083" width="14.5703125" style="133" customWidth="1"/>
    <col min="14084" max="14084" width="13.42578125" style="133" customWidth="1"/>
    <col min="14085" max="14085" width="12.7109375" style="133" customWidth="1"/>
    <col min="14086" max="14086" width="13.5703125" style="133" customWidth="1"/>
    <col min="14087" max="14087" width="13.7109375" style="133" customWidth="1"/>
    <col min="14088" max="14088" width="16.85546875" style="133" customWidth="1"/>
    <col min="14089" max="14090" width="13.28515625" style="133" customWidth="1"/>
    <col min="14091" max="14336" width="9.140625" style="133"/>
    <col min="14337" max="14337" width="15.85546875" style="133" customWidth="1"/>
    <col min="14338" max="14338" width="9.140625" style="133"/>
    <col min="14339" max="14339" width="14.5703125" style="133" customWidth="1"/>
    <col min="14340" max="14340" width="13.42578125" style="133" customWidth="1"/>
    <col min="14341" max="14341" width="12.7109375" style="133" customWidth="1"/>
    <col min="14342" max="14342" width="13.5703125" style="133" customWidth="1"/>
    <col min="14343" max="14343" width="13.7109375" style="133" customWidth="1"/>
    <col min="14344" max="14344" width="16.85546875" style="133" customWidth="1"/>
    <col min="14345" max="14346" width="13.28515625" style="133" customWidth="1"/>
    <col min="14347" max="14592" width="9.140625" style="133"/>
    <col min="14593" max="14593" width="15.85546875" style="133" customWidth="1"/>
    <col min="14594" max="14594" width="9.140625" style="133"/>
    <col min="14595" max="14595" width="14.5703125" style="133" customWidth="1"/>
    <col min="14596" max="14596" width="13.42578125" style="133" customWidth="1"/>
    <col min="14597" max="14597" width="12.7109375" style="133" customWidth="1"/>
    <col min="14598" max="14598" width="13.5703125" style="133" customWidth="1"/>
    <col min="14599" max="14599" width="13.7109375" style="133" customWidth="1"/>
    <col min="14600" max="14600" width="16.85546875" style="133" customWidth="1"/>
    <col min="14601" max="14602" width="13.28515625" style="133" customWidth="1"/>
    <col min="14603" max="14848" width="9.140625" style="133"/>
    <col min="14849" max="14849" width="15.85546875" style="133" customWidth="1"/>
    <col min="14850" max="14850" width="9.140625" style="133"/>
    <col min="14851" max="14851" width="14.5703125" style="133" customWidth="1"/>
    <col min="14852" max="14852" width="13.42578125" style="133" customWidth="1"/>
    <col min="14853" max="14853" width="12.7109375" style="133" customWidth="1"/>
    <col min="14854" max="14854" width="13.5703125" style="133" customWidth="1"/>
    <col min="14855" max="14855" width="13.7109375" style="133" customWidth="1"/>
    <col min="14856" max="14856" width="16.85546875" style="133" customWidth="1"/>
    <col min="14857" max="14858" width="13.28515625" style="133" customWidth="1"/>
    <col min="14859" max="15104" width="9.140625" style="133"/>
    <col min="15105" max="15105" width="15.85546875" style="133" customWidth="1"/>
    <col min="15106" max="15106" width="9.140625" style="133"/>
    <col min="15107" max="15107" width="14.5703125" style="133" customWidth="1"/>
    <col min="15108" max="15108" width="13.42578125" style="133" customWidth="1"/>
    <col min="15109" max="15109" width="12.7109375" style="133" customWidth="1"/>
    <col min="15110" max="15110" width="13.5703125" style="133" customWidth="1"/>
    <col min="15111" max="15111" width="13.7109375" style="133" customWidth="1"/>
    <col min="15112" max="15112" width="16.85546875" style="133" customWidth="1"/>
    <col min="15113" max="15114" width="13.28515625" style="133" customWidth="1"/>
    <col min="15115" max="15360" width="9.140625" style="133"/>
    <col min="15361" max="15361" width="15.85546875" style="133" customWidth="1"/>
    <col min="15362" max="15362" width="9.140625" style="133"/>
    <col min="15363" max="15363" width="14.5703125" style="133" customWidth="1"/>
    <col min="15364" max="15364" width="13.42578125" style="133" customWidth="1"/>
    <col min="15365" max="15365" width="12.7109375" style="133" customWidth="1"/>
    <col min="15366" max="15366" width="13.5703125" style="133" customWidth="1"/>
    <col min="15367" max="15367" width="13.7109375" style="133" customWidth="1"/>
    <col min="15368" max="15368" width="16.85546875" style="133" customWidth="1"/>
    <col min="15369" max="15370" width="13.28515625" style="133" customWidth="1"/>
    <col min="15371" max="15616" width="9.140625" style="133"/>
    <col min="15617" max="15617" width="15.85546875" style="133" customWidth="1"/>
    <col min="15618" max="15618" width="9.140625" style="133"/>
    <col min="15619" max="15619" width="14.5703125" style="133" customWidth="1"/>
    <col min="15620" max="15620" width="13.42578125" style="133" customWidth="1"/>
    <col min="15621" max="15621" width="12.7109375" style="133" customWidth="1"/>
    <col min="15622" max="15622" width="13.5703125" style="133" customWidth="1"/>
    <col min="15623" max="15623" width="13.7109375" style="133" customWidth="1"/>
    <col min="15624" max="15624" width="16.85546875" style="133" customWidth="1"/>
    <col min="15625" max="15626" width="13.28515625" style="133" customWidth="1"/>
    <col min="15627" max="15872" width="9.140625" style="133"/>
    <col min="15873" max="15873" width="15.85546875" style="133" customWidth="1"/>
    <col min="15874" max="15874" width="9.140625" style="133"/>
    <col min="15875" max="15875" width="14.5703125" style="133" customWidth="1"/>
    <col min="15876" max="15876" width="13.42578125" style="133" customWidth="1"/>
    <col min="15877" max="15877" width="12.7109375" style="133" customWidth="1"/>
    <col min="15878" max="15878" width="13.5703125" style="133" customWidth="1"/>
    <col min="15879" max="15879" width="13.7109375" style="133" customWidth="1"/>
    <col min="15880" max="15880" width="16.85546875" style="133" customWidth="1"/>
    <col min="15881" max="15882" width="13.28515625" style="133" customWidth="1"/>
    <col min="15883" max="16128" width="9.140625" style="133"/>
    <col min="16129" max="16129" width="15.85546875" style="133" customWidth="1"/>
    <col min="16130" max="16130" width="9.140625" style="133"/>
    <col min="16131" max="16131" width="14.5703125" style="133" customWidth="1"/>
    <col min="16132" max="16132" width="13.42578125" style="133" customWidth="1"/>
    <col min="16133" max="16133" width="12.7109375" style="133" customWidth="1"/>
    <col min="16134" max="16134" width="13.5703125" style="133" customWidth="1"/>
    <col min="16135" max="16135" width="13.7109375" style="133" customWidth="1"/>
    <col min="16136" max="16136" width="16.85546875" style="133" customWidth="1"/>
    <col min="16137" max="16138" width="13.28515625" style="133" customWidth="1"/>
    <col min="16139" max="16384" width="9.140625" style="133"/>
  </cols>
  <sheetData>
    <row r="1" spans="1:32" ht="48" customHeight="1" thickBot="1">
      <c r="A1" s="345" t="s">
        <v>369</v>
      </c>
      <c r="B1" s="345"/>
      <c r="C1" s="345"/>
      <c r="D1" s="345"/>
      <c r="E1" s="345"/>
      <c r="F1" s="345"/>
      <c r="G1" s="345"/>
      <c r="H1" s="345"/>
      <c r="I1" s="345"/>
      <c r="J1" s="345"/>
      <c r="K1" s="131"/>
      <c r="L1" s="131"/>
      <c r="M1" s="132"/>
    </row>
    <row r="2" spans="1:32" ht="174" customHeight="1" thickBot="1">
      <c r="A2" s="70" t="s">
        <v>150</v>
      </c>
      <c r="B2" s="70" t="s">
        <v>151</v>
      </c>
      <c r="C2" s="70" t="s">
        <v>152</v>
      </c>
      <c r="D2" s="70" t="s">
        <v>153</v>
      </c>
      <c r="E2" s="70" t="s">
        <v>154</v>
      </c>
      <c r="F2" s="70" t="s">
        <v>155</v>
      </c>
      <c r="G2" s="70" t="s">
        <v>156</v>
      </c>
      <c r="H2" s="190" t="s">
        <v>157</v>
      </c>
      <c r="I2" s="190" t="s">
        <v>158</v>
      </c>
      <c r="J2" s="190" t="s">
        <v>159</v>
      </c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</row>
    <row r="3" spans="1:32" ht="15.75" customHeight="1" thickTop="1" thickBot="1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>
        <v>8</v>
      </c>
      <c r="I3" s="129">
        <v>9</v>
      </c>
      <c r="J3" s="129">
        <v>10</v>
      </c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pans="1:32" ht="15.75" thickTop="1">
      <c r="A4" s="223" t="s">
        <v>92</v>
      </c>
      <c r="B4" s="224">
        <v>3</v>
      </c>
      <c r="C4" s="225">
        <v>2723</v>
      </c>
      <c r="D4" s="226">
        <v>41</v>
      </c>
      <c r="E4" s="226">
        <v>11</v>
      </c>
      <c r="F4" s="226">
        <v>497</v>
      </c>
      <c r="G4" s="226">
        <v>45</v>
      </c>
      <c r="H4" s="227">
        <v>907.67</v>
      </c>
      <c r="I4" s="227">
        <v>26.83</v>
      </c>
      <c r="J4" s="227">
        <v>9.0500000000000007</v>
      </c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pans="1:32">
      <c r="A5" s="223" t="s">
        <v>93</v>
      </c>
      <c r="B5" s="224">
        <v>2.9</v>
      </c>
      <c r="C5" s="225">
        <v>3109</v>
      </c>
      <c r="D5" s="226">
        <v>7567</v>
      </c>
      <c r="E5" s="226">
        <v>2204</v>
      </c>
      <c r="F5" s="226">
        <v>2315</v>
      </c>
      <c r="G5" s="226">
        <v>350</v>
      </c>
      <c r="H5" s="227">
        <v>1072.07</v>
      </c>
      <c r="I5" s="227">
        <v>29.13</v>
      </c>
      <c r="J5" s="227">
        <v>15.12</v>
      </c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2">
      <c r="A6" s="223" t="s">
        <v>95</v>
      </c>
      <c r="B6" s="224">
        <v>4</v>
      </c>
      <c r="C6" s="225">
        <v>2018</v>
      </c>
      <c r="D6" s="226">
        <v>7396</v>
      </c>
      <c r="E6" s="226">
        <v>1922</v>
      </c>
      <c r="F6" s="226">
        <v>508</v>
      </c>
      <c r="G6" s="226">
        <v>87</v>
      </c>
      <c r="H6" s="227">
        <v>504.5</v>
      </c>
      <c r="I6" s="227">
        <v>25.99</v>
      </c>
      <c r="J6" s="227">
        <v>17.13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2">
      <c r="A7" s="223" t="s">
        <v>96</v>
      </c>
      <c r="B7" s="224">
        <v>2</v>
      </c>
      <c r="C7" s="225">
        <v>2988</v>
      </c>
      <c r="D7" s="226">
        <v>6202</v>
      </c>
      <c r="E7" s="226">
        <v>621</v>
      </c>
      <c r="F7" s="226">
        <v>110</v>
      </c>
      <c r="G7" s="226">
        <v>63</v>
      </c>
      <c r="H7" s="227">
        <v>1494</v>
      </c>
      <c r="I7" s="227">
        <v>10.01</v>
      </c>
      <c r="J7" s="227">
        <v>57.27</v>
      </c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</row>
    <row r="8" spans="1:32">
      <c r="A8" s="223" t="s">
        <v>97</v>
      </c>
      <c r="B8" s="224">
        <v>5</v>
      </c>
      <c r="C8" s="225">
        <v>10916</v>
      </c>
      <c r="D8" s="226">
        <v>11490</v>
      </c>
      <c r="E8" s="226">
        <v>927</v>
      </c>
      <c r="F8" s="226">
        <v>2030</v>
      </c>
      <c r="G8" s="226">
        <v>128</v>
      </c>
      <c r="H8" s="227">
        <v>2183.1999999999998</v>
      </c>
      <c r="I8" s="227">
        <v>8.07</v>
      </c>
      <c r="J8" s="227">
        <v>6.31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1:32">
      <c r="A9" s="223" t="s">
        <v>98</v>
      </c>
      <c r="B9" s="224">
        <v>1</v>
      </c>
      <c r="C9" s="225">
        <v>1259</v>
      </c>
      <c r="D9" s="226">
        <v>1604</v>
      </c>
      <c r="E9" s="226">
        <v>712</v>
      </c>
      <c r="F9" s="226">
        <v>80</v>
      </c>
      <c r="G9" s="226">
        <v>80</v>
      </c>
      <c r="H9" s="227">
        <v>1259</v>
      </c>
      <c r="I9" s="227">
        <v>44.39</v>
      </c>
      <c r="J9" s="227">
        <v>100</v>
      </c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</row>
    <row r="10" spans="1:32">
      <c r="A10" s="223" t="s">
        <v>99</v>
      </c>
      <c r="B10" s="224">
        <v>6</v>
      </c>
      <c r="C10" s="225">
        <v>4193</v>
      </c>
      <c r="D10" s="226">
        <v>1000</v>
      </c>
      <c r="E10" s="226">
        <v>952</v>
      </c>
      <c r="F10" s="226">
        <v>300</v>
      </c>
      <c r="G10" s="226">
        <v>201</v>
      </c>
      <c r="H10" s="227">
        <v>698.83</v>
      </c>
      <c r="I10" s="227">
        <v>95.2</v>
      </c>
      <c r="J10" s="227">
        <v>67</v>
      </c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</row>
    <row r="11" spans="1:32">
      <c r="A11" s="223" t="s">
        <v>100</v>
      </c>
      <c r="B11" s="224">
        <v>3</v>
      </c>
      <c r="C11" s="225">
        <v>7007</v>
      </c>
      <c r="D11" s="226">
        <v>4271</v>
      </c>
      <c r="E11" s="226">
        <v>4271</v>
      </c>
      <c r="F11" s="226">
        <v>45</v>
      </c>
      <c r="G11" s="226">
        <v>45</v>
      </c>
      <c r="H11" s="227">
        <v>2335.67</v>
      </c>
      <c r="I11" s="227">
        <v>100</v>
      </c>
      <c r="J11" s="227">
        <v>100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</row>
    <row r="12" spans="1:32">
      <c r="A12" s="223" t="s">
        <v>101</v>
      </c>
      <c r="B12" s="224">
        <v>4</v>
      </c>
      <c r="C12" s="225">
        <v>4130</v>
      </c>
      <c r="D12" s="226">
        <v>30080</v>
      </c>
      <c r="E12" s="226">
        <v>7982</v>
      </c>
      <c r="F12" s="226">
        <v>30080</v>
      </c>
      <c r="G12" s="226">
        <v>1184</v>
      </c>
      <c r="H12" s="227">
        <v>1032.5</v>
      </c>
      <c r="I12" s="227">
        <v>26.54</v>
      </c>
      <c r="J12" s="228">
        <v>3.94</v>
      </c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</row>
    <row r="13" spans="1:32">
      <c r="A13" s="223" t="s">
        <v>102</v>
      </c>
      <c r="B13" s="224">
        <v>3</v>
      </c>
      <c r="C13" s="225">
        <v>3402</v>
      </c>
      <c r="D13" s="226">
        <v>2202</v>
      </c>
      <c r="E13" s="226">
        <v>2100</v>
      </c>
      <c r="F13" s="226">
        <v>1107</v>
      </c>
      <c r="G13" s="226">
        <v>55</v>
      </c>
      <c r="H13" s="227">
        <v>1134</v>
      </c>
      <c r="I13" s="227">
        <v>95.37</v>
      </c>
      <c r="J13" s="227">
        <v>4.97</v>
      </c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</row>
    <row r="14" spans="1:32">
      <c r="A14" s="223" t="s">
        <v>103</v>
      </c>
      <c r="B14" s="224">
        <v>3</v>
      </c>
      <c r="C14" s="225">
        <v>573</v>
      </c>
      <c r="D14" s="226">
        <v>0</v>
      </c>
      <c r="E14" s="226">
        <v>0</v>
      </c>
      <c r="F14" s="226">
        <v>55</v>
      </c>
      <c r="G14" s="226">
        <v>55</v>
      </c>
      <c r="H14" s="227">
        <v>191</v>
      </c>
      <c r="I14" s="229">
        <v>0</v>
      </c>
      <c r="J14" s="227">
        <v>100</v>
      </c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</row>
    <row r="15" spans="1:32">
      <c r="A15" s="223" t="s">
        <v>160</v>
      </c>
      <c r="B15" s="224">
        <v>6</v>
      </c>
      <c r="C15" s="225">
        <v>10227</v>
      </c>
      <c r="D15" s="226">
        <v>4572</v>
      </c>
      <c r="E15" s="226">
        <v>4572</v>
      </c>
      <c r="F15" s="226">
        <v>0</v>
      </c>
      <c r="G15" s="226">
        <v>0</v>
      </c>
      <c r="H15" s="227">
        <v>1704.5</v>
      </c>
      <c r="I15" s="227">
        <v>100</v>
      </c>
      <c r="J15" s="227">
        <v>0</v>
      </c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</row>
    <row r="16" spans="1:32" ht="15.75" thickBot="1">
      <c r="A16" s="230" t="s">
        <v>106</v>
      </c>
      <c r="B16" s="231">
        <v>1</v>
      </c>
      <c r="C16" s="232">
        <v>1957</v>
      </c>
      <c r="D16" s="233">
        <v>0</v>
      </c>
      <c r="E16" s="233">
        <v>0</v>
      </c>
      <c r="F16" s="233">
        <v>4232</v>
      </c>
      <c r="G16" s="233">
        <v>576</v>
      </c>
      <c r="H16" s="234">
        <v>1957</v>
      </c>
      <c r="I16" s="234">
        <v>0</v>
      </c>
      <c r="J16" s="234">
        <v>13.61</v>
      </c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</row>
    <row r="17" spans="1:32" ht="21" customHeight="1" thickBot="1">
      <c r="A17" s="235" t="s">
        <v>161</v>
      </c>
      <c r="B17" s="236">
        <f t="shared" ref="B17:G17" si="0">SUM(B4:B16)</f>
        <v>43.9</v>
      </c>
      <c r="C17" s="237">
        <f t="shared" si="0"/>
        <v>54502</v>
      </c>
      <c r="D17" s="236">
        <f t="shared" si="0"/>
        <v>76425</v>
      </c>
      <c r="E17" s="236">
        <f t="shared" si="0"/>
        <v>26274</v>
      </c>
      <c r="F17" s="236">
        <f t="shared" si="0"/>
        <v>41359</v>
      </c>
      <c r="G17" s="236">
        <f t="shared" si="0"/>
        <v>2869</v>
      </c>
      <c r="H17" s="238">
        <f>C17/B17</f>
        <v>1241.5034168564921</v>
      </c>
      <c r="I17" s="239">
        <f>E17/D17*100</f>
        <v>34.378802747791951</v>
      </c>
      <c r="J17" s="239">
        <f>G17/F17*100</f>
        <v>6.9368214898812823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</row>
    <row r="18" spans="1:32" ht="15.75" thickBot="1">
      <c r="A18" s="240" t="s">
        <v>23</v>
      </c>
      <c r="B18" s="241">
        <v>5</v>
      </c>
      <c r="C18" s="242">
        <v>7272</v>
      </c>
      <c r="D18" s="243">
        <v>35000</v>
      </c>
      <c r="E18" s="243">
        <v>4583</v>
      </c>
      <c r="F18" s="243">
        <v>0</v>
      </c>
      <c r="G18" s="243">
        <v>0</v>
      </c>
      <c r="H18" s="244">
        <v>1469.09</v>
      </c>
      <c r="I18" s="244">
        <v>13.09</v>
      </c>
      <c r="J18" s="245">
        <v>0</v>
      </c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</row>
    <row r="19" spans="1:32" ht="21" customHeight="1" thickBot="1">
      <c r="A19" s="235" t="s">
        <v>162</v>
      </c>
      <c r="B19" s="246">
        <f t="shared" ref="B19:G19" si="1">B17+B18</f>
        <v>48.9</v>
      </c>
      <c r="C19" s="237">
        <f t="shared" si="1"/>
        <v>61774</v>
      </c>
      <c r="D19" s="236">
        <f t="shared" si="1"/>
        <v>111425</v>
      </c>
      <c r="E19" s="236">
        <f t="shared" si="1"/>
        <v>30857</v>
      </c>
      <c r="F19" s="236">
        <f t="shared" si="1"/>
        <v>41359</v>
      </c>
      <c r="G19" s="236">
        <f t="shared" si="1"/>
        <v>2869</v>
      </c>
      <c r="H19" s="238">
        <f>C19/B19</f>
        <v>1263.2719836400818</v>
      </c>
      <c r="I19" s="239">
        <f>E19/D19*100</f>
        <v>27.693067085483509</v>
      </c>
      <c r="J19" s="239">
        <f>G19/F19*100</f>
        <v>6.9368214898812823</v>
      </c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</row>
    <row r="20" spans="1:32"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</row>
    <row r="21" spans="1:32"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</row>
    <row r="22" spans="1:32"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</row>
    <row r="23" spans="1:32"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</row>
    <row r="24" spans="1:32" ht="15.75" thickBot="1">
      <c r="A24" s="252"/>
      <c r="B24" s="252"/>
      <c r="C24" s="252"/>
      <c r="D24" s="252"/>
      <c r="E24" s="252"/>
      <c r="F24" s="252"/>
      <c r="G24" s="252"/>
      <c r="H24" s="25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</row>
    <row r="25" spans="1:32" ht="40.5" customHeight="1" thickBot="1">
      <c r="A25" s="361" t="s">
        <v>370</v>
      </c>
      <c r="B25" s="361"/>
      <c r="C25" s="361"/>
      <c r="D25" s="361"/>
      <c r="E25" s="361"/>
      <c r="F25" s="361"/>
      <c r="G25" s="361"/>
      <c r="H25" s="361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</row>
    <row r="26" spans="1:32" ht="96" customHeight="1" thickBot="1">
      <c r="A26" s="71" t="s">
        <v>163</v>
      </c>
      <c r="B26" s="362" t="s">
        <v>164</v>
      </c>
      <c r="C26" s="362"/>
      <c r="D26" s="71" t="s">
        <v>165</v>
      </c>
      <c r="E26" s="363" t="s">
        <v>166</v>
      </c>
      <c r="F26" s="363"/>
      <c r="G26" s="363" t="s">
        <v>167</v>
      </c>
      <c r="H26" s="363"/>
    </row>
    <row r="27" spans="1:32" ht="15.75" customHeight="1" thickTop="1" thickBot="1">
      <c r="A27" s="121">
        <v>1</v>
      </c>
      <c r="B27" s="360">
        <v>2</v>
      </c>
      <c r="C27" s="360"/>
      <c r="D27" s="121">
        <v>3</v>
      </c>
      <c r="E27" s="360">
        <v>4</v>
      </c>
      <c r="F27" s="360"/>
      <c r="G27" s="360">
        <v>5</v>
      </c>
      <c r="H27" s="360"/>
    </row>
    <row r="28" spans="1:32" ht="15.75" customHeight="1" thickTop="1">
      <c r="A28" s="247" t="s">
        <v>92</v>
      </c>
      <c r="B28" s="357">
        <v>969</v>
      </c>
      <c r="C28" s="357"/>
      <c r="D28" s="248">
        <v>39</v>
      </c>
      <c r="E28" s="358">
        <v>4.0199999999999996</v>
      </c>
      <c r="F28" s="358"/>
      <c r="G28" s="359">
        <v>0</v>
      </c>
      <c r="H28" s="359"/>
    </row>
    <row r="29" spans="1:32">
      <c r="A29" s="223" t="s">
        <v>93</v>
      </c>
      <c r="B29" s="355">
        <v>7685</v>
      </c>
      <c r="C29" s="355"/>
      <c r="D29" s="67">
        <v>169</v>
      </c>
      <c r="E29" s="356">
        <v>2.2000000000000002</v>
      </c>
      <c r="F29" s="356"/>
      <c r="G29" s="354">
        <v>0</v>
      </c>
      <c r="H29" s="354"/>
    </row>
    <row r="30" spans="1:32">
      <c r="A30" s="223" t="s">
        <v>95</v>
      </c>
      <c r="B30" s="355">
        <v>7396</v>
      </c>
      <c r="C30" s="355"/>
      <c r="D30" s="67">
        <v>294</v>
      </c>
      <c r="E30" s="356">
        <v>3.98</v>
      </c>
      <c r="F30" s="356"/>
      <c r="G30" s="354">
        <v>0</v>
      </c>
      <c r="H30" s="354"/>
    </row>
    <row r="31" spans="1:32">
      <c r="A31" s="223" t="s">
        <v>96</v>
      </c>
      <c r="B31" s="355">
        <v>6202</v>
      </c>
      <c r="C31" s="355"/>
      <c r="D31" s="67">
        <v>90</v>
      </c>
      <c r="E31" s="356">
        <v>1.45</v>
      </c>
      <c r="F31" s="356"/>
      <c r="G31" s="354">
        <v>0</v>
      </c>
      <c r="H31" s="354"/>
    </row>
    <row r="32" spans="1:32">
      <c r="A32" s="223" t="s">
        <v>97</v>
      </c>
      <c r="B32" s="355">
        <v>11490</v>
      </c>
      <c r="C32" s="355"/>
      <c r="D32" s="67">
        <v>115</v>
      </c>
      <c r="E32" s="356">
        <v>1</v>
      </c>
      <c r="F32" s="356"/>
      <c r="G32" s="354">
        <v>0</v>
      </c>
      <c r="H32" s="354"/>
    </row>
    <row r="33" spans="1:13">
      <c r="A33" s="223" t="s">
        <v>98</v>
      </c>
      <c r="B33" s="355">
        <v>1604</v>
      </c>
      <c r="C33" s="355"/>
      <c r="D33" s="67">
        <v>0</v>
      </c>
      <c r="E33" s="356">
        <v>0</v>
      </c>
      <c r="F33" s="356"/>
      <c r="G33" s="354">
        <v>0</v>
      </c>
      <c r="H33" s="354"/>
    </row>
    <row r="34" spans="1:13">
      <c r="A34" s="223" t="s">
        <v>100</v>
      </c>
      <c r="B34" s="355">
        <v>4271</v>
      </c>
      <c r="C34" s="355"/>
      <c r="D34" s="67">
        <v>23</v>
      </c>
      <c r="E34" s="356">
        <v>0.54</v>
      </c>
      <c r="F34" s="356"/>
      <c r="G34" s="354">
        <v>0</v>
      </c>
      <c r="H34" s="354"/>
    </row>
    <row r="35" spans="1:13">
      <c r="A35" s="223" t="s">
        <v>101</v>
      </c>
      <c r="B35" s="355">
        <v>30080</v>
      </c>
      <c r="C35" s="355"/>
      <c r="D35" s="67">
        <v>1411</v>
      </c>
      <c r="E35" s="356">
        <v>4.6900000000000004</v>
      </c>
      <c r="F35" s="356"/>
      <c r="G35" s="354">
        <v>0</v>
      </c>
      <c r="H35" s="354"/>
    </row>
    <row r="36" spans="1:13">
      <c r="A36" s="223" t="s">
        <v>102</v>
      </c>
      <c r="B36" s="355">
        <v>3402</v>
      </c>
      <c r="C36" s="355"/>
      <c r="D36" s="67">
        <v>13</v>
      </c>
      <c r="E36" s="356">
        <v>0.38</v>
      </c>
      <c r="F36" s="356"/>
      <c r="G36" s="354">
        <v>0</v>
      </c>
      <c r="H36" s="354"/>
    </row>
    <row r="37" spans="1:13" ht="15.75" thickBot="1">
      <c r="A37" s="230" t="s">
        <v>106</v>
      </c>
      <c r="B37" s="364">
        <v>1065</v>
      </c>
      <c r="C37" s="364"/>
      <c r="D37" s="68">
        <v>0</v>
      </c>
      <c r="E37" s="365">
        <v>0</v>
      </c>
      <c r="F37" s="365"/>
      <c r="G37" s="366">
        <v>0</v>
      </c>
      <c r="H37" s="366"/>
    </row>
    <row r="38" spans="1:13" ht="21" customHeight="1" thickBot="1">
      <c r="A38" s="69" t="s">
        <v>161</v>
      </c>
      <c r="B38" s="367">
        <f>SUM(B28:C37)</f>
        <v>74164</v>
      </c>
      <c r="C38" s="367"/>
      <c r="D38" s="250">
        <f>SUM(D28:D37)</f>
        <v>2154</v>
      </c>
      <c r="E38" s="368">
        <f>D38/B38*100</f>
        <v>2.9043740898549162</v>
      </c>
      <c r="F38" s="368"/>
      <c r="G38" s="369">
        <v>0</v>
      </c>
      <c r="H38" s="369"/>
    </row>
    <row r="39" spans="1:13" ht="15.75" thickBot="1">
      <c r="A39" s="251" t="s">
        <v>23</v>
      </c>
      <c r="B39" s="370">
        <v>6880</v>
      </c>
      <c r="C39" s="370"/>
      <c r="D39" s="250">
        <v>133</v>
      </c>
      <c r="E39" s="371">
        <v>1.93</v>
      </c>
      <c r="F39" s="371"/>
      <c r="G39" s="369">
        <v>0</v>
      </c>
      <c r="H39" s="369"/>
    </row>
    <row r="40" spans="1:13" ht="21" customHeight="1" thickBot="1">
      <c r="A40" s="69" t="s">
        <v>162</v>
      </c>
      <c r="B40" s="367">
        <f>SUM(B38:C39)</f>
        <v>81044</v>
      </c>
      <c r="C40" s="367"/>
      <c r="D40" s="250">
        <f>SUM(D38:D39)</f>
        <v>2287</v>
      </c>
      <c r="E40" s="368">
        <f>D40/B40*100</f>
        <v>2.8219238931938206</v>
      </c>
      <c r="F40" s="368"/>
      <c r="G40" s="369">
        <v>0</v>
      </c>
      <c r="H40" s="369"/>
    </row>
    <row r="42" spans="1:13">
      <c r="E42" s="132"/>
    </row>
    <row r="43" spans="1:13">
      <c r="G43" s="132"/>
      <c r="K43" s="132"/>
      <c r="L43" s="132"/>
      <c r="M43" s="132"/>
    </row>
  </sheetData>
  <mergeCells count="47">
    <mergeCell ref="B31:C31"/>
    <mergeCell ref="E31:F31"/>
    <mergeCell ref="G31:H31"/>
    <mergeCell ref="B32:C32"/>
    <mergeCell ref="E32:F32"/>
    <mergeCell ref="G32:H32"/>
    <mergeCell ref="B34:C34"/>
    <mergeCell ref="E34:F34"/>
    <mergeCell ref="G34:H34"/>
    <mergeCell ref="B33:C33"/>
    <mergeCell ref="E33:F33"/>
    <mergeCell ref="G33:H33"/>
    <mergeCell ref="B40:C40"/>
    <mergeCell ref="E40:F40"/>
    <mergeCell ref="G40:H40"/>
    <mergeCell ref="B38:C38"/>
    <mergeCell ref="E38:F38"/>
    <mergeCell ref="G38:H38"/>
    <mergeCell ref="B39:C39"/>
    <mergeCell ref="E39:F39"/>
    <mergeCell ref="G39:H39"/>
    <mergeCell ref="B37:C37"/>
    <mergeCell ref="E37:F37"/>
    <mergeCell ref="G37:H37"/>
    <mergeCell ref="B35:C35"/>
    <mergeCell ref="E35:F35"/>
    <mergeCell ref="G35:H35"/>
    <mergeCell ref="B36:C36"/>
    <mergeCell ref="E36:F36"/>
    <mergeCell ref="G36:H36"/>
    <mergeCell ref="B27:C27"/>
    <mergeCell ref="E27:F27"/>
    <mergeCell ref="G27:H27"/>
    <mergeCell ref="A1:J1"/>
    <mergeCell ref="A25:H25"/>
    <mergeCell ref="B26:C26"/>
    <mergeCell ref="E26:F26"/>
    <mergeCell ref="G26:H26"/>
    <mergeCell ref="G29:H29"/>
    <mergeCell ref="B30:C30"/>
    <mergeCell ref="E30:F30"/>
    <mergeCell ref="B28:C28"/>
    <mergeCell ref="E28:F28"/>
    <mergeCell ref="G28:H28"/>
    <mergeCell ref="G30:H30"/>
    <mergeCell ref="B29:C29"/>
    <mergeCell ref="E29:F29"/>
  </mergeCells>
  <pageMargins left="0.45" right="0.45" top="0.75" bottom="0.2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18" sqref="A1:XFD1048576"/>
    </sheetView>
  </sheetViews>
  <sheetFormatPr defaultRowHeight="15"/>
  <cols>
    <col min="1" max="1" width="14" style="133" customWidth="1"/>
    <col min="2" max="2" width="13.85546875" style="133" customWidth="1"/>
    <col min="3" max="3" width="17.85546875" style="133" customWidth="1"/>
    <col min="4" max="4" width="18.85546875" style="133" customWidth="1"/>
    <col min="5" max="5" width="19.85546875" style="133" customWidth="1"/>
    <col min="6" max="6" width="18.42578125" style="133" customWidth="1"/>
    <col min="7" max="7" width="19.5703125" style="133" customWidth="1"/>
    <col min="8" max="16384" width="9.140625" style="133"/>
  </cols>
  <sheetData>
    <row r="1" spans="1:7" ht="33" customHeight="1" thickBot="1">
      <c r="A1" s="345" t="s">
        <v>368</v>
      </c>
      <c r="B1" s="346"/>
      <c r="C1" s="346"/>
      <c r="D1" s="346"/>
      <c r="E1" s="346"/>
      <c r="F1" s="346"/>
      <c r="G1" s="346"/>
    </row>
    <row r="2" spans="1:7" ht="87" customHeight="1" thickBot="1">
      <c r="A2" s="119" t="s">
        <v>174</v>
      </c>
      <c r="B2" s="119" t="s">
        <v>173</v>
      </c>
      <c r="C2" s="119" t="s">
        <v>172</v>
      </c>
      <c r="D2" s="119" t="s">
        <v>171</v>
      </c>
      <c r="E2" s="120" t="s">
        <v>170</v>
      </c>
      <c r="F2" s="253" t="s">
        <v>169</v>
      </c>
      <c r="G2" s="120" t="s">
        <v>168</v>
      </c>
    </row>
    <row r="3" spans="1:7" ht="12.75" customHeight="1" thickTop="1" thickBot="1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</row>
    <row r="4" spans="1:7" ht="39" customHeight="1" thickTop="1" thickBot="1">
      <c r="A4" s="254">
        <v>1561</v>
      </c>
      <c r="B4" s="254">
        <v>14857</v>
      </c>
      <c r="C4" s="254">
        <v>414</v>
      </c>
      <c r="D4" s="254">
        <v>414</v>
      </c>
      <c r="E4" s="254">
        <v>58</v>
      </c>
      <c r="F4" s="255">
        <v>9.52</v>
      </c>
      <c r="G4" s="255">
        <v>100</v>
      </c>
    </row>
    <row r="7" spans="1:7">
      <c r="D7" s="133" t="s">
        <v>320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H20" sqref="H20"/>
    </sheetView>
  </sheetViews>
  <sheetFormatPr defaultRowHeight="15"/>
  <cols>
    <col min="1" max="1" width="14" style="51" customWidth="1"/>
    <col min="2" max="2" width="9.140625" style="51"/>
    <col min="3" max="3" width="11" style="51" customWidth="1"/>
    <col min="4" max="4" width="13.85546875" style="51" customWidth="1"/>
    <col min="5" max="5" width="14.7109375" style="51" customWidth="1"/>
    <col min="6" max="6" width="12.5703125" style="51" customWidth="1"/>
    <col min="7" max="7" width="13" style="51" customWidth="1"/>
    <col min="8" max="8" width="14" style="51" customWidth="1"/>
    <col min="9" max="9" width="17.42578125" style="51" customWidth="1"/>
    <col min="10" max="16384" width="9.140625" style="51"/>
  </cols>
  <sheetData>
    <row r="1" spans="1:9" ht="31.5" customHeight="1" thickBot="1">
      <c r="A1" s="372" t="s">
        <v>399</v>
      </c>
      <c r="B1" s="373"/>
      <c r="C1" s="373"/>
      <c r="D1" s="373"/>
      <c r="E1" s="373"/>
      <c r="F1" s="373"/>
      <c r="G1" s="373"/>
      <c r="H1" s="373"/>
      <c r="I1" s="373"/>
    </row>
    <row r="2" spans="1:9" ht="55.5" customHeight="1">
      <c r="A2" s="375" t="s">
        <v>351</v>
      </c>
      <c r="B2" s="374" t="s">
        <v>350</v>
      </c>
      <c r="C2" s="374"/>
      <c r="D2" s="377" t="s">
        <v>349</v>
      </c>
      <c r="E2" s="374"/>
      <c r="F2" s="377" t="s">
        <v>348</v>
      </c>
      <c r="G2" s="374"/>
      <c r="H2" s="377" t="s">
        <v>347</v>
      </c>
      <c r="I2" s="377"/>
    </row>
    <row r="3" spans="1:9" ht="27" customHeight="1" thickBot="1">
      <c r="A3" s="376"/>
      <c r="B3" s="256" t="s">
        <v>212</v>
      </c>
      <c r="C3" s="256" t="s">
        <v>346</v>
      </c>
      <c r="D3" s="256" t="s">
        <v>212</v>
      </c>
      <c r="E3" s="256" t="s">
        <v>345</v>
      </c>
      <c r="F3" s="256" t="s">
        <v>212</v>
      </c>
      <c r="G3" s="256" t="s">
        <v>345</v>
      </c>
      <c r="H3" s="256" t="s">
        <v>212</v>
      </c>
      <c r="I3" s="256" t="s">
        <v>345</v>
      </c>
    </row>
    <row r="4" spans="1:9" ht="12" customHeight="1" thickTop="1" thickBot="1">
      <c r="A4" s="257">
        <v>1</v>
      </c>
      <c r="B4" s="257">
        <v>2</v>
      </c>
      <c r="C4" s="257">
        <v>3</v>
      </c>
      <c r="D4" s="257">
        <v>4</v>
      </c>
      <c r="E4" s="257">
        <v>5</v>
      </c>
      <c r="F4" s="257">
        <v>6</v>
      </c>
      <c r="G4" s="257">
        <v>7</v>
      </c>
      <c r="H4" s="257">
        <v>8</v>
      </c>
      <c r="I4" s="257">
        <v>9</v>
      </c>
    </row>
    <row r="5" spans="1:9" ht="46.5" customHeight="1" thickTop="1" thickBot="1">
      <c r="A5" s="258">
        <v>36.299999999999997</v>
      </c>
      <c r="B5" s="258">
        <v>97300</v>
      </c>
      <c r="C5" s="258">
        <v>2678.23</v>
      </c>
      <c r="D5" s="258">
        <v>18969</v>
      </c>
      <c r="E5" s="259">
        <v>19.5</v>
      </c>
      <c r="F5" s="258">
        <v>24899</v>
      </c>
      <c r="G5" s="258">
        <v>25.59</v>
      </c>
      <c r="H5" s="258">
        <v>42278</v>
      </c>
      <c r="I5" s="258">
        <v>43.45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5"/>
  <sheetViews>
    <sheetView workbookViewId="0">
      <selection activeCell="A10" sqref="A10:XFD10"/>
    </sheetView>
  </sheetViews>
  <sheetFormatPr defaultRowHeight="15"/>
  <cols>
    <col min="1" max="1" width="10.85546875" style="51" customWidth="1"/>
    <col min="2" max="2" width="11.42578125" style="51" customWidth="1"/>
    <col min="3" max="3" width="12.85546875" style="51" customWidth="1"/>
    <col min="4" max="4" width="10.7109375" style="51" customWidth="1"/>
    <col min="5" max="5" width="12.140625" style="51" customWidth="1"/>
    <col min="6" max="6" width="12.5703125" style="51" customWidth="1"/>
    <col min="7" max="7" width="14.140625" style="51" customWidth="1"/>
    <col min="8" max="8" width="15.85546875" style="51" customWidth="1"/>
    <col min="9" max="9" width="15.28515625" style="51" customWidth="1"/>
    <col min="10" max="16384" width="9.140625" style="51"/>
  </cols>
  <sheetData>
    <row r="1" spans="1:18" ht="33" customHeight="1" thickBot="1">
      <c r="A1" s="380" t="s">
        <v>400</v>
      </c>
      <c r="B1" s="381"/>
      <c r="C1" s="381"/>
      <c r="D1" s="381"/>
      <c r="E1" s="381"/>
      <c r="F1" s="381"/>
      <c r="G1" s="381"/>
      <c r="H1" s="381"/>
      <c r="I1" s="381"/>
      <c r="J1" s="74"/>
      <c r="K1" s="74"/>
      <c r="L1" s="74"/>
      <c r="M1" s="74"/>
      <c r="N1" s="74"/>
      <c r="O1" s="74"/>
      <c r="P1" s="74"/>
      <c r="Q1" s="74"/>
      <c r="R1" s="74"/>
    </row>
    <row r="2" spans="1:18" ht="51" customHeight="1" thickBot="1">
      <c r="A2" s="378" t="s">
        <v>332</v>
      </c>
      <c r="B2" s="379"/>
      <c r="C2" s="379"/>
      <c r="D2" s="378" t="s">
        <v>331</v>
      </c>
      <c r="E2" s="379"/>
      <c r="F2" s="379"/>
      <c r="G2" s="378" t="s">
        <v>330</v>
      </c>
      <c r="H2" s="379"/>
      <c r="I2" s="379"/>
      <c r="J2" s="74"/>
      <c r="K2" s="74"/>
      <c r="L2" s="74"/>
      <c r="M2" s="74"/>
      <c r="N2" s="74"/>
      <c r="O2" s="74"/>
      <c r="P2" s="74"/>
      <c r="Q2" s="74"/>
      <c r="R2" s="74"/>
    </row>
    <row r="3" spans="1:18" ht="117" customHeight="1" thickBot="1">
      <c r="A3" s="139" t="s">
        <v>329</v>
      </c>
      <c r="B3" s="139" t="s">
        <v>328</v>
      </c>
      <c r="C3" s="85" t="s">
        <v>327</v>
      </c>
      <c r="D3" s="139" t="s">
        <v>329</v>
      </c>
      <c r="E3" s="139" t="s">
        <v>328</v>
      </c>
      <c r="F3" s="85" t="s">
        <v>327</v>
      </c>
      <c r="G3" s="139" t="s">
        <v>326</v>
      </c>
      <c r="H3" s="139" t="s">
        <v>325</v>
      </c>
      <c r="I3" s="85" t="s">
        <v>324</v>
      </c>
      <c r="J3" s="74"/>
      <c r="K3" s="74"/>
      <c r="L3" s="74"/>
      <c r="M3" s="74"/>
      <c r="N3" s="74"/>
      <c r="O3" s="74"/>
      <c r="P3" s="74"/>
      <c r="Q3" s="74"/>
      <c r="R3" s="74"/>
    </row>
    <row r="4" spans="1:18" ht="12.75" customHeight="1" thickTop="1" thickBot="1">
      <c r="A4" s="194">
        <v>1</v>
      </c>
      <c r="B4" s="194">
        <v>2</v>
      </c>
      <c r="C4" s="194">
        <v>3</v>
      </c>
      <c r="D4" s="194">
        <v>4</v>
      </c>
      <c r="E4" s="194">
        <v>5</v>
      </c>
      <c r="F4" s="194">
        <v>6</v>
      </c>
      <c r="G4" s="194">
        <v>7</v>
      </c>
      <c r="H4" s="194">
        <v>8</v>
      </c>
      <c r="I4" s="194">
        <v>9</v>
      </c>
      <c r="J4" s="74"/>
      <c r="K4" s="74"/>
      <c r="L4" s="74"/>
      <c r="M4" s="74"/>
      <c r="N4" s="74"/>
      <c r="O4" s="74"/>
      <c r="P4" s="74"/>
      <c r="Q4" s="74"/>
      <c r="R4" s="74"/>
    </row>
    <row r="5" spans="1:18" ht="36" customHeight="1" thickTop="1" thickBot="1">
      <c r="A5" s="258">
        <v>3916</v>
      </c>
      <c r="B5" s="258">
        <v>140</v>
      </c>
      <c r="C5" s="258">
        <v>3.58</v>
      </c>
      <c r="D5" s="258">
        <v>5678</v>
      </c>
      <c r="E5" s="258">
        <v>972</v>
      </c>
      <c r="F5" s="258">
        <v>17.12</v>
      </c>
      <c r="G5" s="258">
        <v>650</v>
      </c>
      <c r="H5" s="258">
        <v>555</v>
      </c>
      <c r="I5" s="258">
        <v>85.38</v>
      </c>
      <c r="J5" s="74"/>
      <c r="K5" s="74"/>
      <c r="L5" s="74"/>
      <c r="M5" s="74"/>
      <c r="N5" s="74"/>
      <c r="O5" s="74"/>
      <c r="P5" s="74"/>
      <c r="Q5" s="74"/>
      <c r="R5" s="74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I13" sqref="I13"/>
    </sheetView>
  </sheetViews>
  <sheetFormatPr defaultRowHeight="15"/>
  <cols>
    <col min="1" max="1" width="10.28515625" style="51" customWidth="1"/>
    <col min="2" max="2" width="11.7109375" style="51" customWidth="1"/>
    <col min="3" max="3" width="12.140625" style="51" customWidth="1"/>
    <col min="4" max="4" width="14" style="51" customWidth="1"/>
    <col min="5" max="5" width="14.28515625" style="51" customWidth="1"/>
    <col min="6" max="6" width="13.7109375" style="51" customWidth="1"/>
    <col min="7" max="7" width="15.28515625" style="51" customWidth="1"/>
    <col min="8" max="9" width="15.42578125" style="51" customWidth="1"/>
    <col min="10" max="16384" width="9.140625" style="51"/>
  </cols>
  <sheetData>
    <row r="1" spans="1:9" ht="33.75" customHeight="1" thickBot="1">
      <c r="A1" s="380" t="s">
        <v>401</v>
      </c>
      <c r="B1" s="381"/>
      <c r="C1" s="381"/>
      <c r="D1" s="381"/>
      <c r="E1" s="381"/>
      <c r="F1" s="381"/>
      <c r="G1" s="381"/>
      <c r="H1" s="381"/>
      <c r="I1" s="381"/>
    </row>
    <row r="2" spans="1:9" ht="45" customHeight="1" thickBot="1">
      <c r="A2" s="378" t="s">
        <v>344</v>
      </c>
      <c r="B2" s="379"/>
      <c r="C2" s="379"/>
      <c r="D2" s="378" t="s">
        <v>343</v>
      </c>
      <c r="E2" s="379"/>
      <c r="F2" s="379"/>
      <c r="G2" s="378" t="s">
        <v>342</v>
      </c>
      <c r="H2" s="379"/>
      <c r="I2" s="379"/>
    </row>
    <row r="3" spans="1:9" ht="190.5" customHeight="1" thickBot="1">
      <c r="A3" s="217" t="s">
        <v>341</v>
      </c>
      <c r="B3" s="217" t="s">
        <v>340</v>
      </c>
      <c r="C3" s="216" t="s">
        <v>339</v>
      </c>
      <c r="D3" s="217" t="s">
        <v>338</v>
      </c>
      <c r="E3" s="217" t="s">
        <v>337</v>
      </c>
      <c r="F3" s="216" t="s">
        <v>336</v>
      </c>
      <c r="G3" s="217" t="s">
        <v>335</v>
      </c>
      <c r="H3" s="217" t="s">
        <v>334</v>
      </c>
      <c r="I3" s="216" t="s">
        <v>333</v>
      </c>
    </row>
    <row r="4" spans="1:9" ht="13.5" customHeight="1" thickTop="1" thickBot="1">
      <c r="A4" s="260">
        <v>1</v>
      </c>
      <c r="B4" s="260">
        <v>2</v>
      </c>
      <c r="C4" s="260">
        <v>3</v>
      </c>
      <c r="D4" s="260">
        <v>4</v>
      </c>
      <c r="E4" s="260">
        <v>5</v>
      </c>
      <c r="F4" s="260">
        <v>6</v>
      </c>
      <c r="G4" s="260">
        <v>7</v>
      </c>
      <c r="H4" s="260">
        <v>8</v>
      </c>
      <c r="I4" s="260">
        <v>9</v>
      </c>
    </row>
    <row r="5" spans="1:9" ht="38.25" customHeight="1" thickTop="1" thickBot="1">
      <c r="A5" s="261">
        <v>7494</v>
      </c>
      <c r="B5" s="261">
        <v>7467</v>
      </c>
      <c r="C5" s="261">
        <v>99.64</v>
      </c>
      <c r="D5" s="261">
        <v>65</v>
      </c>
      <c r="E5" s="261">
        <v>9</v>
      </c>
      <c r="F5" s="261">
        <v>13.85</v>
      </c>
      <c r="G5" s="261">
        <v>71</v>
      </c>
      <c r="H5" s="261">
        <v>12</v>
      </c>
      <c r="I5" s="261">
        <v>16.899999999999999</v>
      </c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A9" sqref="A9:G9"/>
    </sheetView>
  </sheetViews>
  <sheetFormatPr defaultRowHeight="44.25" customHeight="1"/>
  <cols>
    <col min="1" max="1" width="17.5703125" style="51" customWidth="1"/>
    <col min="2" max="2" width="14.42578125" style="51" customWidth="1"/>
    <col min="3" max="3" width="14.140625" style="51" customWidth="1"/>
    <col min="4" max="4" width="16.7109375" style="51" customWidth="1"/>
    <col min="5" max="5" width="15" style="51" customWidth="1"/>
    <col min="6" max="6" width="15.5703125" style="51" customWidth="1"/>
    <col min="7" max="7" width="16.5703125" style="51" customWidth="1"/>
    <col min="8" max="8" width="14.85546875" style="51" customWidth="1"/>
    <col min="9" max="10" width="9.5703125" style="51" bestFit="1" customWidth="1"/>
    <col min="11" max="16384" width="9.140625" style="51"/>
  </cols>
  <sheetData>
    <row r="1" spans="1:8" ht="44.25" customHeight="1" thickBot="1">
      <c r="A1" s="382" t="s">
        <v>384</v>
      </c>
      <c r="B1" s="382"/>
      <c r="C1" s="382"/>
      <c r="D1" s="382"/>
      <c r="E1" s="382"/>
      <c r="F1" s="382"/>
      <c r="G1" s="382"/>
      <c r="H1" s="382"/>
    </row>
    <row r="2" spans="1:8" ht="91.5" customHeight="1" thickBot="1">
      <c r="A2" s="159" t="s">
        <v>189</v>
      </c>
      <c r="B2" s="159" t="s">
        <v>188</v>
      </c>
      <c r="C2" s="159" t="s">
        <v>187</v>
      </c>
      <c r="D2" s="159" t="s">
        <v>186</v>
      </c>
      <c r="E2" s="159" t="s">
        <v>185</v>
      </c>
      <c r="F2" s="159" t="s">
        <v>184</v>
      </c>
      <c r="G2" s="139" t="s">
        <v>183</v>
      </c>
      <c r="H2" s="139" t="s">
        <v>182</v>
      </c>
    </row>
    <row r="3" spans="1:8" ht="12" customHeight="1" thickTop="1" thickBot="1">
      <c r="A3" s="160">
        <v>1</v>
      </c>
      <c r="B3" s="160">
        <v>2</v>
      </c>
      <c r="C3" s="160">
        <v>3</v>
      </c>
      <c r="D3" s="160">
        <v>4</v>
      </c>
      <c r="E3" s="160">
        <v>5</v>
      </c>
      <c r="F3" s="160">
        <v>6</v>
      </c>
      <c r="G3" s="143">
        <v>7</v>
      </c>
      <c r="H3" s="143">
        <v>8</v>
      </c>
    </row>
    <row r="4" spans="1:8" ht="44.25" customHeight="1" thickTop="1">
      <c r="A4" s="305">
        <v>166532</v>
      </c>
      <c r="B4" s="305">
        <v>41677</v>
      </c>
      <c r="C4" s="305">
        <v>18375</v>
      </c>
      <c r="D4" s="305">
        <v>565</v>
      </c>
      <c r="E4" s="305">
        <v>6579</v>
      </c>
      <c r="F4" s="305">
        <v>459</v>
      </c>
      <c r="G4" s="305">
        <v>3535</v>
      </c>
      <c r="H4" s="305">
        <v>3398</v>
      </c>
    </row>
    <row r="5" spans="1:8" ht="20.25" customHeight="1"/>
    <row r="6" spans="1:8" ht="27" customHeight="1" thickBot="1"/>
    <row r="7" spans="1:8" ht="107.25" customHeight="1" thickBot="1">
      <c r="A7" s="139" t="s">
        <v>181</v>
      </c>
      <c r="B7" s="139" t="s">
        <v>180</v>
      </c>
      <c r="C7" s="161" t="s">
        <v>179</v>
      </c>
      <c r="D7" s="161" t="s">
        <v>178</v>
      </c>
      <c r="E7" s="161" t="s">
        <v>177</v>
      </c>
      <c r="F7" s="85" t="s">
        <v>176</v>
      </c>
      <c r="G7" s="85" t="s">
        <v>175</v>
      </c>
    </row>
    <row r="8" spans="1:8" ht="13.5" customHeight="1" thickTop="1" thickBot="1">
      <c r="A8" s="143">
        <v>1</v>
      </c>
      <c r="B8" s="143">
        <v>2</v>
      </c>
      <c r="C8" s="160">
        <v>3</v>
      </c>
      <c r="D8" s="160">
        <v>4</v>
      </c>
      <c r="E8" s="160">
        <v>5</v>
      </c>
      <c r="F8" s="143">
        <v>6</v>
      </c>
      <c r="G8" s="143">
        <v>7</v>
      </c>
    </row>
    <row r="9" spans="1:8" ht="44.25" customHeight="1" thickTop="1">
      <c r="A9" s="305">
        <v>4705</v>
      </c>
      <c r="B9" s="305">
        <v>2114</v>
      </c>
      <c r="C9" s="306">
        <v>25.026421348449546</v>
      </c>
      <c r="D9" s="306">
        <v>35.804081632653059</v>
      </c>
      <c r="E9" s="306">
        <v>81.238938053097343</v>
      </c>
      <c r="F9" s="306">
        <v>96.124469589816115</v>
      </c>
      <c r="G9" s="306">
        <v>44.93092454835282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15" sqref="A15"/>
    </sheetView>
  </sheetViews>
  <sheetFormatPr defaultRowHeight="15"/>
  <cols>
    <col min="1" max="1" width="17" style="51" customWidth="1"/>
    <col min="2" max="2" width="21.28515625" style="51" customWidth="1"/>
    <col min="3" max="3" width="13.140625" style="51" customWidth="1"/>
    <col min="4" max="4" width="13.85546875" style="51" customWidth="1"/>
    <col min="5" max="5" width="12.5703125" style="51" customWidth="1"/>
    <col min="6" max="6" width="15.28515625" style="51" customWidth="1"/>
    <col min="7" max="7" width="14.5703125" style="51" customWidth="1"/>
    <col min="8" max="8" width="17" style="51" customWidth="1"/>
    <col min="9" max="9" width="12.5703125" style="51" customWidth="1"/>
    <col min="10" max="16384" width="9.140625" style="51"/>
  </cols>
  <sheetData>
    <row r="1" spans="1:8" ht="22.5" customHeight="1" thickBot="1">
      <c r="A1" s="383" t="s">
        <v>372</v>
      </c>
      <c r="B1" s="383"/>
      <c r="C1" s="383"/>
      <c r="D1" s="383"/>
      <c r="E1" s="383"/>
      <c r="F1" s="383"/>
      <c r="G1" s="383"/>
      <c r="H1" s="383"/>
    </row>
    <row r="2" spans="1:8" ht="106.5" customHeight="1" thickBot="1">
      <c r="A2" s="191" t="s">
        <v>150</v>
      </c>
      <c r="B2" s="191" t="s">
        <v>197</v>
      </c>
      <c r="C2" s="191" t="s">
        <v>196</v>
      </c>
      <c r="D2" s="191" t="s">
        <v>195</v>
      </c>
      <c r="E2" s="191" t="s">
        <v>194</v>
      </c>
      <c r="F2" s="185" t="s">
        <v>193</v>
      </c>
      <c r="G2" s="185" t="s">
        <v>192</v>
      </c>
      <c r="H2" s="185" t="s">
        <v>191</v>
      </c>
    </row>
    <row r="3" spans="1:8" ht="12.75" customHeight="1" thickTop="1" thickBot="1">
      <c r="A3" s="193">
        <v>1</v>
      </c>
      <c r="B3" s="193">
        <v>2</v>
      </c>
      <c r="C3" s="193">
        <v>3</v>
      </c>
      <c r="D3" s="193">
        <v>4</v>
      </c>
      <c r="E3" s="193">
        <v>5</v>
      </c>
      <c r="F3" s="193">
        <v>6</v>
      </c>
      <c r="G3" s="193">
        <v>7</v>
      </c>
      <c r="H3" s="193">
        <v>8</v>
      </c>
    </row>
    <row r="4" spans="1:8" ht="15.75" thickTop="1">
      <c r="A4" s="46" t="s">
        <v>91</v>
      </c>
      <c r="B4" s="7">
        <v>594</v>
      </c>
      <c r="C4" s="7">
        <v>610</v>
      </c>
      <c r="D4" s="7">
        <v>6852</v>
      </c>
      <c r="E4" s="7">
        <v>20488</v>
      </c>
      <c r="F4" s="188">
        <v>1.03</v>
      </c>
      <c r="G4" s="188">
        <v>11.54</v>
      </c>
      <c r="H4" s="188">
        <v>34.49</v>
      </c>
    </row>
    <row r="5" spans="1:8">
      <c r="A5" s="46" t="s">
        <v>94</v>
      </c>
      <c r="B5" s="7">
        <v>941</v>
      </c>
      <c r="C5" s="7">
        <v>39</v>
      </c>
      <c r="D5" s="7">
        <v>8171</v>
      </c>
      <c r="E5" s="7">
        <v>32185</v>
      </c>
      <c r="F5" s="188">
        <v>0.04</v>
      </c>
      <c r="G5" s="188">
        <v>8.68</v>
      </c>
      <c r="H5" s="188">
        <v>34.200000000000003</v>
      </c>
    </row>
    <row r="6" spans="1:8">
      <c r="A6" s="46" t="s">
        <v>97</v>
      </c>
      <c r="B6" s="7">
        <v>627</v>
      </c>
      <c r="C6" s="7">
        <v>869</v>
      </c>
      <c r="D6" s="7">
        <v>7062</v>
      </c>
      <c r="E6" s="7">
        <v>19241</v>
      </c>
      <c r="F6" s="188">
        <v>1.39</v>
      </c>
      <c r="G6" s="188">
        <v>11.26</v>
      </c>
      <c r="H6" s="188">
        <v>30.69</v>
      </c>
    </row>
    <row r="7" spans="1:8">
      <c r="A7" s="46" t="s">
        <v>100</v>
      </c>
      <c r="B7" s="7">
        <v>1280</v>
      </c>
      <c r="C7" s="7">
        <v>1305</v>
      </c>
      <c r="D7" s="7">
        <v>16665</v>
      </c>
      <c r="E7" s="7">
        <v>23078</v>
      </c>
      <c r="F7" s="188">
        <v>1.02</v>
      </c>
      <c r="G7" s="188">
        <v>13.02</v>
      </c>
      <c r="H7" s="188">
        <v>18.03</v>
      </c>
    </row>
    <row r="8" spans="1:8">
      <c r="A8" s="46" t="s">
        <v>104</v>
      </c>
      <c r="B8" s="7">
        <v>1004</v>
      </c>
      <c r="C8" s="7">
        <v>0</v>
      </c>
      <c r="D8" s="7">
        <v>9047</v>
      </c>
      <c r="E8" s="7">
        <v>36606</v>
      </c>
      <c r="F8" s="188">
        <v>0</v>
      </c>
      <c r="G8" s="188">
        <v>9.01</v>
      </c>
      <c r="H8" s="188">
        <v>36.46</v>
      </c>
    </row>
    <row r="9" spans="1:8" ht="15.75" thickBot="1">
      <c r="A9" s="46" t="s">
        <v>190</v>
      </c>
      <c r="B9" s="7">
        <v>8645</v>
      </c>
      <c r="C9" s="7">
        <v>10707</v>
      </c>
      <c r="D9" s="7">
        <v>64691</v>
      </c>
      <c r="E9" s="7">
        <v>248416</v>
      </c>
      <c r="F9" s="188">
        <v>1.24</v>
      </c>
      <c r="G9" s="188">
        <v>7.48</v>
      </c>
      <c r="H9" s="188">
        <v>28.74</v>
      </c>
    </row>
    <row r="10" spans="1:8" s="209" customFormat="1" ht="19.5" customHeight="1" thickBot="1">
      <c r="A10" s="45" t="s">
        <v>162</v>
      </c>
      <c r="B10" s="9">
        <v>13091</v>
      </c>
      <c r="C10" s="9">
        <v>13530</v>
      </c>
      <c r="D10" s="9">
        <v>112488</v>
      </c>
      <c r="E10" s="9">
        <v>404863</v>
      </c>
      <c r="F10" s="86">
        <v>1.03</v>
      </c>
      <c r="G10" s="86">
        <v>8.59</v>
      </c>
      <c r="H10" s="86">
        <v>29.03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D14" sqref="D14"/>
    </sheetView>
  </sheetViews>
  <sheetFormatPr defaultRowHeight="15"/>
  <cols>
    <col min="1" max="1" width="15.28515625" style="51" customWidth="1"/>
    <col min="2" max="2" width="9.42578125" style="51" customWidth="1"/>
    <col min="3" max="3" width="6.7109375" style="51" customWidth="1"/>
    <col min="4" max="4" width="9.85546875" style="51" customWidth="1"/>
    <col min="5" max="5" width="10.28515625" style="51" customWidth="1"/>
    <col min="6" max="6" width="9.28515625" style="51" customWidth="1"/>
    <col min="7" max="7" width="10.28515625" style="51" customWidth="1"/>
    <col min="8" max="8" width="12.5703125" style="51" customWidth="1"/>
    <col min="9" max="10" width="10.5703125" style="51" customWidth="1"/>
    <col min="11" max="11" width="11" style="51" customWidth="1"/>
    <col min="12" max="12" width="12.42578125" style="51" customWidth="1"/>
    <col min="13" max="13" width="13.28515625" style="51" customWidth="1"/>
    <col min="14" max="16384" width="9.140625" style="51"/>
  </cols>
  <sheetData>
    <row r="1" spans="1:14" ht="32.25" customHeight="1" thickBot="1">
      <c r="A1" s="384" t="s">
        <v>371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4" ht="189" customHeight="1" thickBot="1">
      <c r="A2" s="96" t="s">
        <v>0</v>
      </c>
      <c r="B2" s="96" t="s">
        <v>363</v>
      </c>
      <c r="C2" s="96" t="s">
        <v>362</v>
      </c>
      <c r="D2" s="95" t="s">
        <v>361</v>
      </c>
      <c r="E2" s="96" t="s">
        <v>360</v>
      </c>
      <c r="F2" s="96" t="s">
        <v>359</v>
      </c>
      <c r="G2" s="96" t="s">
        <v>358</v>
      </c>
      <c r="H2" s="95" t="s">
        <v>357</v>
      </c>
      <c r="I2" s="96" t="s">
        <v>356</v>
      </c>
      <c r="J2" s="96" t="s">
        <v>355</v>
      </c>
      <c r="K2" s="96" t="s">
        <v>354</v>
      </c>
      <c r="L2" s="95" t="s">
        <v>353</v>
      </c>
      <c r="M2" s="221"/>
      <c r="N2" s="209"/>
    </row>
    <row r="3" spans="1:14" ht="14.25" customHeight="1" thickTop="1" thickBot="1">
      <c r="A3" s="186">
        <v>1</v>
      </c>
      <c r="B3" s="186">
        <v>2</v>
      </c>
      <c r="C3" s="186">
        <v>3</v>
      </c>
      <c r="D3" s="186">
        <v>4</v>
      </c>
      <c r="E3" s="186">
        <v>5</v>
      </c>
      <c r="F3" s="186">
        <v>6</v>
      </c>
      <c r="G3" s="186">
        <v>7</v>
      </c>
      <c r="H3" s="186">
        <v>8</v>
      </c>
      <c r="I3" s="186">
        <v>9</v>
      </c>
      <c r="J3" s="186">
        <v>10</v>
      </c>
      <c r="K3" s="186">
        <v>11</v>
      </c>
      <c r="L3" s="186">
        <v>12</v>
      </c>
      <c r="M3" s="94"/>
      <c r="N3" s="94"/>
    </row>
    <row r="4" spans="1:14" ht="15.75" thickTop="1">
      <c r="A4" s="32" t="s">
        <v>91</v>
      </c>
      <c r="B4" s="192">
        <v>26</v>
      </c>
      <c r="C4" s="7">
        <v>26</v>
      </c>
      <c r="D4" s="188">
        <v>100</v>
      </c>
      <c r="E4" s="7">
        <v>18</v>
      </c>
      <c r="F4" s="7">
        <v>18</v>
      </c>
      <c r="G4" s="7">
        <v>0</v>
      </c>
      <c r="H4" s="188">
        <v>0</v>
      </c>
      <c r="I4" s="92">
        <v>8</v>
      </c>
      <c r="J4" s="92">
        <v>8</v>
      </c>
      <c r="K4" s="93">
        <v>4</v>
      </c>
      <c r="L4" s="187">
        <v>50</v>
      </c>
    </row>
    <row r="5" spans="1:14">
      <c r="A5" s="32" t="s">
        <v>94</v>
      </c>
      <c r="B5" s="192">
        <v>51</v>
      </c>
      <c r="C5" s="7">
        <v>48</v>
      </c>
      <c r="D5" s="188">
        <v>94.12</v>
      </c>
      <c r="E5" s="7">
        <v>37</v>
      </c>
      <c r="F5" s="7">
        <v>35</v>
      </c>
      <c r="G5" s="7">
        <v>2</v>
      </c>
      <c r="H5" s="7">
        <v>5.71</v>
      </c>
      <c r="I5" s="92">
        <v>14</v>
      </c>
      <c r="J5" s="92">
        <v>13</v>
      </c>
      <c r="K5" s="92">
        <v>2</v>
      </c>
      <c r="L5" s="188">
        <v>15.38</v>
      </c>
    </row>
    <row r="6" spans="1:14">
      <c r="A6" s="32" t="s">
        <v>97</v>
      </c>
      <c r="B6" s="192">
        <v>43</v>
      </c>
      <c r="C6" s="7">
        <v>21</v>
      </c>
      <c r="D6" s="188">
        <v>48.84</v>
      </c>
      <c r="E6" s="7">
        <v>32</v>
      </c>
      <c r="F6" s="7">
        <v>15</v>
      </c>
      <c r="G6" s="7">
        <v>8</v>
      </c>
      <c r="H6" s="7">
        <v>53.33</v>
      </c>
      <c r="I6" s="92">
        <v>11</v>
      </c>
      <c r="J6" s="92">
        <v>6</v>
      </c>
      <c r="K6" s="92">
        <v>2</v>
      </c>
      <c r="L6" s="188">
        <v>33.33</v>
      </c>
    </row>
    <row r="7" spans="1:14" ht="14.25" customHeight="1">
      <c r="A7" s="32" t="s">
        <v>100</v>
      </c>
      <c r="B7" s="192">
        <v>44</v>
      </c>
      <c r="C7" s="7">
        <v>37</v>
      </c>
      <c r="D7" s="188">
        <v>84.09</v>
      </c>
      <c r="E7" s="7">
        <v>41</v>
      </c>
      <c r="F7" s="7">
        <v>34</v>
      </c>
      <c r="G7" s="7">
        <v>16</v>
      </c>
      <c r="H7" s="7">
        <v>47.06</v>
      </c>
      <c r="I7" s="92">
        <v>3</v>
      </c>
      <c r="J7" s="92">
        <v>3</v>
      </c>
      <c r="K7" s="92">
        <v>2</v>
      </c>
      <c r="L7" s="188">
        <v>66.67</v>
      </c>
    </row>
    <row r="8" spans="1:14">
      <c r="A8" s="32" t="s">
        <v>104</v>
      </c>
      <c r="B8" s="192">
        <v>12</v>
      </c>
      <c r="C8" s="7">
        <v>9</v>
      </c>
      <c r="D8" s="188">
        <v>75</v>
      </c>
      <c r="E8" s="7">
        <v>12</v>
      </c>
      <c r="F8" s="7">
        <v>9</v>
      </c>
      <c r="G8" s="7">
        <v>1</v>
      </c>
      <c r="H8" s="188">
        <v>11.11</v>
      </c>
      <c r="I8" s="92">
        <v>0</v>
      </c>
      <c r="J8" s="92">
        <v>0</v>
      </c>
      <c r="K8" s="92">
        <v>0</v>
      </c>
      <c r="L8" s="188"/>
    </row>
    <row r="9" spans="1:14" ht="15.75" thickBot="1">
      <c r="A9" s="32" t="s">
        <v>190</v>
      </c>
      <c r="B9" s="192">
        <v>832</v>
      </c>
      <c r="C9" s="7">
        <v>824</v>
      </c>
      <c r="D9" s="188">
        <v>99.04</v>
      </c>
      <c r="E9" s="7">
        <v>699</v>
      </c>
      <c r="F9" s="7">
        <v>691</v>
      </c>
      <c r="G9" s="7">
        <v>36</v>
      </c>
      <c r="H9" s="7">
        <v>5.21</v>
      </c>
      <c r="I9" s="92">
        <v>133</v>
      </c>
      <c r="J9" s="92">
        <v>133</v>
      </c>
      <c r="K9" s="91">
        <v>30</v>
      </c>
      <c r="L9" s="189">
        <v>22.56</v>
      </c>
    </row>
    <row r="10" spans="1:14" ht="18" customHeight="1" thickBot="1">
      <c r="A10" s="90" t="s">
        <v>162</v>
      </c>
      <c r="B10" s="89">
        <v>1008</v>
      </c>
      <c r="C10" s="47">
        <v>965</v>
      </c>
      <c r="D10" s="56">
        <v>95.73</v>
      </c>
      <c r="E10" s="47">
        <v>839</v>
      </c>
      <c r="F10" s="47">
        <v>802</v>
      </c>
      <c r="G10" s="47">
        <v>63</v>
      </c>
      <c r="H10" s="56">
        <v>7.86</v>
      </c>
      <c r="I10" s="31">
        <v>169</v>
      </c>
      <c r="J10" s="31">
        <v>163</v>
      </c>
      <c r="K10" s="31">
        <v>40</v>
      </c>
      <c r="L10" s="222">
        <v>24.54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0"/>
  <sheetViews>
    <sheetView workbookViewId="0">
      <selection activeCell="H19" sqref="H19"/>
    </sheetView>
  </sheetViews>
  <sheetFormatPr defaultRowHeight="15"/>
  <cols>
    <col min="1" max="1" width="16.5703125" style="51" customWidth="1"/>
    <col min="2" max="2" width="10.140625" style="51" customWidth="1"/>
    <col min="3" max="3" width="10.5703125" style="51" customWidth="1"/>
    <col min="4" max="4" width="10.7109375" style="51" customWidth="1"/>
    <col min="5" max="5" width="11.7109375" style="51" customWidth="1"/>
    <col min="6" max="6" width="10.85546875" style="51" customWidth="1"/>
    <col min="7" max="7" width="11.140625" style="51" customWidth="1"/>
    <col min="8" max="8" width="12" style="51" customWidth="1"/>
    <col min="9" max="9" width="11.5703125" style="51" customWidth="1"/>
    <col min="10" max="10" width="7.7109375" style="51" customWidth="1"/>
    <col min="11" max="16384" width="9.140625" style="51"/>
  </cols>
  <sheetData>
    <row r="1" spans="1:21" ht="31.5" customHeight="1" thickBot="1">
      <c r="A1" s="384" t="s">
        <v>373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21" ht="135.75" customHeight="1" thickBot="1">
      <c r="A2" s="199" t="s">
        <v>0</v>
      </c>
      <c r="B2" s="199" t="s">
        <v>205</v>
      </c>
      <c r="C2" s="199" t="s">
        <v>204</v>
      </c>
      <c r="D2" s="199" t="s">
        <v>203</v>
      </c>
      <c r="E2" s="199" t="s">
        <v>202</v>
      </c>
      <c r="F2" s="199" t="s">
        <v>201</v>
      </c>
      <c r="G2" s="199" t="s">
        <v>352</v>
      </c>
      <c r="H2" s="195" t="s">
        <v>200</v>
      </c>
      <c r="I2" s="195" t="s">
        <v>199</v>
      </c>
      <c r="J2" s="388" t="s">
        <v>198</v>
      </c>
      <c r="K2" s="388"/>
    </row>
    <row r="3" spans="1:21" ht="12.75" customHeight="1" thickTop="1">
      <c r="A3" s="275">
        <v>1</v>
      </c>
      <c r="B3" s="275">
        <v>2</v>
      </c>
      <c r="C3" s="275">
        <v>3</v>
      </c>
      <c r="D3" s="275">
        <v>4</v>
      </c>
      <c r="E3" s="275">
        <v>5</v>
      </c>
      <c r="F3" s="275">
        <v>6</v>
      </c>
      <c r="G3" s="275">
        <v>7</v>
      </c>
      <c r="H3" s="275">
        <v>8</v>
      </c>
      <c r="I3" s="275">
        <v>9</v>
      </c>
      <c r="J3" s="387">
        <v>10</v>
      </c>
      <c r="K3" s="387"/>
    </row>
    <row r="4" spans="1:21">
      <c r="A4" s="6" t="s">
        <v>91</v>
      </c>
      <c r="B4" s="118">
        <v>4838</v>
      </c>
      <c r="C4" s="118">
        <v>4563</v>
      </c>
      <c r="D4" s="118">
        <v>4086</v>
      </c>
      <c r="E4" s="118">
        <v>4147</v>
      </c>
      <c r="F4" s="118">
        <v>72</v>
      </c>
      <c r="G4" s="118">
        <v>68</v>
      </c>
      <c r="H4" s="49">
        <v>84.456386936750732</v>
      </c>
      <c r="I4" s="49">
        <v>90.883190883190878</v>
      </c>
      <c r="J4" s="386">
        <v>94.44</v>
      </c>
      <c r="K4" s="386"/>
      <c r="M4" s="134"/>
      <c r="N4" s="134"/>
      <c r="O4" s="134"/>
      <c r="P4" s="134"/>
      <c r="Q4" s="134"/>
      <c r="R4" s="134"/>
      <c r="S4" s="135"/>
      <c r="T4" s="135"/>
      <c r="U4" s="135"/>
    </row>
    <row r="5" spans="1:21">
      <c r="A5" s="6" t="s">
        <v>94</v>
      </c>
      <c r="B5" s="118">
        <v>4542</v>
      </c>
      <c r="C5" s="118">
        <v>14883</v>
      </c>
      <c r="D5" s="118">
        <v>3242</v>
      </c>
      <c r="E5" s="118">
        <v>13685</v>
      </c>
      <c r="F5" s="118">
        <v>232</v>
      </c>
      <c r="G5" s="118">
        <v>229</v>
      </c>
      <c r="H5" s="49">
        <v>71.38</v>
      </c>
      <c r="I5" s="49">
        <v>91.9505476046496</v>
      </c>
      <c r="J5" s="386">
        <v>98.71</v>
      </c>
      <c r="K5" s="386"/>
      <c r="U5" s="135"/>
    </row>
    <row r="6" spans="1:21">
      <c r="A6" s="6" t="s">
        <v>97</v>
      </c>
      <c r="B6" s="118">
        <v>2397</v>
      </c>
      <c r="C6" s="118">
        <v>10445</v>
      </c>
      <c r="D6" s="118">
        <v>2026</v>
      </c>
      <c r="E6" s="118">
        <v>9436</v>
      </c>
      <c r="F6" s="118">
        <v>246</v>
      </c>
      <c r="G6" s="118">
        <v>246</v>
      </c>
      <c r="H6" s="49">
        <v>84.522319566124324</v>
      </c>
      <c r="I6" s="49">
        <v>90.339875538535182</v>
      </c>
      <c r="J6" s="386">
        <v>100</v>
      </c>
      <c r="K6" s="386"/>
      <c r="U6" s="135"/>
    </row>
    <row r="7" spans="1:21">
      <c r="A7" s="6" t="s">
        <v>100</v>
      </c>
      <c r="B7" s="118">
        <v>3228</v>
      </c>
      <c r="C7" s="118">
        <v>16977</v>
      </c>
      <c r="D7" s="118">
        <v>2730</v>
      </c>
      <c r="E7" s="118">
        <v>14651</v>
      </c>
      <c r="F7" s="118">
        <v>371</v>
      </c>
      <c r="G7" s="118">
        <v>371</v>
      </c>
      <c r="H7" s="49">
        <v>84.572490706319698</v>
      </c>
      <c r="I7" s="49">
        <v>86.299110561347703</v>
      </c>
      <c r="J7" s="386">
        <v>100</v>
      </c>
      <c r="K7" s="386"/>
      <c r="U7" s="135"/>
    </row>
    <row r="8" spans="1:21">
      <c r="A8" s="6" t="s">
        <v>104</v>
      </c>
      <c r="B8" s="118">
        <v>2977</v>
      </c>
      <c r="C8" s="118">
        <v>1762</v>
      </c>
      <c r="D8" s="118">
        <v>1641</v>
      </c>
      <c r="E8" s="118">
        <v>1025</v>
      </c>
      <c r="F8" s="118">
        <v>68</v>
      </c>
      <c r="G8" s="118">
        <v>68</v>
      </c>
      <c r="H8" s="49">
        <v>55.122606650990932</v>
      </c>
      <c r="I8" s="49">
        <v>58.172531214528945</v>
      </c>
      <c r="J8" s="386">
        <v>100</v>
      </c>
      <c r="K8" s="386"/>
      <c r="U8" s="135"/>
    </row>
    <row r="9" spans="1:21">
      <c r="A9" s="6" t="s">
        <v>190</v>
      </c>
      <c r="B9" s="118">
        <v>89561</v>
      </c>
      <c r="C9" s="118">
        <v>27361</v>
      </c>
      <c r="D9" s="118">
        <v>49723</v>
      </c>
      <c r="E9" s="118">
        <v>26798</v>
      </c>
      <c r="F9" s="118">
        <v>535</v>
      </c>
      <c r="G9" s="118">
        <v>534</v>
      </c>
      <c r="H9" s="49">
        <v>55.518585098424531</v>
      </c>
      <c r="I9" s="49">
        <v>97.942326669346883</v>
      </c>
      <c r="J9" s="386">
        <v>99.81</v>
      </c>
      <c r="K9" s="386"/>
      <c r="U9" s="135"/>
    </row>
    <row r="10" spans="1:21" ht="18.75" customHeight="1" thickBot="1">
      <c r="A10" s="307" t="s">
        <v>162</v>
      </c>
      <c r="B10" s="308">
        <v>107543</v>
      </c>
      <c r="C10" s="308">
        <v>75991</v>
      </c>
      <c r="D10" s="308">
        <v>63448</v>
      </c>
      <c r="E10" s="308">
        <v>69742</v>
      </c>
      <c r="F10" s="308">
        <v>1524</v>
      </c>
      <c r="G10" s="308">
        <v>1516</v>
      </c>
      <c r="H10" s="309">
        <v>59</v>
      </c>
      <c r="I10" s="309">
        <v>91.78</v>
      </c>
      <c r="J10" s="389">
        <v>99.48</v>
      </c>
      <c r="K10" s="389"/>
    </row>
  </sheetData>
  <mergeCells count="10">
    <mergeCell ref="A1:K1"/>
    <mergeCell ref="J9:K9"/>
    <mergeCell ref="J3:K3"/>
    <mergeCell ref="J2:K2"/>
    <mergeCell ref="J10:K10"/>
    <mergeCell ref="J7:K7"/>
    <mergeCell ref="J8:K8"/>
    <mergeCell ref="J4:K4"/>
    <mergeCell ref="J5:K5"/>
    <mergeCell ref="J6:K6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4"/>
  <sheetViews>
    <sheetView topLeftCell="A61" zoomScaleNormal="100" workbookViewId="0">
      <selection activeCell="D95" sqref="D95"/>
    </sheetView>
  </sheetViews>
  <sheetFormatPr defaultRowHeight="15"/>
  <cols>
    <col min="1" max="1" width="23.42578125" style="74" customWidth="1"/>
    <col min="2" max="2" width="23" style="74" customWidth="1"/>
    <col min="3" max="3" width="14.85546875" style="74" customWidth="1"/>
    <col min="4" max="4" width="19.85546875" style="208" customWidth="1"/>
    <col min="5" max="5" width="26.28515625" style="51" customWidth="1"/>
    <col min="6" max="6" width="16.140625" style="51" customWidth="1"/>
    <col min="7" max="7" width="20.85546875" style="209" customWidth="1"/>
    <col min="8" max="9" width="9.140625" style="51"/>
    <col min="10" max="10" width="23.140625" style="51" customWidth="1"/>
    <col min="11" max="11" width="9.140625" style="51"/>
    <col min="12" max="12" width="16.85546875" style="51" customWidth="1"/>
    <col min="13" max="16384" width="9.140625" style="51"/>
  </cols>
  <sheetData>
    <row r="1" spans="1:7" ht="36.75" customHeight="1" thickBot="1">
      <c r="A1" s="342" t="s">
        <v>310</v>
      </c>
      <c r="B1" s="342"/>
      <c r="C1" s="342"/>
      <c r="D1" s="342"/>
      <c r="E1" s="342"/>
      <c r="F1" s="342"/>
      <c r="G1" s="342"/>
    </row>
    <row r="2" spans="1:7" ht="82.5" customHeight="1" thickBot="1">
      <c r="A2" s="191" t="s">
        <v>0</v>
      </c>
      <c r="B2" s="191" t="s">
        <v>64</v>
      </c>
      <c r="C2" s="191" t="s">
        <v>2</v>
      </c>
      <c r="D2" s="16" t="s">
        <v>63</v>
      </c>
      <c r="E2" s="139" t="s">
        <v>381</v>
      </c>
      <c r="F2" s="139" t="s">
        <v>4</v>
      </c>
      <c r="G2" s="85" t="s">
        <v>5</v>
      </c>
    </row>
    <row r="3" spans="1:7" ht="12.75" customHeight="1" thickTop="1">
      <c r="A3" s="275">
        <v>1</v>
      </c>
      <c r="B3" s="275">
        <v>2</v>
      </c>
      <c r="C3" s="275">
        <v>3</v>
      </c>
      <c r="D3" s="264">
        <v>4</v>
      </c>
      <c r="E3" s="276">
        <v>5</v>
      </c>
      <c r="F3" s="276">
        <v>6</v>
      </c>
      <c r="G3" s="276">
        <v>7</v>
      </c>
    </row>
    <row r="4" spans="1:7">
      <c r="A4" s="6" t="s">
        <v>6</v>
      </c>
      <c r="B4" s="262">
        <v>3954</v>
      </c>
      <c r="C4" s="262">
        <v>4516</v>
      </c>
      <c r="D4" s="274">
        <v>87.555358724534983</v>
      </c>
      <c r="E4" s="262">
        <v>6091</v>
      </c>
      <c r="F4" s="262">
        <v>19475</v>
      </c>
      <c r="G4" s="274">
        <v>0.31275994865211809</v>
      </c>
    </row>
    <row r="5" spans="1:7">
      <c r="A5" s="6" t="s">
        <v>7</v>
      </c>
      <c r="B5" s="262">
        <v>24021</v>
      </c>
      <c r="C5" s="262">
        <v>30873</v>
      </c>
      <c r="D5" s="274">
        <v>77.805849771645128</v>
      </c>
      <c r="E5" s="262">
        <v>107042</v>
      </c>
      <c r="F5" s="262">
        <v>46260</v>
      </c>
      <c r="G5" s="274">
        <v>2.3139213143104196</v>
      </c>
    </row>
    <row r="6" spans="1:7">
      <c r="A6" s="6" t="s">
        <v>8</v>
      </c>
      <c r="B6" s="262">
        <v>9289</v>
      </c>
      <c r="C6" s="262">
        <v>12911</v>
      </c>
      <c r="D6" s="274">
        <v>71.9464022926187</v>
      </c>
      <c r="E6" s="262">
        <v>17447</v>
      </c>
      <c r="F6" s="262">
        <v>37599</v>
      </c>
      <c r="G6" s="274">
        <v>0.46402829862496342</v>
      </c>
    </row>
    <row r="7" spans="1:7">
      <c r="A7" s="6" t="s">
        <v>9</v>
      </c>
      <c r="B7" s="262">
        <v>12277</v>
      </c>
      <c r="C7" s="262">
        <v>14144</v>
      </c>
      <c r="D7" s="274">
        <v>86.800056561085967</v>
      </c>
      <c r="E7" s="262">
        <v>30319</v>
      </c>
      <c r="F7" s="262">
        <v>61687</v>
      </c>
      <c r="G7" s="274">
        <v>0.49149739815520288</v>
      </c>
    </row>
    <row r="8" spans="1:7">
      <c r="A8" s="6" t="s">
        <v>10</v>
      </c>
      <c r="B8" s="262">
        <v>22540</v>
      </c>
      <c r="C8" s="262">
        <v>27137</v>
      </c>
      <c r="D8" s="274">
        <v>83.060028743044555</v>
      </c>
      <c r="E8" s="262">
        <v>23447</v>
      </c>
      <c r="F8" s="262">
        <v>90701</v>
      </c>
      <c r="G8" s="274">
        <v>0.25850872647490103</v>
      </c>
    </row>
    <row r="9" spans="1:7">
      <c r="A9" s="6" t="s">
        <v>11</v>
      </c>
      <c r="B9" s="262">
        <v>42015</v>
      </c>
      <c r="C9" s="262">
        <v>43098</v>
      </c>
      <c r="D9" s="274">
        <v>97.487122372267848</v>
      </c>
      <c r="E9" s="262">
        <v>49607</v>
      </c>
      <c r="F9" s="262">
        <v>149777</v>
      </c>
      <c r="G9" s="274">
        <v>0.33120572584575736</v>
      </c>
    </row>
    <row r="10" spans="1:7">
      <c r="A10" s="6" t="s">
        <v>12</v>
      </c>
      <c r="B10" s="262">
        <v>7465</v>
      </c>
      <c r="C10" s="262">
        <v>11189</v>
      </c>
      <c r="D10" s="274">
        <v>66.717311645365982</v>
      </c>
      <c r="E10" s="262">
        <v>13277</v>
      </c>
      <c r="F10" s="262">
        <v>52447</v>
      </c>
      <c r="G10" s="274">
        <v>0.25</v>
      </c>
    </row>
    <row r="11" spans="1:7">
      <c r="A11" s="6" t="s">
        <v>13</v>
      </c>
      <c r="B11" s="262">
        <v>7025</v>
      </c>
      <c r="C11" s="262">
        <v>9739</v>
      </c>
      <c r="D11" s="274">
        <v>72.132662491015509</v>
      </c>
      <c r="E11" s="262">
        <v>21676</v>
      </c>
      <c r="F11" s="262">
        <v>37119</v>
      </c>
      <c r="G11" s="274">
        <v>0.58395969719011831</v>
      </c>
    </row>
    <row r="12" spans="1:7">
      <c r="A12" s="6" t="s">
        <v>14</v>
      </c>
      <c r="B12" s="262">
        <v>26724</v>
      </c>
      <c r="C12" s="262">
        <v>39504</v>
      </c>
      <c r="D12" s="274">
        <v>67.648845686512757</v>
      </c>
      <c r="E12" s="262">
        <v>133658</v>
      </c>
      <c r="F12" s="262">
        <v>79444</v>
      </c>
      <c r="G12" s="274">
        <v>1.6824178037359649</v>
      </c>
    </row>
    <row r="13" spans="1:7">
      <c r="A13" s="6" t="s">
        <v>15</v>
      </c>
      <c r="B13" s="262">
        <v>11584</v>
      </c>
      <c r="C13" s="262">
        <v>13707</v>
      </c>
      <c r="D13" s="274">
        <v>84.511563434741376</v>
      </c>
      <c r="E13" s="262">
        <v>21028</v>
      </c>
      <c r="F13" s="262">
        <v>39058</v>
      </c>
      <c r="G13" s="274">
        <v>0.53837882124020686</v>
      </c>
    </row>
    <row r="14" spans="1:7">
      <c r="A14" s="6" t="s">
        <v>16</v>
      </c>
      <c r="B14" s="262">
        <v>25194</v>
      </c>
      <c r="C14" s="262">
        <v>38040</v>
      </c>
      <c r="D14" s="274">
        <v>66.230283911671933</v>
      </c>
      <c r="E14" s="262">
        <v>16532</v>
      </c>
      <c r="F14" s="262">
        <v>57126</v>
      </c>
      <c r="G14" s="274">
        <v>0.28939537163463219</v>
      </c>
    </row>
    <row r="15" spans="1:7">
      <c r="A15" s="6" t="s">
        <v>17</v>
      </c>
      <c r="B15" s="262">
        <v>15354</v>
      </c>
      <c r="C15" s="262">
        <v>21776</v>
      </c>
      <c r="D15" s="274">
        <v>70.508817046289494</v>
      </c>
      <c r="E15" s="262">
        <v>26760</v>
      </c>
      <c r="F15" s="262">
        <v>45331</v>
      </c>
      <c r="G15" s="274">
        <v>0.59032450199642628</v>
      </c>
    </row>
    <row r="16" spans="1:7">
      <c r="A16" s="6" t="s">
        <v>18</v>
      </c>
      <c r="B16" s="262">
        <v>6787</v>
      </c>
      <c r="C16" s="262">
        <v>10333</v>
      </c>
      <c r="D16" s="274">
        <v>65.682763960127744</v>
      </c>
      <c r="E16" s="262">
        <v>5760</v>
      </c>
      <c r="F16" s="262">
        <v>16994</v>
      </c>
      <c r="G16" s="274">
        <v>0.33894315640814404</v>
      </c>
    </row>
    <row r="17" spans="1:8">
      <c r="A17" s="6" t="s">
        <v>19</v>
      </c>
      <c r="B17" s="262">
        <v>3425</v>
      </c>
      <c r="C17" s="262">
        <v>3499</v>
      </c>
      <c r="D17" s="274">
        <v>97.885110031437549</v>
      </c>
      <c r="E17" s="262">
        <v>6514</v>
      </c>
      <c r="F17" s="262">
        <v>11833</v>
      </c>
      <c r="G17" s="274">
        <v>0.55049438012338381</v>
      </c>
    </row>
    <row r="18" spans="1:8">
      <c r="A18" s="6" t="s">
        <v>20</v>
      </c>
      <c r="B18" s="262">
        <v>8986</v>
      </c>
      <c r="C18" s="262">
        <v>10443</v>
      </c>
      <c r="D18" s="274">
        <v>86.048070477832042</v>
      </c>
      <c r="E18" s="262">
        <v>14710</v>
      </c>
      <c r="F18" s="262">
        <v>37180</v>
      </c>
      <c r="G18" s="274">
        <v>0.39564281871974177</v>
      </c>
    </row>
    <row r="19" spans="1:8">
      <c r="A19" s="212" t="s">
        <v>21</v>
      </c>
      <c r="B19" s="213">
        <v>30118</v>
      </c>
      <c r="C19" s="213">
        <v>33523</v>
      </c>
      <c r="D19" s="277">
        <v>89.842794499298989</v>
      </c>
      <c r="E19" s="213">
        <v>56408</v>
      </c>
      <c r="F19" s="213">
        <v>134396</v>
      </c>
      <c r="G19" s="277">
        <v>0.41971487246644246</v>
      </c>
    </row>
    <row r="20" spans="1:8" ht="16.5" customHeight="1" thickBot="1">
      <c r="A20" s="266" t="s">
        <v>22</v>
      </c>
      <c r="B20" s="278">
        <f>SUM(B4:B19)</f>
        <v>256758</v>
      </c>
      <c r="C20" s="278">
        <f>SUM(C4:C19)</f>
        <v>324432</v>
      </c>
      <c r="D20" s="268">
        <f>B20*100/C20</f>
        <v>79.140775262612806</v>
      </c>
      <c r="E20" s="279">
        <f>SUM(E4:E19)</f>
        <v>550276</v>
      </c>
      <c r="F20" s="278">
        <f>SUM(F4:F19)</f>
        <v>916427</v>
      </c>
      <c r="G20" s="268">
        <f>E20/F20</f>
        <v>0.60045808340435192</v>
      </c>
    </row>
    <row r="21" spans="1:8">
      <c r="A21" s="6" t="s">
        <v>24</v>
      </c>
      <c r="B21" s="262">
        <v>1253</v>
      </c>
      <c r="C21" s="262">
        <v>1709</v>
      </c>
      <c r="D21" s="274">
        <v>73.317729666471621</v>
      </c>
      <c r="E21" s="262">
        <v>2446</v>
      </c>
      <c r="F21" s="262">
        <v>4896</v>
      </c>
      <c r="G21" s="274">
        <v>0.49959150326797386</v>
      </c>
    </row>
    <row r="22" spans="1:8" ht="22.5" customHeight="1" thickBot="1">
      <c r="A22" s="266" t="s">
        <v>26</v>
      </c>
      <c r="B22" s="278">
        <f>B20+B21</f>
        <v>258011</v>
      </c>
      <c r="C22" s="278">
        <f>C20+C21</f>
        <v>326141</v>
      </c>
      <c r="D22" s="280">
        <f>B22*100/C22</f>
        <v>79.11026212589033</v>
      </c>
      <c r="E22" s="279">
        <f>E20+E21</f>
        <v>552722</v>
      </c>
      <c r="F22" s="278">
        <f>F20+F21</f>
        <v>921323</v>
      </c>
      <c r="G22" s="280">
        <f>E22/F22</f>
        <v>0.59992206859049435</v>
      </c>
    </row>
    <row r="24" spans="1:8" ht="33" customHeight="1" thickBot="1">
      <c r="A24" s="340" t="s">
        <v>311</v>
      </c>
      <c r="B24" s="340"/>
      <c r="C24" s="340"/>
      <c r="D24" s="340"/>
      <c r="E24" s="340"/>
      <c r="F24" s="340"/>
      <c r="G24" s="340"/>
      <c r="H24" s="210"/>
    </row>
    <row r="25" spans="1:8" ht="90" customHeight="1" thickBot="1">
      <c r="A25" s="191" t="s">
        <v>0</v>
      </c>
      <c r="B25" s="191" t="s">
        <v>27</v>
      </c>
      <c r="C25" s="191" t="s">
        <v>60</v>
      </c>
      <c r="D25" s="16" t="s">
        <v>62</v>
      </c>
      <c r="E25" s="139" t="s">
        <v>61</v>
      </c>
      <c r="F25" s="139" t="s">
        <v>60</v>
      </c>
      <c r="G25" s="85" t="s">
        <v>31</v>
      </c>
    </row>
    <row r="26" spans="1:8" ht="12.75" customHeight="1" thickTop="1">
      <c r="A26" s="275">
        <v>1</v>
      </c>
      <c r="B26" s="275">
        <v>2</v>
      </c>
      <c r="C26" s="275">
        <v>3</v>
      </c>
      <c r="D26" s="264">
        <v>4</v>
      </c>
      <c r="E26" s="276">
        <v>5</v>
      </c>
      <c r="F26" s="276">
        <v>6</v>
      </c>
      <c r="G26" s="276">
        <v>7</v>
      </c>
    </row>
    <row r="27" spans="1:8">
      <c r="A27" s="6" t="s">
        <v>6</v>
      </c>
      <c r="B27" s="262">
        <v>5111</v>
      </c>
      <c r="C27" s="262">
        <v>37511</v>
      </c>
      <c r="D27" s="274">
        <v>13.625336567940071</v>
      </c>
      <c r="E27" s="262">
        <v>5728</v>
      </c>
      <c r="F27" s="262">
        <v>37511</v>
      </c>
      <c r="G27" s="263">
        <v>15.270187411692572</v>
      </c>
    </row>
    <row r="28" spans="1:8">
      <c r="A28" s="6" t="s">
        <v>7</v>
      </c>
      <c r="B28" s="262">
        <v>21225</v>
      </c>
      <c r="C28" s="262">
        <v>227709</v>
      </c>
      <c r="D28" s="274">
        <v>9.3211072026138631</v>
      </c>
      <c r="E28" s="262">
        <v>45347</v>
      </c>
      <c r="F28" s="262">
        <v>227709</v>
      </c>
      <c r="G28" s="263">
        <v>19.914452217523245</v>
      </c>
    </row>
    <row r="29" spans="1:8">
      <c r="A29" s="6" t="s">
        <v>8</v>
      </c>
      <c r="B29" s="262">
        <v>10082</v>
      </c>
      <c r="C29" s="262">
        <v>77667</v>
      </c>
      <c r="D29" s="274">
        <v>12.981060167123745</v>
      </c>
      <c r="E29" s="262">
        <v>17471</v>
      </c>
      <c r="F29" s="262">
        <v>77667</v>
      </c>
      <c r="G29" s="263">
        <v>22.4947532414024</v>
      </c>
    </row>
    <row r="30" spans="1:8">
      <c r="A30" s="6" t="s">
        <v>9</v>
      </c>
      <c r="B30" s="262">
        <v>11360</v>
      </c>
      <c r="C30" s="262">
        <v>132518</v>
      </c>
      <c r="D30" s="274">
        <v>8.5724203504429575</v>
      </c>
      <c r="E30" s="262">
        <v>23139</v>
      </c>
      <c r="F30" s="262">
        <v>132581</v>
      </c>
      <c r="G30" s="263">
        <v>17.452727012166147</v>
      </c>
    </row>
    <row r="31" spans="1:8">
      <c r="A31" s="6" t="s">
        <v>10</v>
      </c>
      <c r="B31" s="262">
        <v>30401</v>
      </c>
      <c r="C31" s="262">
        <v>200355</v>
      </c>
      <c r="D31" s="274">
        <v>15.173566918719272</v>
      </c>
      <c r="E31" s="262">
        <v>50450</v>
      </c>
      <c r="F31" s="262">
        <v>200355</v>
      </c>
      <c r="G31" s="263">
        <v>25.180304958698311</v>
      </c>
    </row>
    <row r="32" spans="1:8">
      <c r="A32" s="6" t="s">
        <v>11</v>
      </c>
      <c r="B32" s="262">
        <v>18412</v>
      </c>
      <c r="C32" s="262">
        <v>272401</v>
      </c>
      <c r="D32" s="274">
        <v>6.7591528665460112</v>
      </c>
      <c r="E32" s="262">
        <v>51688</v>
      </c>
      <c r="F32" s="262">
        <v>282130</v>
      </c>
      <c r="G32" s="263">
        <v>18.320632332612625</v>
      </c>
    </row>
    <row r="33" spans="1:7">
      <c r="A33" s="6" t="s">
        <v>12</v>
      </c>
      <c r="B33" s="262">
        <v>4065</v>
      </c>
      <c r="C33" s="262">
        <v>85670</v>
      </c>
      <c r="D33" s="274">
        <v>4.7449515583051243</v>
      </c>
      <c r="E33" s="262">
        <v>12449</v>
      </c>
      <c r="F33" s="262">
        <v>85670</v>
      </c>
      <c r="G33" s="263">
        <v>14.531341192949689</v>
      </c>
    </row>
    <row r="34" spans="1:7">
      <c r="A34" s="6" t="s">
        <v>13</v>
      </c>
      <c r="B34" s="262">
        <v>16463</v>
      </c>
      <c r="C34" s="262">
        <v>68114</v>
      </c>
      <c r="D34" s="274">
        <v>24.169774202072997</v>
      </c>
      <c r="E34" s="262">
        <v>10444</v>
      </c>
      <c r="F34" s="262">
        <v>68114</v>
      </c>
      <c r="G34" s="263">
        <v>15.333118008045336</v>
      </c>
    </row>
    <row r="35" spans="1:7">
      <c r="A35" s="6" t="s">
        <v>14</v>
      </c>
      <c r="B35" s="262">
        <v>32260</v>
      </c>
      <c r="C35" s="262">
        <v>261398</v>
      </c>
      <c r="D35" s="274">
        <v>12.341333904620539</v>
      </c>
      <c r="E35" s="262">
        <v>48296</v>
      </c>
      <c r="F35" s="262">
        <v>261398</v>
      </c>
      <c r="G35" s="263">
        <v>18.476040367562106</v>
      </c>
    </row>
    <row r="36" spans="1:7">
      <c r="A36" s="6" t="s">
        <v>15</v>
      </c>
      <c r="B36" s="262">
        <v>6196</v>
      </c>
      <c r="C36" s="262">
        <v>82449</v>
      </c>
      <c r="D36" s="274">
        <v>7.5149486349137042</v>
      </c>
      <c r="E36" s="262">
        <v>19929</v>
      </c>
      <c r="F36" s="262">
        <v>82449</v>
      </c>
      <c r="G36" s="263">
        <v>24.171305898191608</v>
      </c>
    </row>
    <row r="37" spans="1:7">
      <c r="A37" s="6" t="s">
        <v>16</v>
      </c>
      <c r="B37" s="262">
        <v>30955</v>
      </c>
      <c r="C37" s="262">
        <v>115843</v>
      </c>
      <c r="D37" s="274">
        <v>26.721511010591918</v>
      </c>
      <c r="E37" s="262">
        <v>22707</v>
      </c>
      <c r="F37" s="262">
        <v>115843</v>
      </c>
      <c r="G37" s="263">
        <v>19.601529656517876</v>
      </c>
    </row>
    <row r="38" spans="1:7">
      <c r="A38" s="6" t="s">
        <v>17</v>
      </c>
      <c r="B38" s="262">
        <v>5481</v>
      </c>
      <c r="C38" s="262">
        <v>95604</v>
      </c>
      <c r="D38" s="274">
        <v>5.7330237228567844</v>
      </c>
      <c r="E38" s="262">
        <v>18205</v>
      </c>
      <c r="F38" s="262">
        <v>95604</v>
      </c>
      <c r="G38" s="263">
        <v>19.042090289109243</v>
      </c>
    </row>
    <row r="39" spans="1:7">
      <c r="A39" s="6" t="s">
        <v>18</v>
      </c>
      <c r="B39" s="262">
        <v>1942</v>
      </c>
      <c r="C39" s="262">
        <v>33825</v>
      </c>
      <c r="D39" s="274">
        <v>5.7413155949741315</v>
      </c>
      <c r="E39" s="262">
        <v>10759</v>
      </c>
      <c r="F39" s="262">
        <v>33825</v>
      </c>
      <c r="G39" s="263">
        <v>31.807834441980781</v>
      </c>
    </row>
    <row r="40" spans="1:7">
      <c r="A40" s="6" t="s">
        <v>19</v>
      </c>
      <c r="B40" s="262">
        <v>1581</v>
      </c>
      <c r="C40" s="262">
        <v>29143</v>
      </c>
      <c r="D40" s="274">
        <v>5.4249734069931028</v>
      </c>
      <c r="E40" s="262">
        <v>5532</v>
      </c>
      <c r="F40" s="262">
        <v>29143</v>
      </c>
      <c r="G40" s="263">
        <v>18.982259890882887</v>
      </c>
    </row>
    <row r="41" spans="1:7">
      <c r="A41" s="6" t="s">
        <v>20</v>
      </c>
      <c r="B41" s="262">
        <v>353</v>
      </c>
      <c r="C41" s="262">
        <v>83162</v>
      </c>
      <c r="D41" s="274">
        <v>0.42447271590389846</v>
      </c>
      <c r="E41" s="262">
        <v>24601</v>
      </c>
      <c r="F41" s="262">
        <v>83162</v>
      </c>
      <c r="G41" s="263">
        <v>29.582020634424378</v>
      </c>
    </row>
    <row r="42" spans="1:7">
      <c r="A42" s="6" t="s">
        <v>21</v>
      </c>
      <c r="B42" s="262">
        <v>15989</v>
      </c>
      <c r="C42" s="262">
        <v>290755</v>
      </c>
      <c r="D42" s="274">
        <v>5.4991315712541491</v>
      </c>
      <c r="E42" s="262">
        <v>58166</v>
      </c>
      <c r="F42" s="262">
        <v>290755</v>
      </c>
      <c r="G42" s="263">
        <v>20.00515898264862</v>
      </c>
    </row>
    <row r="43" spans="1:7" ht="16.5" customHeight="1" thickBot="1">
      <c r="A43" s="266" t="s">
        <v>22</v>
      </c>
      <c r="B43" s="278">
        <f>SUM(B27:B42)</f>
        <v>211876</v>
      </c>
      <c r="C43" s="278">
        <f>SUM(C27:C42)</f>
        <v>2094124</v>
      </c>
      <c r="D43" s="268">
        <f>B43*100/C43</f>
        <v>10.11764346332882</v>
      </c>
      <c r="E43" s="278">
        <f>SUM(E27:E42)</f>
        <v>424911</v>
      </c>
      <c r="F43" s="278">
        <f>SUM(F27:F42)</f>
        <v>2103916</v>
      </c>
      <c r="G43" s="268">
        <f>E43*100/F43</f>
        <v>20.196196045849739</v>
      </c>
    </row>
    <row r="44" spans="1:7">
      <c r="A44" s="6" t="s">
        <v>24</v>
      </c>
      <c r="B44" s="262">
        <v>452</v>
      </c>
      <c r="C44" s="262">
        <v>10079</v>
      </c>
      <c r="D44" s="274">
        <v>4.4845718821311635</v>
      </c>
      <c r="E44" s="262">
        <v>656</v>
      </c>
      <c r="F44" s="262">
        <v>10079</v>
      </c>
      <c r="G44" s="263">
        <v>6.5085822006151401</v>
      </c>
    </row>
    <row r="45" spans="1:7" ht="22.5" customHeight="1" thickBot="1">
      <c r="A45" s="266" t="s">
        <v>26</v>
      </c>
      <c r="B45" s="278">
        <f>B43+B44</f>
        <v>212328</v>
      </c>
      <c r="C45" s="278">
        <f>C43+C44</f>
        <v>2104203</v>
      </c>
      <c r="D45" s="280">
        <f>B45*100/C45</f>
        <v>10.090661404816931</v>
      </c>
      <c r="E45" s="278">
        <f>E43+E44</f>
        <v>425567</v>
      </c>
      <c r="F45" s="278">
        <f>F43+F44</f>
        <v>2113995</v>
      </c>
      <c r="G45" s="281">
        <f>E45*100/F45</f>
        <v>20.130936922745796</v>
      </c>
    </row>
    <row r="47" spans="1:7" ht="49.5" customHeight="1" thickBot="1">
      <c r="A47" s="340" t="s">
        <v>312</v>
      </c>
      <c r="B47" s="340"/>
      <c r="C47" s="340"/>
      <c r="D47" s="340"/>
      <c r="E47" s="340"/>
      <c r="F47" s="340"/>
      <c r="G47" s="340"/>
    </row>
    <row r="48" spans="1:7" ht="114" customHeight="1" thickBot="1">
      <c r="A48" s="191" t="s">
        <v>0</v>
      </c>
      <c r="B48" s="191" t="s">
        <v>59</v>
      </c>
      <c r="C48" s="191" t="s">
        <v>313</v>
      </c>
      <c r="D48" s="16" t="s">
        <v>58</v>
      </c>
      <c r="E48" s="139" t="s">
        <v>57</v>
      </c>
      <c r="F48" s="139" t="s">
        <v>83</v>
      </c>
      <c r="G48" s="85" t="s">
        <v>56</v>
      </c>
    </row>
    <row r="49" spans="1:7" ht="12.75" customHeight="1" thickTop="1">
      <c r="A49" s="275">
        <v>1</v>
      </c>
      <c r="B49" s="275">
        <v>2</v>
      </c>
      <c r="C49" s="275">
        <v>3</v>
      </c>
      <c r="D49" s="264">
        <v>4</v>
      </c>
      <c r="E49" s="276">
        <v>5</v>
      </c>
      <c r="F49" s="276">
        <v>6</v>
      </c>
      <c r="G49" s="276">
        <v>7</v>
      </c>
    </row>
    <row r="50" spans="1:7">
      <c r="A50" s="6" t="s">
        <v>6</v>
      </c>
      <c r="B50" s="262">
        <v>2789</v>
      </c>
      <c r="C50" s="262">
        <v>7659</v>
      </c>
      <c r="D50" s="274">
        <v>36.414675545110327</v>
      </c>
      <c r="E50" s="262">
        <v>725</v>
      </c>
      <c r="F50" s="262">
        <v>7164</v>
      </c>
      <c r="G50" s="274">
        <v>10.120044667783361</v>
      </c>
    </row>
    <row r="51" spans="1:7">
      <c r="A51" s="6" t="s">
        <v>7</v>
      </c>
      <c r="B51" s="262">
        <v>15004</v>
      </c>
      <c r="C51" s="262">
        <v>56626</v>
      </c>
      <c r="D51" s="274">
        <v>26.496662310599373</v>
      </c>
      <c r="E51" s="262">
        <v>627</v>
      </c>
      <c r="F51" s="262">
        <v>19667</v>
      </c>
      <c r="G51" s="274">
        <v>3.1880815579396962</v>
      </c>
    </row>
    <row r="52" spans="1:7">
      <c r="A52" s="6" t="s">
        <v>8</v>
      </c>
      <c r="B52" s="262">
        <v>4442</v>
      </c>
      <c r="C52" s="262">
        <v>20058</v>
      </c>
      <c r="D52" s="274">
        <v>22.14577724598664</v>
      </c>
      <c r="E52" s="262">
        <v>143</v>
      </c>
      <c r="F52" s="262">
        <v>7956</v>
      </c>
      <c r="G52" s="274">
        <v>1.7973856209150325</v>
      </c>
    </row>
    <row r="53" spans="1:7">
      <c r="A53" s="6" t="s">
        <v>9</v>
      </c>
      <c r="B53" s="262">
        <v>17559</v>
      </c>
      <c r="C53" s="262">
        <v>30519</v>
      </c>
      <c r="D53" s="274">
        <v>57.534650545561782</v>
      </c>
      <c r="E53" s="262">
        <v>569</v>
      </c>
      <c r="F53" s="262">
        <v>13045</v>
      </c>
      <c r="G53" s="274">
        <v>4.3618244538137212</v>
      </c>
    </row>
    <row r="54" spans="1:7">
      <c r="A54" s="6" t="s">
        <v>10</v>
      </c>
      <c r="B54" s="262">
        <v>9036</v>
      </c>
      <c r="C54" s="262">
        <v>38759</v>
      </c>
      <c r="D54" s="274">
        <v>23.313294976650585</v>
      </c>
      <c r="E54" s="262">
        <v>199</v>
      </c>
      <c r="F54" s="262">
        <v>16701</v>
      </c>
      <c r="G54" s="274">
        <v>1.1915454164421291</v>
      </c>
    </row>
    <row r="55" spans="1:7">
      <c r="A55" s="6" t="s">
        <v>11</v>
      </c>
      <c r="B55" s="262">
        <v>13712</v>
      </c>
      <c r="C55" s="262">
        <v>57247</v>
      </c>
      <c r="D55" s="274">
        <v>23.952346847869759</v>
      </c>
      <c r="E55" s="262">
        <v>777</v>
      </c>
      <c r="F55" s="262">
        <v>18065</v>
      </c>
      <c r="G55" s="274">
        <v>4.3011347910323829</v>
      </c>
    </row>
    <row r="56" spans="1:7">
      <c r="A56" s="6" t="s">
        <v>12</v>
      </c>
      <c r="B56" s="262">
        <v>4382</v>
      </c>
      <c r="C56" s="262">
        <v>7349</v>
      </c>
      <c r="D56" s="274">
        <v>59.627160157844607</v>
      </c>
      <c r="E56" s="262">
        <v>1117</v>
      </c>
      <c r="F56" s="262">
        <v>16798</v>
      </c>
      <c r="G56" s="274">
        <v>6.6496011429932143</v>
      </c>
    </row>
    <row r="57" spans="1:7">
      <c r="A57" s="6" t="s">
        <v>14</v>
      </c>
      <c r="B57" s="262">
        <v>17525</v>
      </c>
      <c r="C57" s="262">
        <v>57100</v>
      </c>
      <c r="D57" s="274">
        <v>30.69</v>
      </c>
      <c r="E57" s="262">
        <v>45</v>
      </c>
      <c r="F57" s="262">
        <v>30204</v>
      </c>
      <c r="G57" s="274">
        <v>0.14898688915375446</v>
      </c>
    </row>
    <row r="58" spans="1:7">
      <c r="A58" s="6" t="s">
        <v>15</v>
      </c>
      <c r="B58" s="262">
        <v>4162</v>
      </c>
      <c r="C58" s="262">
        <v>12165</v>
      </c>
      <c r="D58" s="274">
        <v>34.212905877517471</v>
      </c>
      <c r="E58" s="262">
        <v>193</v>
      </c>
      <c r="F58" s="262">
        <v>10766</v>
      </c>
      <c r="G58" s="274">
        <v>1.7926806613412596</v>
      </c>
    </row>
    <row r="59" spans="1:7">
      <c r="A59" s="6" t="s">
        <v>16</v>
      </c>
      <c r="B59" s="262">
        <v>27733</v>
      </c>
      <c r="C59" s="262">
        <v>62364</v>
      </c>
      <c r="D59" s="274">
        <v>44.469565775126675</v>
      </c>
      <c r="E59" s="262">
        <v>205</v>
      </c>
      <c r="F59" s="262">
        <v>40138</v>
      </c>
      <c r="G59" s="274">
        <v>0.5107379540584982</v>
      </c>
    </row>
    <row r="60" spans="1:7">
      <c r="A60" s="6" t="s">
        <v>17</v>
      </c>
      <c r="B60" s="262">
        <v>15416</v>
      </c>
      <c r="C60" s="262">
        <v>42890</v>
      </c>
      <c r="D60" s="274">
        <v>35.94311028211704</v>
      </c>
      <c r="E60" s="262">
        <v>67</v>
      </c>
      <c r="F60" s="262">
        <v>24760</v>
      </c>
      <c r="G60" s="274">
        <v>0.27059773828756056</v>
      </c>
    </row>
    <row r="61" spans="1:7">
      <c r="A61" s="6" t="s">
        <v>18</v>
      </c>
      <c r="B61" s="262">
        <v>2853</v>
      </c>
      <c r="C61" s="262">
        <v>12303</v>
      </c>
      <c r="D61" s="274">
        <v>23.189465983906366</v>
      </c>
      <c r="E61" s="262">
        <v>65</v>
      </c>
      <c r="F61" s="262">
        <v>4429</v>
      </c>
      <c r="G61" s="274">
        <v>1.4675999096861594</v>
      </c>
    </row>
    <row r="62" spans="1:7">
      <c r="A62" s="6" t="s">
        <v>19</v>
      </c>
      <c r="B62" s="262">
        <v>1656</v>
      </c>
      <c r="C62" s="262">
        <v>4656</v>
      </c>
      <c r="D62" s="274">
        <v>35.567010309278352</v>
      </c>
      <c r="E62" s="262">
        <v>178</v>
      </c>
      <c r="F62" s="262">
        <v>2383</v>
      </c>
      <c r="G62" s="274">
        <v>7.4695761644985312</v>
      </c>
    </row>
    <row r="63" spans="1:7">
      <c r="A63" s="6" t="s">
        <v>20</v>
      </c>
      <c r="B63" s="262">
        <v>6374</v>
      </c>
      <c r="C63" s="262">
        <v>17776</v>
      </c>
      <c r="D63" s="274">
        <v>35.857335733573358</v>
      </c>
      <c r="E63" s="262">
        <v>12</v>
      </c>
      <c r="F63" s="262">
        <v>5236</v>
      </c>
      <c r="G63" s="274">
        <v>0.22918258212375861</v>
      </c>
    </row>
    <row r="64" spans="1:7" s="209" customFormat="1" ht="16.5" customHeight="1">
      <c r="A64" s="6" t="s">
        <v>21</v>
      </c>
      <c r="B64" s="262">
        <v>12256</v>
      </c>
      <c r="C64" s="262">
        <v>23944</v>
      </c>
      <c r="D64" s="274">
        <v>51.186100902104911</v>
      </c>
      <c r="E64" s="262">
        <v>705</v>
      </c>
      <c r="F64" s="262">
        <v>23944</v>
      </c>
      <c r="G64" s="274">
        <v>2.944370197126629</v>
      </c>
    </row>
    <row r="65" spans="1:7" ht="15.75" thickBot="1">
      <c r="A65" s="266" t="s">
        <v>22</v>
      </c>
      <c r="B65" s="278">
        <f>SUM(B50:B64)</f>
        <v>154899</v>
      </c>
      <c r="C65" s="278">
        <f>SUM(C50:C64)</f>
        <v>451415</v>
      </c>
      <c r="D65" s="268">
        <f>B65*100/C65</f>
        <v>34.314101215068177</v>
      </c>
      <c r="E65" s="278">
        <f>SUM(E50:E64)</f>
        <v>5627</v>
      </c>
      <c r="F65" s="278">
        <f>SUM(F50:F64)</f>
        <v>241256</v>
      </c>
      <c r="G65" s="268">
        <f>E65*100/F65</f>
        <v>2.3323772258513777</v>
      </c>
    </row>
    <row r="66" spans="1:7" s="209" customFormat="1" ht="16.5" customHeight="1">
      <c r="A66" s="6" t="s">
        <v>24</v>
      </c>
      <c r="B66" s="262">
        <v>217</v>
      </c>
      <c r="C66" s="262">
        <v>1885</v>
      </c>
      <c r="D66" s="274">
        <v>11.51</v>
      </c>
      <c r="E66" s="262">
        <v>28</v>
      </c>
      <c r="F66" s="262">
        <v>1521</v>
      </c>
      <c r="G66" s="274">
        <v>1.8408941485864563</v>
      </c>
    </row>
    <row r="67" spans="1:7" ht="15" customHeight="1" thickBot="1">
      <c r="A67" s="266" t="s">
        <v>26</v>
      </c>
      <c r="B67" s="278">
        <f>SUM(B65:B66)</f>
        <v>155116</v>
      </c>
      <c r="C67" s="278">
        <f>C65+C66</f>
        <v>453300</v>
      </c>
      <c r="D67" s="280">
        <f>B67*100/C67</f>
        <v>34.219280829472758</v>
      </c>
      <c r="E67" s="278">
        <f>E65+E66</f>
        <v>5655</v>
      </c>
      <c r="F67" s="278">
        <f>F65+F66</f>
        <v>242777</v>
      </c>
      <c r="G67" s="280">
        <f>E67*100/F67</f>
        <v>2.3292980801311494</v>
      </c>
    </row>
    <row r="69" spans="1:7" ht="31.5" customHeight="1"/>
    <row r="70" spans="1:7" ht="51.75" customHeight="1" thickBot="1">
      <c r="A70" s="339" t="s">
        <v>404</v>
      </c>
      <c r="B70" s="339"/>
      <c r="C70" s="339"/>
      <c r="D70" s="339"/>
      <c r="E70" s="339"/>
      <c r="F70" s="339"/>
      <c r="G70" s="339"/>
    </row>
    <row r="71" spans="1:7" ht="94.5" customHeight="1" thickBot="1">
      <c r="A71" s="191" t="s">
        <v>0</v>
      </c>
      <c r="B71" s="191" t="s">
        <v>55</v>
      </c>
      <c r="C71" s="191" t="s">
        <v>54</v>
      </c>
      <c r="D71" s="16" t="s">
        <v>53</v>
      </c>
      <c r="E71" s="139" t="s">
        <v>52</v>
      </c>
      <c r="F71" s="139" t="s">
        <v>51</v>
      </c>
      <c r="G71" s="85" t="s">
        <v>50</v>
      </c>
    </row>
    <row r="72" spans="1:7" ht="12.75" customHeight="1" thickTop="1">
      <c r="A72" s="275">
        <v>1</v>
      </c>
      <c r="B72" s="275">
        <v>2</v>
      </c>
      <c r="C72" s="275">
        <v>3</v>
      </c>
      <c r="D72" s="264">
        <v>4</v>
      </c>
      <c r="E72" s="276">
        <v>5</v>
      </c>
      <c r="F72" s="276">
        <v>6</v>
      </c>
      <c r="G72" s="276">
        <v>7</v>
      </c>
    </row>
    <row r="73" spans="1:7">
      <c r="A73" s="6" t="s">
        <v>6</v>
      </c>
      <c r="B73" s="262">
        <v>136</v>
      </c>
      <c r="C73" s="262">
        <v>139</v>
      </c>
      <c r="D73" s="274">
        <v>97.841726618705039</v>
      </c>
      <c r="E73" s="262">
        <v>251</v>
      </c>
      <c r="F73" s="262">
        <v>251</v>
      </c>
      <c r="G73" s="274">
        <v>100</v>
      </c>
    </row>
    <row r="74" spans="1:7">
      <c r="A74" s="6" t="s">
        <v>7</v>
      </c>
      <c r="B74" s="262">
        <v>119</v>
      </c>
      <c r="C74" s="262">
        <v>128</v>
      </c>
      <c r="D74" s="274">
        <v>92.96875</v>
      </c>
      <c r="E74" s="262">
        <v>1554</v>
      </c>
      <c r="F74" s="262">
        <v>1554</v>
      </c>
      <c r="G74" s="274">
        <v>100</v>
      </c>
    </row>
    <row r="75" spans="1:7">
      <c r="A75" s="6" t="s">
        <v>8</v>
      </c>
      <c r="B75" s="262">
        <v>401</v>
      </c>
      <c r="C75" s="262">
        <v>401</v>
      </c>
      <c r="D75" s="274">
        <v>100</v>
      </c>
      <c r="E75" s="262">
        <v>150</v>
      </c>
      <c r="F75" s="262">
        <v>528</v>
      </c>
      <c r="G75" s="274">
        <v>28.40909090909091</v>
      </c>
    </row>
    <row r="76" spans="1:7">
      <c r="A76" s="6" t="s">
        <v>9</v>
      </c>
      <c r="B76" s="262">
        <v>1660</v>
      </c>
      <c r="C76" s="262">
        <v>1660</v>
      </c>
      <c r="D76" s="274">
        <v>100</v>
      </c>
      <c r="E76" s="262">
        <v>677</v>
      </c>
      <c r="F76" s="262">
        <v>796</v>
      </c>
      <c r="G76" s="274">
        <v>85.050251256281399</v>
      </c>
    </row>
    <row r="77" spans="1:7">
      <c r="A77" s="6" t="s">
        <v>10</v>
      </c>
      <c r="B77" s="262">
        <v>219</v>
      </c>
      <c r="C77" s="262">
        <v>219</v>
      </c>
      <c r="D77" s="274">
        <v>100</v>
      </c>
      <c r="E77" s="262">
        <v>708</v>
      </c>
      <c r="F77" s="262">
        <v>1174</v>
      </c>
      <c r="G77" s="274">
        <v>60.306643952299829</v>
      </c>
    </row>
    <row r="78" spans="1:7">
      <c r="A78" s="6" t="s">
        <v>11</v>
      </c>
      <c r="B78" s="262">
        <v>184</v>
      </c>
      <c r="C78" s="262">
        <v>184</v>
      </c>
      <c r="D78" s="274">
        <v>100</v>
      </c>
      <c r="E78" s="262">
        <v>435</v>
      </c>
      <c r="F78" s="262">
        <v>435</v>
      </c>
      <c r="G78" s="274">
        <v>100</v>
      </c>
    </row>
    <row r="79" spans="1:7">
      <c r="A79" s="6" t="s">
        <v>12</v>
      </c>
      <c r="B79" s="262">
        <v>385</v>
      </c>
      <c r="C79" s="262">
        <v>385</v>
      </c>
      <c r="D79" s="274">
        <v>100</v>
      </c>
      <c r="E79" s="262">
        <v>532</v>
      </c>
      <c r="F79" s="262">
        <v>537</v>
      </c>
      <c r="G79" s="274">
        <v>99.068901303538169</v>
      </c>
    </row>
    <row r="80" spans="1:7">
      <c r="A80" s="6" t="s">
        <v>13</v>
      </c>
      <c r="B80" s="262">
        <v>434</v>
      </c>
      <c r="C80" s="262">
        <v>434</v>
      </c>
      <c r="D80" s="274">
        <v>100</v>
      </c>
      <c r="E80" s="262">
        <v>464</v>
      </c>
      <c r="F80" s="262">
        <v>491</v>
      </c>
      <c r="G80" s="274">
        <v>94.501018329938901</v>
      </c>
    </row>
    <row r="81" spans="1:7">
      <c r="A81" s="6" t="s">
        <v>14</v>
      </c>
      <c r="B81" s="262"/>
      <c r="C81" s="262"/>
      <c r="D81" s="274"/>
      <c r="E81" s="262">
        <v>1758</v>
      </c>
      <c r="F81" s="262">
        <v>1843</v>
      </c>
      <c r="G81" s="274">
        <v>95.387954422137824</v>
      </c>
    </row>
    <row r="82" spans="1:7">
      <c r="A82" s="6" t="s">
        <v>15</v>
      </c>
      <c r="B82" s="262">
        <v>106</v>
      </c>
      <c r="C82" s="262">
        <v>126</v>
      </c>
      <c r="D82" s="274">
        <v>84.126984126984127</v>
      </c>
      <c r="E82" s="262">
        <v>655</v>
      </c>
      <c r="F82" s="262">
        <v>687</v>
      </c>
      <c r="G82" s="274">
        <v>95.34206695778748</v>
      </c>
    </row>
    <row r="83" spans="1:7">
      <c r="A83" s="6" t="s">
        <v>16</v>
      </c>
      <c r="B83" s="262">
        <v>7524</v>
      </c>
      <c r="C83" s="262">
        <v>7827</v>
      </c>
      <c r="D83" s="274">
        <v>96.128784975086234</v>
      </c>
      <c r="E83" s="262">
        <v>1315</v>
      </c>
      <c r="F83" s="262">
        <v>1335</v>
      </c>
      <c r="G83" s="274">
        <v>98.50187265917603</v>
      </c>
    </row>
    <row r="84" spans="1:7">
      <c r="A84" s="6" t="s">
        <v>17</v>
      </c>
      <c r="B84" s="262">
        <v>121</v>
      </c>
      <c r="C84" s="262">
        <v>121</v>
      </c>
      <c r="D84" s="274">
        <v>100</v>
      </c>
      <c r="E84" s="262">
        <v>1668</v>
      </c>
      <c r="F84" s="262">
        <v>1668</v>
      </c>
      <c r="G84" s="274">
        <v>100</v>
      </c>
    </row>
    <row r="85" spans="1:7">
      <c r="A85" s="6" t="s">
        <v>18</v>
      </c>
      <c r="B85" s="262">
        <v>820</v>
      </c>
      <c r="C85" s="262">
        <v>820</v>
      </c>
      <c r="D85" s="274">
        <v>100</v>
      </c>
      <c r="E85" s="262">
        <v>286</v>
      </c>
      <c r="F85" s="262">
        <v>301</v>
      </c>
      <c r="G85" s="274">
        <v>95.016611295681059</v>
      </c>
    </row>
    <row r="86" spans="1:7">
      <c r="A86" s="6" t="s">
        <v>19</v>
      </c>
      <c r="B86" s="262">
        <v>26</v>
      </c>
      <c r="C86" s="262">
        <v>27</v>
      </c>
      <c r="D86" s="274">
        <v>96.296296296296291</v>
      </c>
      <c r="E86" s="262">
        <v>154</v>
      </c>
      <c r="F86" s="262">
        <v>154</v>
      </c>
      <c r="G86" s="274">
        <v>100</v>
      </c>
    </row>
    <row r="87" spans="1:7">
      <c r="A87" s="6" t="s">
        <v>20</v>
      </c>
      <c r="B87" s="262">
        <v>269</v>
      </c>
      <c r="C87" s="262">
        <v>373</v>
      </c>
      <c r="D87" s="274">
        <v>72.117962466487938</v>
      </c>
      <c r="E87" s="262">
        <v>245</v>
      </c>
      <c r="F87" s="262">
        <v>345</v>
      </c>
      <c r="G87" s="274">
        <v>71.014492753623188</v>
      </c>
    </row>
    <row r="88" spans="1:7" ht="16.5" customHeight="1">
      <c r="A88" s="6" t="s">
        <v>21</v>
      </c>
      <c r="B88" s="262">
        <v>1142</v>
      </c>
      <c r="C88" s="262">
        <v>2374</v>
      </c>
      <c r="D88" s="274">
        <v>48.1044650379107</v>
      </c>
      <c r="E88" s="262">
        <v>1523</v>
      </c>
      <c r="F88" s="262">
        <v>1622</v>
      </c>
      <c r="G88" s="274">
        <v>93.896424167694207</v>
      </c>
    </row>
    <row r="89" spans="1:7" ht="15.75" thickBot="1">
      <c r="A89" s="266" t="s">
        <v>22</v>
      </c>
      <c r="B89" s="278">
        <f>SUM(B73:B88)</f>
        <v>13546</v>
      </c>
      <c r="C89" s="278">
        <f>SUM(C73:C88)</f>
        <v>15218</v>
      </c>
      <c r="D89" s="268">
        <f>B89*100/C89</f>
        <v>89.013010908135101</v>
      </c>
      <c r="E89" s="278">
        <f>SUM(E73:E88)</f>
        <v>12375</v>
      </c>
      <c r="F89" s="278">
        <f>SUM(F73:F88)</f>
        <v>13721</v>
      </c>
      <c r="G89" s="268">
        <f>E89*100/F89</f>
        <v>90.190219371765906</v>
      </c>
    </row>
    <row r="90" spans="1:7" ht="17.25" customHeight="1">
      <c r="A90" s="6" t="s">
        <v>24</v>
      </c>
      <c r="B90" s="262">
        <v>5</v>
      </c>
      <c r="C90" s="262">
        <v>12</v>
      </c>
      <c r="D90" s="274">
        <v>41.666666666666671</v>
      </c>
      <c r="E90" s="282"/>
      <c r="F90" s="282"/>
      <c r="G90" s="60"/>
    </row>
    <row r="91" spans="1:7" ht="15.75" customHeight="1" thickBot="1">
      <c r="A91" s="266" t="s">
        <v>26</v>
      </c>
      <c r="B91" s="278">
        <f>B89+B90</f>
        <v>13551</v>
      </c>
      <c r="C91" s="278">
        <f>C89+C90</f>
        <v>15230</v>
      </c>
      <c r="D91" s="280">
        <f>B91*100/C91</f>
        <v>88.975705843729486</v>
      </c>
      <c r="E91" s="278">
        <f>SUM(E89:E90)</f>
        <v>12375</v>
      </c>
      <c r="F91" s="278">
        <f>F89+F90</f>
        <v>13721</v>
      </c>
      <c r="G91" s="280">
        <f>E91*100/F91</f>
        <v>90.190219371765906</v>
      </c>
    </row>
    <row r="93" spans="1:7" ht="15" customHeight="1"/>
    <row r="94" spans="1:7">
      <c r="A94" s="51"/>
      <c r="B94" s="51"/>
      <c r="C94" s="51"/>
      <c r="D94" s="209"/>
    </row>
    <row r="95" spans="1:7">
      <c r="A95" s="51"/>
      <c r="B95" s="51"/>
      <c r="C95" s="51"/>
      <c r="D95" s="209"/>
    </row>
    <row r="96" spans="1:7">
      <c r="A96" s="51"/>
      <c r="B96" s="51"/>
      <c r="C96" s="51"/>
      <c r="D96" s="209"/>
    </row>
    <row r="97" spans="1:7">
      <c r="A97" s="51"/>
      <c r="B97" s="51"/>
      <c r="C97" s="51"/>
      <c r="D97" s="209"/>
    </row>
    <row r="98" spans="1:7">
      <c r="A98" s="51"/>
      <c r="B98" s="51"/>
      <c r="C98" s="51"/>
      <c r="D98" s="209"/>
    </row>
    <row r="99" spans="1:7">
      <c r="A99" s="51"/>
      <c r="B99" s="51"/>
      <c r="C99" s="51"/>
      <c r="D99" s="209"/>
    </row>
    <row r="100" spans="1:7">
      <c r="A100" s="51"/>
      <c r="B100" s="51"/>
      <c r="C100" s="51"/>
      <c r="D100" s="209"/>
    </row>
    <row r="101" spans="1:7">
      <c r="A101" s="51"/>
      <c r="B101" s="51"/>
      <c r="C101" s="51"/>
      <c r="D101" s="209"/>
    </row>
    <row r="102" spans="1:7">
      <c r="A102" s="51"/>
      <c r="B102" s="51"/>
      <c r="C102" s="51"/>
      <c r="D102" s="209"/>
    </row>
    <row r="103" spans="1:7">
      <c r="A103" s="51"/>
      <c r="B103" s="51"/>
      <c r="C103" s="51"/>
      <c r="D103" s="209"/>
      <c r="G103" s="51"/>
    </row>
    <row r="104" spans="1:7">
      <c r="A104" s="51"/>
      <c r="B104" s="51"/>
      <c r="C104" s="51"/>
      <c r="D104" s="209"/>
      <c r="G104" s="51"/>
    </row>
    <row r="105" spans="1:7">
      <c r="A105" s="51"/>
      <c r="B105" s="51"/>
      <c r="C105" s="51"/>
      <c r="D105" s="209"/>
      <c r="G105" s="51"/>
    </row>
    <row r="106" spans="1:7">
      <c r="A106" s="51"/>
      <c r="B106" s="51"/>
      <c r="C106" s="51"/>
      <c r="D106" s="209"/>
      <c r="G106" s="51"/>
    </row>
    <row r="107" spans="1:7">
      <c r="A107" s="51"/>
      <c r="B107" s="51"/>
      <c r="C107" s="51"/>
      <c r="D107" s="209"/>
      <c r="G107" s="51"/>
    </row>
    <row r="108" spans="1:7">
      <c r="A108" s="51"/>
      <c r="B108" s="51"/>
      <c r="C108" s="51"/>
      <c r="D108" s="209"/>
      <c r="G108" s="51"/>
    </row>
    <row r="109" spans="1:7">
      <c r="A109" s="51"/>
      <c r="B109" s="51"/>
      <c r="C109" s="51"/>
      <c r="D109" s="209"/>
      <c r="G109" s="51"/>
    </row>
    <row r="110" spans="1:7">
      <c r="A110" s="51"/>
      <c r="B110" s="51"/>
      <c r="C110" s="51"/>
      <c r="D110" s="209"/>
      <c r="G110" s="51"/>
    </row>
    <row r="111" spans="1:7">
      <c r="A111" s="51"/>
      <c r="B111" s="51"/>
      <c r="C111" s="51"/>
      <c r="D111" s="209"/>
      <c r="G111" s="51"/>
    </row>
    <row r="112" spans="1:7">
      <c r="A112" s="51"/>
      <c r="B112" s="51"/>
      <c r="C112" s="51"/>
      <c r="D112" s="209"/>
      <c r="G112" s="51"/>
    </row>
    <row r="113" spans="1:7">
      <c r="A113" s="51"/>
      <c r="B113" s="51"/>
      <c r="C113" s="51"/>
      <c r="D113" s="209"/>
      <c r="G113" s="51"/>
    </row>
    <row r="114" spans="1:7">
      <c r="A114" s="51"/>
      <c r="B114" s="51"/>
      <c r="C114" s="51"/>
      <c r="D114" s="209"/>
      <c r="G114" s="51"/>
    </row>
  </sheetData>
  <mergeCells count="4">
    <mergeCell ref="A1:G1"/>
    <mergeCell ref="A24:G24"/>
    <mergeCell ref="A47:G47"/>
    <mergeCell ref="A70:G70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S14"/>
  <sheetViews>
    <sheetView workbookViewId="0">
      <selection activeCell="G12" sqref="G12"/>
    </sheetView>
  </sheetViews>
  <sheetFormatPr defaultRowHeight="15"/>
  <cols>
    <col min="1" max="1" width="16.28515625" style="51" customWidth="1"/>
    <col min="2" max="2" width="11.140625" style="51" customWidth="1"/>
    <col min="3" max="3" width="12.85546875" style="51" customWidth="1"/>
    <col min="4" max="4" width="17" style="51" customWidth="1"/>
    <col min="5" max="5" width="20.140625" style="51" customWidth="1"/>
    <col min="6" max="6" width="14" style="51" customWidth="1"/>
    <col min="7" max="7" width="10.85546875" style="51" customWidth="1"/>
    <col min="8" max="8" width="12.5703125" style="51" customWidth="1"/>
    <col min="9" max="9" width="7.85546875" style="51" customWidth="1"/>
    <col min="10" max="10" width="13.85546875" style="51" customWidth="1"/>
    <col min="11" max="11" width="9.140625" style="51"/>
    <col min="12" max="12" width="39.85546875" style="51" customWidth="1"/>
    <col min="13" max="16384" width="9.140625" style="51"/>
  </cols>
  <sheetData>
    <row r="1" spans="1:19" ht="49.5" customHeight="1" thickBot="1">
      <c r="A1" s="340" t="s">
        <v>374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9" ht="250.5" customHeight="1" thickBot="1">
      <c r="A2" s="70" t="s">
        <v>0</v>
      </c>
      <c r="B2" s="70" t="s">
        <v>210</v>
      </c>
      <c r="C2" s="71" t="s">
        <v>209</v>
      </c>
      <c r="D2" s="70" t="s">
        <v>365</v>
      </c>
      <c r="E2" s="70" t="s">
        <v>208</v>
      </c>
      <c r="F2" s="190" t="s">
        <v>207</v>
      </c>
      <c r="G2" s="391" t="s">
        <v>364</v>
      </c>
      <c r="H2" s="391"/>
      <c r="I2" s="391" t="s">
        <v>206</v>
      </c>
      <c r="J2" s="391"/>
      <c r="K2" s="88"/>
      <c r="M2" s="88"/>
    </row>
    <row r="3" spans="1:19" ht="12.75" customHeight="1" thickTop="1">
      <c r="A3" s="275">
        <v>1</v>
      </c>
      <c r="B3" s="275">
        <v>2</v>
      </c>
      <c r="C3" s="275">
        <v>3</v>
      </c>
      <c r="D3" s="275">
        <v>4</v>
      </c>
      <c r="E3" s="275">
        <v>5</v>
      </c>
      <c r="F3" s="275">
        <v>6</v>
      </c>
      <c r="G3" s="387">
        <v>7</v>
      </c>
      <c r="H3" s="387"/>
      <c r="I3" s="387">
        <v>8</v>
      </c>
      <c r="J3" s="387"/>
    </row>
    <row r="4" spans="1:19">
      <c r="A4" s="66" t="s">
        <v>91</v>
      </c>
      <c r="B4" s="54">
        <v>32</v>
      </c>
      <c r="C4" s="54">
        <v>30</v>
      </c>
      <c r="D4" s="54">
        <v>16</v>
      </c>
      <c r="E4" s="54">
        <v>0</v>
      </c>
      <c r="F4" s="55">
        <v>93.75</v>
      </c>
      <c r="G4" s="392">
        <v>50</v>
      </c>
      <c r="H4" s="392"/>
      <c r="I4" s="392">
        <v>0</v>
      </c>
      <c r="J4" s="392"/>
      <c r="L4" s="136"/>
      <c r="R4" s="135"/>
      <c r="S4" s="135"/>
    </row>
    <row r="5" spans="1:19">
      <c r="A5" s="66" t="s">
        <v>94</v>
      </c>
      <c r="B5" s="144">
        <v>93</v>
      </c>
      <c r="C5" s="249">
        <v>91</v>
      </c>
      <c r="D5" s="249">
        <v>51</v>
      </c>
      <c r="E5" s="249">
        <v>48</v>
      </c>
      <c r="F5" s="197">
        <v>97.85</v>
      </c>
      <c r="G5" s="392">
        <v>54.84</v>
      </c>
      <c r="H5" s="392"/>
      <c r="I5" s="392">
        <v>51.61</v>
      </c>
      <c r="J5" s="392"/>
      <c r="L5" s="136"/>
      <c r="R5" s="135"/>
      <c r="S5" s="135"/>
    </row>
    <row r="6" spans="1:19">
      <c r="A6" s="66" t="s">
        <v>97</v>
      </c>
      <c r="B6" s="54">
        <v>109</v>
      </c>
      <c r="C6" s="54">
        <v>109</v>
      </c>
      <c r="D6" s="54">
        <v>59</v>
      </c>
      <c r="E6" s="54">
        <v>39</v>
      </c>
      <c r="F6" s="55">
        <v>100</v>
      </c>
      <c r="G6" s="392">
        <v>54.13</v>
      </c>
      <c r="H6" s="392"/>
      <c r="I6" s="392">
        <v>35.78</v>
      </c>
      <c r="J6" s="392"/>
      <c r="L6" s="136"/>
      <c r="R6" s="135"/>
      <c r="S6" s="135"/>
    </row>
    <row r="7" spans="1:19">
      <c r="A7" s="66" t="s">
        <v>100</v>
      </c>
      <c r="B7" s="249">
        <v>85</v>
      </c>
      <c r="C7" s="249">
        <v>85</v>
      </c>
      <c r="D7" s="249">
        <v>53</v>
      </c>
      <c r="E7" s="249">
        <v>0</v>
      </c>
      <c r="F7" s="197">
        <v>100</v>
      </c>
      <c r="G7" s="392">
        <v>62.35</v>
      </c>
      <c r="H7" s="392"/>
      <c r="I7" s="392">
        <v>0</v>
      </c>
      <c r="J7" s="392"/>
      <c r="L7" s="136"/>
      <c r="M7" s="134"/>
      <c r="N7" s="134"/>
      <c r="O7" s="134"/>
      <c r="P7" s="134"/>
      <c r="Q7" s="135"/>
      <c r="R7" s="135"/>
      <c r="S7" s="135"/>
    </row>
    <row r="8" spans="1:19">
      <c r="A8" s="66" t="s">
        <v>104</v>
      </c>
      <c r="B8" s="249">
        <v>27</v>
      </c>
      <c r="C8" s="249">
        <v>4</v>
      </c>
      <c r="D8" s="249">
        <v>4</v>
      </c>
      <c r="E8" s="249">
        <v>0</v>
      </c>
      <c r="F8" s="197">
        <v>14.81</v>
      </c>
      <c r="G8" s="392">
        <v>14.81</v>
      </c>
      <c r="H8" s="392"/>
      <c r="I8" s="392">
        <v>0</v>
      </c>
      <c r="J8" s="392"/>
    </row>
    <row r="9" spans="1:19">
      <c r="A9" s="66" t="s">
        <v>190</v>
      </c>
      <c r="B9" s="54">
        <v>2489</v>
      </c>
      <c r="C9" s="54">
        <v>1952</v>
      </c>
      <c r="D9" s="54">
        <v>301</v>
      </c>
      <c r="E9" s="54">
        <v>0</v>
      </c>
      <c r="F9" s="55">
        <v>78.425070309361189</v>
      </c>
      <c r="G9" s="392">
        <v>12.09</v>
      </c>
      <c r="H9" s="392"/>
      <c r="I9" s="392">
        <v>0</v>
      </c>
      <c r="J9" s="392"/>
    </row>
    <row r="10" spans="1:19" ht="17.25" customHeight="1" thickBot="1">
      <c r="A10" s="293" t="s">
        <v>162</v>
      </c>
      <c r="B10" s="310">
        <v>2835</v>
      </c>
      <c r="C10" s="310">
        <v>2271</v>
      </c>
      <c r="D10" s="310">
        <v>484</v>
      </c>
      <c r="E10" s="310">
        <v>87</v>
      </c>
      <c r="F10" s="311">
        <v>80.11</v>
      </c>
      <c r="G10" s="393">
        <v>17.07</v>
      </c>
      <c r="H10" s="393"/>
      <c r="I10" s="393">
        <v>3.07</v>
      </c>
      <c r="J10" s="393"/>
    </row>
    <row r="12" spans="1:19" ht="34.5" customHeight="1"/>
    <row r="13" spans="1:19" ht="14.25" customHeight="1"/>
    <row r="14" spans="1:19" ht="15" customHeight="1"/>
  </sheetData>
  <mergeCells count="19">
    <mergeCell ref="G5:H5"/>
    <mergeCell ref="G6:H6"/>
    <mergeCell ref="I6:J6"/>
    <mergeCell ref="G9:H9"/>
    <mergeCell ref="G10:H10"/>
    <mergeCell ref="G7:H7"/>
    <mergeCell ref="G8:H8"/>
    <mergeCell ref="I7:J7"/>
    <mergeCell ref="I8:J8"/>
    <mergeCell ref="I9:J9"/>
    <mergeCell ref="I10:J10"/>
    <mergeCell ref="I5:J5"/>
    <mergeCell ref="G3:H3"/>
    <mergeCell ref="A1:J1"/>
    <mergeCell ref="G2:H2"/>
    <mergeCell ref="I2:J2"/>
    <mergeCell ref="I4:J4"/>
    <mergeCell ref="I3:J3"/>
    <mergeCell ref="G4:H4"/>
  </mergeCells>
  <pageMargins left="0.4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J18" sqref="J18"/>
    </sheetView>
  </sheetViews>
  <sheetFormatPr defaultRowHeight="15"/>
  <cols>
    <col min="1" max="1" width="13.140625" style="51" customWidth="1"/>
    <col min="2" max="2" width="14.140625" style="51" customWidth="1"/>
    <col min="3" max="3" width="13.5703125" style="51" customWidth="1"/>
    <col min="4" max="4" width="10.28515625" style="51" customWidth="1"/>
    <col min="5" max="5" width="12.5703125" style="51" customWidth="1"/>
    <col min="6" max="6" width="10.85546875" style="51" customWidth="1"/>
    <col min="7" max="7" width="13.28515625" style="51" customWidth="1"/>
    <col min="8" max="8" width="8.7109375" style="51" customWidth="1"/>
    <col min="9" max="9" width="19.5703125" style="51" customWidth="1"/>
    <col min="10" max="10" width="15" style="51" customWidth="1"/>
    <col min="11" max="13" width="9.140625" style="51"/>
    <col min="14" max="14" width="11" style="51" bestFit="1" customWidth="1"/>
    <col min="15" max="16384" width="9.140625" style="51"/>
  </cols>
  <sheetData>
    <row r="1" spans="1:14" ht="24.75" customHeight="1" thickBot="1">
      <c r="A1" s="395" t="s">
        <v>403</v>
      </c>
      <c r="B1" s="395"/>
      <c r="C1" s="395"/>
      <c r="D1" s="395"/>
      <c r="E1" s="395"/>
      <c r="F1" s="395"/>
      <c r="G1" s="395"/>
      <c r="H1" s="395"/>
      <c r="I1" s="395"/>
      <c r="J1" s="107"/>
    </row>
    <row r="2" spans="1:14" ht="121.5" customHeight="1" thickBot="1">
      <c r="A2" s="184" t="s">
        <v>226</v>
      </c>
      <c r="B2" s="184" t="s">
        <v>225</v>
      </c>
      <c r="C2" s="180" t="s">
        <v>224</v>
      </c>
      <c r="D2" s="184" t="s">
        <v>223</v>
      </c>
      <c r="E2" s="184" t="s">
        <v>367</v>
      </c>
      <c r="F2" s="180" t="s">
        <v>222</v>
      </c>
      <c r="G2" s="184" t="s">
        <v>221</v>
      </c>
      <c r="H2" s="184" t="s">
        <v>366</v>
      </c>
      <c r="I2" s="180" t="s">
        <v>220</v>
      </c>
      <c r="K2" s="97"/>
      <c r="L2" s="97"/>
      <c r="M2" s="97"/>
      <c r="N2" s="97"/>
    </row>
    <row r="3" spans="1:14" ht="12.75" customHeight="1" thickTop="1" thickBot="1">
      <c r="A3" s="181">
        <v>1</v>
      </c>
      <c r="B3" s="181">
        <v>2</v>
      </c>
      <c r="C3" s="181">
        <v>3</v>
      </c>
      <c r="D3" s="181">
        <v>4</v>
      </c>
      <c r="E3" s="181">
        <v>5</v>
      </c>
      <c r="F3" s="181">
        <v>6</v>
      </c>
      <c r="G3" s="181">
        <v>7</v>
      </c>
      <c r="H3" s="181">
        <v>8</v>
      </c>
      <c r="I3" s="181">
        <v>9</v>
      </c>
      <c r="K3" s="97"/>
      <c r="L3" s="97"/>
      <c r="M3" s="97"/>
      <c r="N3" s="97"/>
    </row>
    <row r="4" spans="1:14" ht="16.5" thickTop="1" thickBot="1">
      <c r="A4" s="48">
        <v>1934</v>
      </c>
      <c r="B4" s="48">
        <v>6818503</v>
      </c>
      <c r="C4" s="104">
        <v>0.03</v>
      </c>
      <c r="D4" s="48">
        <v>257</v>
      </c>
      <c r="E4" s="48">
        <v>8661599</v>
      </c>
      <c r="F4" s="106">
        <v>0</v>
      </c>
      <c r="G4" s="105">
        <v>8259</v>
      </c>
      <c r="H4" s="105">
        <v>9221615</v>
      </c>
      <c r="I4" s="104">
        <v>0.09</v>
      </c>
      <c r="K4" s="97"/>
      <c r="L4" s="97"/>
      <c r="M4" s="97"/>
      <c r="N4" s="97"/>
    </row>
    <row r="5" spans="1:14">
      <c r="A5" s="72"/>
      <c r="B5" s="72"/>
      <c r="C5" s="102"/>
      <c r="D5" s="72"/>
      <c r="E5" s="72"/>
      <c r="F5" s="73"/>
      <c r="G5" s="103"/>
      <c r="H5" s="103"/>
      <c r="I5" s="103"/>
      <c r="J5" s="102"/>
      <c r="K5" s="97"/>
      <c r="L5" s="97"/>
      <c r="M5" s="97"/>
      <c r="N5" s="97"/>
    </row>
    <row r="6" spans="1:14">
      <c r="A6" s="72"/>
      <c r="B6" s="72"/>
      <c r="C6" s="102"/>
      <c r="D6" s="72"/>
      <c r="E6" s="72"/>
      <c r="F6" s="73"/>
      <c r="G6" s="103"/>
      <c r="H6" s="103"/>
      <c r="I6" s="103"/>
      <c r="J6" s="102"/>
      <c r="K6" s="97"/>
      <c r="L6" s="97"/>
      <c r="M6" s="97"/>
      <c r="N6" s="97"/>
    </row>
    <row r="7" spans="1:14" ht="21.75" customHeight="1" thickBot="1">
      <c r="A7" s="394" t="s">
        <v>402</v>
      </c>
      <c r="B7" s="383"/>
      <c r="C7" s="383"/>
      <c r="D7" s="383"/>
      <c r="E7" s="383"/>
      <c r="F7" s="383"/>
      <c r="G7" s="383"/>
      <c r="H7" s="383"/>
      <c r="I7" s="383"/>
      <c r="J7" s="383"/>
    </row>
    <row r="8" spans="1:14" ht="52.5" customHeight="1">
      <c r="A8" s="398" t="s">
        <v>219</v>
      </c>
      <c r="B8" s="400" t="s">
        <v>218</v>
      </c>
      <c r="C8" s="400"/>
      <c r="D8" s="400" t="s">
        <v>217</v>
      </c>
      <c r="E8" s="400"/>
      <c r="F8" s="400" t="s">
        <v>216</v>
      </c>
      <c r="G8" s="400"/>
      <c r="H8" s="400" t="s">
        <v>215</v>
      </c>
      <c r="I8" s="400"/>
      <c r="J8" s="396" t="s">
        <v>214</v>
      </c>
    </row>
    <row r="9" spans="1:14" ht="33" customHeight="1" thickBot="1">
      <c r="A9" s="399"/>
      <c r="B9" s="183" t="s">
        <v>212</v>
      </c>
      <c r="C9" s="182" t="s">
        <v>211</v>
      </c>
      <c r="D9" s="183" t="s">
        <v>212</v>
      </c>
      <c r="E9" s="182" t="s">
        <v>213</v>
      </c>
      <c r="F9" s="183" t="s">
        <v>212</v>
      </c>
      <c r="G9" s="182" t="s">
        <v>213</v>
      </c>
      <c r="H9" s="183" t="s">
        <v>212</v>
      </c>
      <c r="I9" s="182" t="s">
        <v>211</v>
      </c>
      <c r="J9" s="397"/>
    </row>
    <row r="10" spans="1:14" ht="12.75" customHeight="1" thickTop="1" thickBot="1">
      <c r="A10" s="181">
        <v>1</v>
      </c>
      <c r="B10" s="181">
        <v>2</v>
      </c>
      <c r="C10" s="181">
        <v>3</v>
      </c>
      <c r="D10" s="181">
        <v>4</v>
      </c>
      <c r="E10" s="181">
        <v>5</v>
      </c>
      <c r="F10" s="181">
        <v>6</v>
      </c>
      <c r="G10" s="181">
        <v>7</v>
      </c>
      <c r="H10" s="181">
        <v>8</v>
      </c>
      <c r="I10" s="181">
        <v>9</v>
      </c>
      <c r="J10" s="181">
        <v>10</v>
      </c>
    </row>
    <row r="11" spans="1:14" ht="16.5" customHeight="1" thickTop="1" thickBot="1">
      <c r="A11" s="100">
        <v>416</v>
      </c>
      <c r="B11" s="101">
        <v>8658719</v>
      </c>
      <c r="C11" s="99">
        <v>20829.8</v>
      </c>
      <c r="D11" s="100">
        <v>562896</v>
      </c>
      <c r="E11" s="99">
        <v>1354</v>
      </c>
      <c r="F11" s="100">
        <v>81879</v>
      </c>
      <c r="G11" s="99">
        <v>197</v>
      </c>
      <c r="H11" s="100">
        <v>741789</v>
      </c>
      <c r="I11" s="99">
        <v>1784.5</v>
      </c>
      <c r="J11" s="98">
        <v>303761</v>
      </c>
    </row>
    <row r="13" spans="1:14">
      <c r="A13" s="97"/>
      <c r="B13" s="97"/>
    </row>
    <row r="14" spans="1:14">
      <c r="A14" s="97"/>
      <c r="B14" s="97"/>
    </row>
    <row r="15" spans="1:14">
      <c r="A15" s="97"/>
      <c r="B15" s="97"/>
    </row>
    <row r="16" spans="1:14">
      <c r="A16" s="97"/>
      <c r="B16" s="97"/>
    </row>
    <row r="17" spans="1:2">
      <c r="A17" s="97"/>
      <c r="B17" s="97"/>
    </row>
  </sheetData>
  <mergeCells count="8">
    <mergeCell ref="A7:J7"/>
    <mergeCell ref="A1:I1"/>
    <mergeCell ref="J8:J9"/>
    <mergeCell ref="A8:A9"/>
    <mergeCell ref="B8:C8"/>
    <mergeCell ref="D8:E8"/>
    <mergeCell ref="F8:G8"/>
    <mergeCell ref="H8:I8"/>
  </mergeCells>
  <pageMargins left="0.7" right="0.7" top="0.75" bottom="0.75" header="0.3" footer="0.3"/>
  <pageSetup paperSize="9" orientation="landscape" r:id="rId1"/>
  <rowBreaks count="1" manualBreakCount="1">
    <brk id="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U114"/>
  <sheetViews>
    <sheetView topLeftCell="A92" zoomScaleNormal="100" workbookViewId="0">
      <selection activeCell="O105" sqref="O105"/>
    </sheetView>
  </sheetViews>
  <sheetFormatPr defaultRowHeight="15"/>
  <cols>
    <col min="1" max="1" width="20.42578125" style="141" customWidth="1"/>
    <col min="2" max="2" width="8.7109375" style="141" customWidth="1"/>
    <col min="3" max="3" width="9.5703125" style="141" customWidth="1"/>
    <col min="4" max="4" width="9.85546875" style="141" customWidth="1"/>
    <col min="5" max="5" width="9.85546875" style="141" bestFit="1" customWidth="1"/>
    <col min="6" max="6" width="9.85546875" style="141" customWidth="1"/>
    <col min="7" max="7" width="12.140625" style="141" customWidth="1"/>
    <col min="8" max="8" width="11.140625" style="141" customWidth="1"/>
    <col min="9" max="9" width="10.85546875" style="141" customWidth="1"/>
    <col min="10" max="10" width="11.85546875" style="141" customWidth="1"/>
    <col min="11" max="11" width="10.28515625" style="141" customWidth="1"/>
    <col min="12" max="12" width="15.85546875" style="141" customWidth="1"/>
    <col min="13" max="13" width="9.140625" style="51"/>
    <col min="14" max="14" width="9.5703125" style="51" bestFit="1" customWidth="1"/>
    <col min="15" max="31" width="9.140625" style="51"/>
    <col min="32" max="32" width="11.5703125" style="51" customWidth="1"/>
    <col min="33" max="16384" width="9.140625" style="51"/>
  </cols>
  <sheetData>
    <row r="1" spans="1:13" s="97" customFormat="1" ht="24" customHeight="1" thickBot="1">
      <c r="A1" s="401" t="s">
        <v>376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</row>
    <row r="2" spans="1:13" ht="145.5" customHeight="1" thickBot="1">
      <c r="A2" s="139" t="s">
        <v>163</v>
      </c>
      <c r="B2" s="139" t="s">
        <v>237</v>
      </c>
      <c r="C2" s="139" t="s">
        <v>236</v>
      </c>
      <c r="D2" s="139" t="s">
        <v>235</v>
      </c>
      <c r="E2" s="139" t="s">
        <v>234</v>
      </c>
      <c r="F2" s="139" t="s">
        <v>233</v>
      </c>
      <c r="G2" s="139" t="s">
        <v>232</v>
      </c>
      <c r="H2" s="139" t="s">
        <v>231</v>
      </c>
      <c r="I2" s="139" t="s">
        <v>230</v>
      </c>
      <c r="J2" s="139" t="s">
        <v>229</v>
      </c>
      <c r="K2" s="139" t="s">
        <v>228</v>
      </c>
      <c r="L2" s="139" t="s">
        <v>227</v>
      </c>
    </row>
    <row r="3" spans="1:13" ht="12.75" customHeight="1" thickTop="1">
      <c r="A3" s="276">
        <v>1</v>
      </c>
      <c r="B3" s="276">
        <v>2</v>
      </c>
      <c r="C3" s="276">
        <v>3</v>
      </c>
      <c r="D3" s="276">
        <v>4</v>
      </c>
      <c r="E3" s="276">
        <v>5</v>
      </c>
      <c r="F3" s="276">
        <v>6</v>
      </c>
      <c r="G3" s="276">
        <v>7</v>
      </c>
      <c r="H3" s="276">
        <v>8</v>
      </c>
      <c r="I3" s="276">
        <v>9</v>
      </c>
      <c r="J3" s="276">
        <v>10</v>
      </c>
      <c r="K3" s="276">
        <v>11</v>
      </c>
      <c r="L3" s="276">
        <v>12</v>
      </c>
    </row>
    <row r="4" spans="1:13">
      <c r="A4" s="117" t="s">
        <v>91</v>
      </c>
      <c r="B4" s="198">
        <v>3253</v>
      </c>
      <c r="C4" s="198">
        <v>2509</v>
      </c>
      <c r="D4" s="198">
        <v>2383</v>
      </c>
      <c r="E4" s="198">
        <v>23830</v>
      </c>
      <c r="F4" s="198">
        <v>3104</v>
      </c>
      <c r="G4" s="198">
        <v>3095</v>
      </c>
      <c r="H4" s="196">
        <v>10</v>
      </c>
      <c r="I4" s="196">
        <v>95.419612665232094</v>
      </c>
      <c r="J4" s="196">
        <v>99.710051546391753</v>
      </c>
      <c r="K4" s="198">
        <v>7</v>
      </c>
      <c r="L4" s="198">
        <v>22</v>
      </c>
    </row>
    <row r="5" spans="1:13">
      <c r="A5" s="117" t="s">
        <v>92</v>
      </c>
      <c r="B5" s="198">
        <v>29034</v>
      </c>
      <c r="C5" s="198">
        <v>18579</v>
      </c>
      <c r="D5" s="198">
        <v>6279</v>
      </c>
      <c r="E5" s="198">
        <v>63040</v>
      </c>
      <c r="F5" s="198">
        <v>12103</v>
      </c>
      <c r="G5" s="198">
        <v>11501</v>
      </c>
      <c r="H5" s="196">
        <v>10.039815257206561</v>
      </c>
      <c r="I5" s="196">
        <v>41.685609974512637</v>
      </c>
      <c r="J5" s="196">
        <v>95.026026604973978</v>
      </c>
      <c r="K5" s="198">
        <v>40</v>
      </c>
      <c r="L5" s="198">
        <v>22</v>
      </c>
    </row>
    <row r="6" spans="1:13">
      <c r="A6" s="117" t="s">
        <v>93</v>
      </c>
      <c r="B6" s="198">
        <v>14050</v>
      </c>
      <c r="C6" s="198">
        <v>7512</v>
      </c>
      <c r="D6" s="198">
        <v>4714</v>
      </c>
      <c r="E6" s="198">
        <v>209398</v>
      </c>
      <c r="F6" s="198">
        <v>5809</v>
      </c>
      <c r="G6" s="198">
        <v>4937</v>
      </c>
      <c r="H6" s="196">
        <v>44.420449724225712</v>
      </c>
      <c r="I6" s="196">
        <v>41.345195729537366</v>
      </c>
      <c r="J6" s="196">
        <v>84.988810466517478</v>
      </c>
      <c r="K6" s="198">
        <v>40</v>
      </c>
      <c r="L6" s="198">
        <v>22</v>
      </c>
    </row>
    <row r="7" spans="1:13">
      <c r="A7" s="117" t="s">
        <v>94</v>
      </c>
      <c r="B7" s="198">
        <v>21172</v>
      </c>
      <c r="C7" s="198">
        <v>13291</v>
      </c>
      <c r="D7" s="198">
        <v>12009</v>
      </c>
      <c r="E7" s="198">
        <v>102135</v>
      </c>
      <c r="F7" s="198">
        <v>18851</v>
      </c>
      <c r="G7" s="198">
        <v>18349</v>
      </c>
      <c r="H7" s="196">
        <v>8.5048713464901322</v>
      </c>
      <c r="I7" s="196">
        <v>89.037407897222749</v>
      </c>
      <c r="J7" s="196">
        <v>97.337011299135327</v>
      </c>
      <c r="K7" s="198">
        <v>40</v>
      </c>
      <c r="L7" s="198">
        <v>22</v>
      </c>
    </row>
    <row r="8" spans="1:13">
      <c r="A8" s="117" t="s">
        <v>95</v>
      </c>
      <c r="B8" s="198">
        <v>24711</v>
      </c>
      <c r="C8" s="198">
        <v>15183</v>
      </c>
      <c r="D8" s="198">
        <v>6370</v>
      </c>
      <c r="E8" s="198">
        <v>203947</v>
      </c>
      <c r="F8" s="198">
        <v>14571</v>
      </c>
      <c r="G8" s="198">
        <v>12433</v>
      </c>
      <c r="H8" s="196">
        <v>32.016797488226061</v>
      </c>
      <c r="I8" s="196">
        <v>58.965642831127838</v>
      </c>
      <c r="J8" s="196">
        <v>85.32701942213987</v>
      </c>
      <c r="K8" s="198">
        <v>35</v>
      </c>
      <c r="L8" s="198">
        <v>22</v>
      </c>
      <c r="M8" s="140"/>
    </row>
    <row r="9" spans="1:13">
      <c r="A9" s="117" t="s">
        <v>96</v>
      </c>
      <c r="B9" s="198">
        <v>26432</v>
      </c>
      <c r="C9" s="198">
        <v>17000</v>
      </c>
      <c r="D9" s="198">
        <v>11000</v>
      </c>
      <c r="E9" s="198">
        <v>23100</v>
      </c>
      <c r="F9" s="198">
        <v>24300</v>
      </c>
      <c r="G9" s="198">
        <v>23120</v>
      </c>
      <c r="H9" s="196">
        <v>2.1</v>
      </c>
      <c r="I9" s="196">
        <v>91.934019370460049</v>
      </c>
      <c r="J9" s="196">
        <v>95.144032921810691</v>
      </c>
      <c r="K9" s="198">
        <v>40</v>
      </c>
      <c r="L9" s="198">
        <v>22</v>
      </c>
    </row>
    <row r="10" spans="1:13">
      <c r="A10" s="117" t="s">
        <v>97</v>
      </c>
      <c r="B10" s="198">
        <v>8511</v>
      </c>
      <c r="C10" s="198">
        <v>5357</v>
      </c>
      <c r="D10" s="198">
        <v>4424</v>
      </c>
      <c r="E10" s="198">
        <v>63006</v>
      </c>
      <c r="F10" s="198">
        <v>7029</v>
      </c>
      <c r="G10" s="198">
        <v>6976</v>
      </c>
      <c r="H10" s="196">
        <v>14.241862567811935</v>
      </c>
      <c r="I10" s="196">
        <v>82.587240042298205</v>
      </c>
      <c r="J10" s="196">
        <v>99.245980936121782</v>
      </c>
      <c r="K10" s="198">
        <v>40</v>
      </c>
      <c r="L10" s="198">
        <v>22</v>
      </c>
    </row>
    <row r="11" spans="1:13">
      <c r="A11" s="117" t="s">
        <v>98</v>
      </c>
      <c r="B11" s="198">
        <v>7228</v>
      </c>
      <c r="C11" s="198">
        <v>4462</v>
      </c>
      <c r="D11" s="198">
        <v>3943</v>
      </c>
      <c r="E11" s="198">
        <v>56257</v>
      </c>
      <c r="F11" s="198">
        <v>6230</v>
      </c>
      <c r="G11" s="198">
        <v>6230</v>
      </c>
      <c r="H11" s="196">
        <v>14.267562769464874</v>
      </c>
      <c r="I11" s="196">
        <v>86.192584394023243</v>
      </c>
      <c r="J11" s="196">
        <v>100</v>
      </c>
      <c r="K11" s="198">
        <v>40</v>
      </c>
      <c r="L11" s="198">
        <v>22</v>
      </c>
    </row>
    <row r="12" spans="1:13">
      <c r="A12" s="117" t="s">
        <v>99</v>
      </c>
      <c r="B12" s="198">
        <v>25848</v>
      </c>
      <c r="C12" s="198">
        <v>19906</v>
      </c>
      <c r="D12" s="198">
        <v>10113</v>
      </c>
      <c r="E12" s="198">
        <v>140290</v>
      </c>
      <c r="F12" s="198">
        <v>15385</v>
      </c>
      <c r="G12" s="198">
        <v>15385</v>
      </c>
      <c r="H12" s="196">
        <v>13.872243646791258</v>
      </c>
      <c r="I12" s="196">
        <v>59.521046115753641</v>
      </c>
      <c r="J12" s="196">
        <v>100</v>
      </c>
      <c r="K12" s="198">
        <v>37</v>
      </c>
      <c r="L12" s="198">
        <v>22</v>
      </c>
    </row>
    <row r="13" spans="1:13">
      <c r="A13" s="117" t="s">
        <v>100</v>
      </c>
      <c r="B13" s="198">
        <v>9592</v>
      </c>
      <c r="C13" s="198">
        <v>6306</v>
      </c>
      <c r="D13" s="198">
        <v>5892</v>
      </c>
      <c r="E13" s="198">
        <v>51680</v>
      </c>
      <c r="F13" s="198">
        <v>9145</v>
      </c>
      <c r="G13" s="198">
        <v>8836</v>
      </c>
      <c r="H13" s="196">
        <v>8.7712152070604201</v>
      </c>
      <c r="I13" s="196">
        <v>95.339866555462876</v>
      </c>
      <c r="J13" s="196">
        <v>96.621104428649545</v>
      </c>
      <c r="K13" s="198">
        <v>40</v>
      </c>
      <c r="L13" s="198">
        <v>22</v>
      </c>
    </row>
    <row r="14" spans="1:13">
      <c r="A14" s="117" t="s">
        <v>101</v>
      </c>
      <c r="B14" s="198">
        <v>14568</v>
      </c>
      <c r="C14" s="198">
        <v>10256</v>
      </c>
      <c r="D14" s="198">
        <v>9008</v>
      </c>
      <c r="E14" s="198">
        <v>52689</v>
      </c>
      <c r="F14" s="198">
        <v>10882</v>
      </c>
      <c r="G14" s="198">
        <v>10882</v>
      </c>
      <c r="H14" s="196">
        <v>5.8491341030195381</v>
      </c>
      <c r="I14" s="196">
        <v>74.697968149368478</v>
      </c>
      <c r="J14" s="196">
        <v>100</v>
      </c>
      <c r="K14" s="198">
        <v>40</v>
      </c>
      <c r="L14" s="198">
        <v>22</v>
      </c>
    </row>
    <row r="15" spans="1:13">
      <c r="A15" s="117" t="s">
        <v>102</v>
      </c>
      <c r="B15" s="198">
        <v>23623</v>
      </c>
      <c r="C15" s="198">
        <v>15019</v>
      </c>
      <c r="D15" s="198">
        <v>7509</v>
      </c>
      <c r="E15" s="198">
        <v>60072</v>
      </c>
      <c r="F15" s="198">
        <v>16200</v>
      </c>
      <c r="G15" s="198">
        <v>15110</v>
      </c>
      <c r="H15" s="196">
        <v>8</v>
      </c>
      <c r="I15" s="196">
        <v>68.577234051559927</v>
      </c>
      <c r="J15" s="196">
        <v>93.271604938271608</v>
      </c>
      <c r="K15" s="198">
        <v>40</v>
      </c>
      <c r="L15" s="198">
        <v>22</v>
      </c>
    </row>
    <row r="16" spans="1:13">
      <c r="A16" s="117" t="s">
        <v>103</v>
      </c>
      <c r="B16" s="198">
        <v>10392</v>
      </c>
      <c r="C16" s="198">
        <v>6667</v>
      </c>
      <c r="D16" s="198">
        <v>4500</v>
      </c>
      <c r="E16" s="198">
        <v>25000</v>
      </c>
      <c r="F16" s="198">
        <v>6320</v>
      </c>
      <c r="G16" s="198">
        <v>6300</v>
      </c>
      <c r="H16" s="196">
        <v>5.5555555555555554</v>
      </c>
      <c r="I16" s="196">
        <v>60.816012317167058</v>
      </c>
      <c r="J16" s="196">
        <v>99.683544303797461</v>
      </c>
      <c r="K16" s="198">
        <v>35</v>
      </c>
      <c r="L16" s="198">
        <v>22</v>
      </c>
    </row>
    <row r="17" spans="1:21">
      <c r="A17" s="117" t="s">
        <v>104</v>
      </c>
      <c r="B17" s="198">
        <v>3039</v>
      </c>
      <c r="C17" s="198">
        <v>2161</v>
      </c>
      <c r="D17" s="198">
        <v>1956</v>
      </c>
      <c r="E17" s="198">
        <v>13888</v>
      </c>
      <c r="F17" s="198">
        <v>2736</v>
      </c>
      <c r="G17" s="198">
        <v>2463</v>
      </c>
      <c r="H17" s="196">
        <v>7.1002044989775053</v>
      </c>
      <c r="I17" s="196">
        <v>90.029615004935835</v>
      </c>
      <c r="J17" s="196">
        <v>90.021929824561411</v>
      </c>
      <c r="K17" s="198">
        <v>5</v>
      </c>
      <c r="L17" s="198">
        <v>22</v>
      </c>
    </row>
    <row r="18" spans="1:21">
      <c r="A18" s="117" t="s">
        <v>160</v>
      </c>
      <c r="B18" s="198">
        <v>18110</v>
      </c>
      <c r="C18" s="198">
        <v>10898</v>
      </c>
      <c r="D18" s="198">
        <v>4231</v>
      </c>
      <c r="E18" s="198">
        <v>68296</v>
      </c>
      <c r="F18" s="198">
        <v>4231</v>
      </c>
      <c r="G18" s="198">
        <v>4231</v>
      </c>
      <c r="H18" s="196">
        <v>16.141810446702909</v>
      </c>
      <c r="I18" s="196">
        <v>23.362782992821646</v>
      </c>
      <c r="J18" s="196">
        <v>100</v>
      </c>
      <c r="K18" s="198">
        <v>40</v>
      </c>
      <c r="L18" s="198">
        <v>22</v>
      </c>
    </row>
    <row r="19" spans="1:21">
      <c r="A19" s="117" t="s">
        <v>106</v>
      </c>
      <c r="B19" s="198">
        <v>30206</v>
      </c>
      <c r="C19" s="198">
        <v>20953</v>
      </c>
      <c r="D19" s="198">
        <v>15165</v>
      </c>
      <c r="E19" s="198">
        <v>144146</v>
      </c>
      <c r="F19" s="198">
        <v>24181</v>
      </c>
      <c r="G19" s="198">
        <v>24085</v>
      </c>
      <c r="H19" s="196">
        <v>9.5051763930102204</v>
      </c>
      <c r="I19" s="196">
        <v>80.053631728795608</v>
      </c>
      <c r="J19" s="196">
        <v>99.602994086266079</v>
      </c>
      <c r="K19" s="198">
        <v>37</v>
      </c>
      <c r="L19" s="198">
        <v>22</v>
      </c>
    </row>
    <row r="20" spans="1:21" ht="15.75" thickBot="1">
      <c r="A20" s="313" t="s">
        <v>238</v>
      </c>
      <c r="B20" s="267">
        <f t="shared" ref="B20:G20" si="0">SUM(B4:B19)</f>
        <v>269769</v>
      </c>
      <c r="C20" s="267">
        <f t="shared" si="0"/>
        <v>176059</v>
      </c>
      <c r="D20" s="267">
        <f t="shared" si="0"/>
        <v>109496</v>
      </c>
      <c r="E20" s="267">
        <f t="shared" si="0"/>
        <v>1300774</v>
      </c>
      <c r="F20" s="267">
        <f t="shared" si="0"/>
        <v>181077</v>
      </c>
      <c r="G20" s="267">
        <f t="shared" si="0"/>
        <v>173933</v>
      </c>
      <c r="H20" s="314">
        <f>E20/D20</f>
        <v>11.87964857163732</v>
      </c>
      <c r="I20" s="314">
        <f>F20/B20*100</f>
        <v>67.122982996563735</v>
      </c>
      <c r="J20" s="314">
        <f>G20/F20*100</f>
        <v>96.05471705407092</v>
      </c>
      <c r="K20" s="315">
        <f>SUM(K4:K19)/16</f>
        <v>34.75</v>
      </c>
      <c r="L20" s="268">
        <f>SUM(L4:L19)/16</f>
        <v>22</v>
      </c>
    </row>
    <row r="21" spans="1:21">
      <c r="A21" s="117" t="s">
        <v>24</v>
      </c>
      <c r="B21" s="198">
        <v>19262</v>
      </c>
      <c r="C21" s="198">
        <v>9537</v>
      </c>
      <c r="D21" s="198">
        <v>5640</v>
      </c>
      <c r="E21" s="198">
        <v>33886</v>
      </c>
      <c r="F21" s="198">
        <v>8924</v>
      </c>
      <c r="G21" s="198">
        <v>8723</v>
      </c>
      <c r="H21" s="196">
        <v>6.008156028368794</v>
      </c>
      <c r="I21" s="196">
        <v>46.329560793271732</v>
      </c>
      <c r="J21" s="196">
        <v>97.747646795159127</v>
      </c>
      <c r="K21" s="198">
        <v>40</v>
      </c>
      <c r="L21" s="198">
        <v>22</v>
      </c>
    </row>
    <row r="22" spans="1:21">
      <c r="A22" s="117" t="s">
        <v>23</v>
      </c>
      <c r="B22" s="198">
        <v>7457</v>
      </c>
      <c r="C22" s="198">
        <v>2916</v>
      </c>
      <c r="D22" s="198">
        <v>2716</v>
      </c>
      <c r="E22" s="198">
        <v>26170</v>
      </c>
      <c r="F22" s="198">
        <v>7199</v>
      </c>
      <c r="G22" s="198">
        <v>5719</v>
      </c>
      <c r="H22" s="196">
        <v>9.6354933726067742</v>
      </c>
      <c r="I22" s="196">
        <v>96.540163604666745</v>
      </c>
      <c r="J22" s="196">
        <v>79.441589109598553</v>
      </c>
      <c r="K22" s="198">
        <v>40</v>
      </c>
      <c r="L22" s="198">
        <v>22</v>
      </c>
    </row>
    <row r="23" spans="1:21">
      <c r="A23" s="117" t="s">
        <v>25</v>
      </c>
      <c r="B23" s="198">
        <v>5223</v>
      </c>
      <c r="C23" s="198">
        <v>2553</v>
      </c>
      <c r="D23" s="198">
        <v>0</v>
      </c>
      <c r="E23" s="198">
        <v>0</v>
      </c>
      <c r="F23" s="198">
        <v>2025</v>
      </c>
      <c r="G23" s="198">
        <v>0</v>
      </c>
      <c r="H23" s="312"/>
      <c r="I23" s="196">
        <v>38.770821367030443</v>
      </c>
      <c r="J23" s="196">
        <v>0</v>
      </c>
      <c r="K23" s="198">
        <v>40</v>
      </c>
      <c r="L23" s="198">
        <v>22</v>
      </c>
    </row>
    <row r="24" spans="1:21" ht="15.75" thickBot="1">
      <c r="A24" s="313" t="s">
        <v>26</v>
      </c>
      <c r="B24" s="316">
        <f t="shared" ref="B24:G24" si="1">SUM(B20:B23)</f>
        <v>301711</v>
      </c>
      <c r="C24" s="316">
        <f t="shared" si="1"/>
        <v>191065</v>
      </c>
      <c r="D24" s="316">
        <f t="shared" si="1"/>
        <v>117852</v>
      </c>
      <c r="E24" s="316">
        <f t="shared" si="1"/>
        <v>1360830</v>
      </c>
      <c r="F24" s="316">
        <f t="shared" si="1"/>
        <v>199225</v>
      </c>
      <c r="G24" s="316">
        <f t="shared" si="1"/>
        <v>188375</v>
      </c>
      <c r="H24" s="317">
        <f>E24/D24</f>
        <v>11.546940230119132</v>
      </c>
      <c r="I24" s="317">
        <f>F24/B24*100</f>
        <v>66.031732353145884</v>
      </c>
      <c r="J24" s="317">
        <f>G24/F24*100</f>
        <v>94.553896348349852</v>
      </c>
      <c r="K24" s="318">
        <f>(SUM(K4:K19)+K21+K22+K23)/19</f>
        <v>35.578947368421055</v>
      </c>
      <c r="L24" s="319">
        <f>(SUM(L4:L19)+L21+L22+L23)/19</f>
        <v>22</v>
      </c>
    </row>
    <row r="25" spans="1:21">
      <c r="K25" s="142"/>
    </row>
    <row r="26" spans="1:21" s="97" customFormat="1" ht="22.5" customHeight="1" thickBot="1">
      <c r="A26" s="402" t="s">
        <v>377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</row>
    <row r="27" spans="1:21" ht="145.5" customHeight="1" thickBot="1">
      <c r="A27" s="139" t="s">
        <v>163</v>
      </c>
      <c r="B27" s="139" t="s">
        <v>237</v>
      </c>
      <c r="C27" s="139" t="s">
        <v>236</v>
      </c>
      <c r="D27" s="139" t="s">
        <v>235</v>
      </c>
      <c r="E27" s="139" t="s">
        <v>234</v>
      </c>
      <c r="F27" s="139" t="s">
        <v>233</v>
      </c>
      <c r="G27" s="139" t="s">
        <v>232</v>
      </c>
      <c r="H27" s="139" t="s">
        <v>231</v>
      </c>
      <c r="I27" s="139" t="s">
        <v>230</v>
      </c>
      <c r="J27" s="139" t="s">
        <v>229</v>
      </c>
      <c r="K27" s="139" t="s">
        <v>228</v>
      </c>
      <c r="L27" s="139" t="s">
        <v>227</v>
      </c>
    </row>
    <row r="28" spans="1:21" ht="12.75" customHeight="1" thickTop="1">
      <c r="A28" s="276">
        <v>1</v>
      </c>
      <c r="B28" s="276">
        <v>2</v>
      </c>
      <c r="C28" s="276">
        <v>3</v>
      </c>
      <c r="D28" s="276">
        <v>4</v>
      </c>
      <c r="E28" s="276">
        <v>5</v>
      </c>
      <c r="F28" s="276">
        <v>6</v>
      </c>
      <c r="G28" s="276">
        <v>7</v>
      </c>
      <c r="H28" s="276">
        <v>8</v>
      </c>
      <c r="I28" s="276">
        <v>9</v>
      </c>
      <c r="J28" s="276">
        <v>10</v>
      </c>
      <c r="K28" s="276">
        <v>11</v>
      </c>
      <c r="L28" s="276">
        <v>12</v>
      </c>
      <c r="U28" s="51">
        <v>17</v>
      </c>
    </row>
    <row r="29" spans="1:21">
      <c r="A29" s="117" t="s">
        <v>91</v>
      </c>
      <c r="B29" s="198">
        <v>4197</v>
      </c>
      <c r="C29" s="198">
        <v>3713</v>
      </c>
      <c r="D29" s="198">
        <v>1904</v>
      </c>
      <c r="E29" s="198">
        <v>3840</v>
      </c>
      <c r="F29" s="198">
        <v>2289</v>
      </c>
      <c r="G29" s="198">
        <v>2271</v>
      </c>
      <c r="H29" s="196">
        <v>2.0168067226890756</v>
      </c>
      <c r="I29" s="196">
        <v>54.53895639742673</v>
      </c>
      <c r="J29" s="196">
        <v>99.21363040629096</v>
      </c>
      <c r="K29" s="198">
        <v>7</v>
      </c>
      <c r="L29" s="54">
        <v>22</v>
      </c>
    </row>
    <row r="30" spans="1:21">
      <c r="A30" s="117" t="s">
        <v>92</v>
      </c>
      <c r="B30" s="198">
        <v>27362</v>
      </c>
      <c r="C30" s="198">
        <v>16985</v>
      </c>
      <c r="D30" s="198">
        <v>10736</v>
      </c>
      <c r="E30" s="198">
        <v>120581</v>
      </c>
      <c r="F30" s="198">
        <v>15543</v>
      </c>
      <c r="G30" s="198">
        <v>15540</v>
      </c>
      <c r="H30" s="196">
        <v>11.231464232488822</v>
      </c>
      <c r="I30" s="196">
        <v>56.805058109787296</v>
      </c>
      <c r="J30" s="196">
        <v>99.980698706813357</v>
      </c>
      <c r="K30" s="198">
        <v>40</v>
      </c>
      <c r="L30" s="54">
        <v>22</v>
      </c>
    </row>
    <row r="31" spans="1:21">
      <c r="A31" s="117" t="s">
        <v>93</v>
      </c>
      <c r="B31" s="198">
        <v>12643</v>
      </c>
      <c r="C31" s="198">
        <v>6826</v>
      </c>
      <c r="D31" s="198">
        <v>5154</v>
      </c>
      <c r="E31" s="198">
        <v>85421</v>
      </c>
      <c r="F31" s="198">
        <v>7651</v>
      </c>
      <c r="G31" s="198">
        <v>6427</v>
      </c>
      <c r="H31" s="196">
        <v>16.573729142413658</v>
      </c>
      <c r="I31" s="196">
        <v>60.515700387566241</v>
      </c>
      <c r="J31" s="196">
        <v>84.002091229904579</v>
      </c>
      <c r="K31" s="198">
        <v>40</v>
      </c>
      <c r="L31" s="54">
        <v>22</v>
      </c>
    </row>
    <row r="32" spans="1:21">
      <c r="A32" s="117" t="s">
        <v>94</v>
      </c>
      <c r="B32" s="198">
        <v>9813</v>
      </c>
      <c r="C32" s="198">
        <v>7338</v>
      </c>
      <c r="D32" s="198">
        <v>5587</v>
      </c>
      <c r="E32" s="198">
        <v>63646</v>
      </c>
      <c r="F32" s="198">
        <v>7903</v>
      </c>
      <c r="G32" s="198">
        <v>7456</v>
      </c>
      <c r="H32" s="196">
        <v>11.391802398424915</v>
      </c>
      <c r="I32" s="196">
        <v>80.536023642107409</v>
      </c>
      <c r="J32" s="196">
        <v>94.34392003036821</v>
      </c>
      <c r="K32" s="198">
        <v>8</v>
      </c>
      <c r="L32" s="54">
        <v>22</v>
      </c>
    </row>
    <row r="33" spans="1:12">
      <c r="A33" s="117" t="s">
        <v>95</v>
      </c>
      <c r="B33" s="198">
        <v>26268</v>
      </c>
      <c r="C33" s="198">
        <v>21896</v>
      </c>
      <c r="D33" s="198">
        <v>11509</v>
      </c>
      <c r="E33" s="198">
        <v>212516</v>
      </c>
      <c r="F33" s="198">
        <v>12942</v>
      </c>
      <c r="G33" s="198">
        <v>11434</v>
      </c>
      <c r="H33" s="196">
        <v>18.465201146928489</v>
      </c>
      <c r="I33" s="196">
        <v>49.269072635906809</v>
      </c>
      <c r="J33" s="196">
        <v>88.348014217277083</v>
      </c>
      <c r="K33" s="198">
        <v>35</v>
      </c>
      <c r="L33" s="54">
        <v>22</v>
      </c>
    </row>
    <row r="34" spans="1:12">
      <c r="A34" s="117" t="s">
        <v>96</v>
      </c>
      <c r="B34" s="198">
        <v>33675</v>
      </c>
      <c r="C34" s="198">
        <v>23874</v>
      </c>
      <c r="D34" s="198">
        <v>4288</v>
      </c>
      <c r="E34" s="198">
        <v>23681</v>
      </c>
      <c r="F34" s="198">
        <v>16739</v>
      </c>
      <c r="G34" s="198">
        <v>16117</v>
      </c>
      <c r="H34" s="196">
        <v>5.5226212686567164</v>
      </c>
      <c r="I34" s="196">
        <v>49.707498144023752</v>
      </c>
      <c r="J34" s="196">
        <v>96.284126889300438</v>
      </c>
      <c r="K34" s="198">
        <v>40</v>
      </c>
      <c r="L34" s="54">
        <v>22</v>
      </c>
    </row>
    <row r="35" spans="1:12">
      <c r="A35" s="117" t="s">
        <v>97</v>
      </c>
      <c r="B35" s="198">
        <v>14283</v>
      </c>
      <c r="C35" s="198">
        <v>9346</v>
      </c>
      <c r="D35" s="198">
        <v>1743</v>
      </c>
      <c r="E35" s="198">
        <v>10014</v>
      </c>
      <c r="F35" s="198">
        <v>2617</v>
      </c>
      <c r="G35" s="198">
        <v>2617</v>
      </c>
      <c r="H35" s="196">
        <v>5.7452667814113596</v>
      </c>
      <c r="I35" s="196">
        <v>18.322481271441575</v>
      </c>
      <c r="J35" s="196">
        <v>100</v>
      </c>
      <c r="K35" s="198">
        <v>40</v>
      </c>
      <c r="L35" s="54">
        <v>22</v>
      </c>
    </row>
    <row r="36" spans="1:12">
      <c r="A36" s="117" t="s">
        <v>98</v>
      </c>
      <c r="B36" s="198">
        <v>10190</v>
      </c>
      <c r="C36" s="198">
        <v>5966</v>
      </c>
      <c r="D36" s="198">
        <v>0</v>
      </c>
      <c r="E36" s="198">
        <v>0</v>
      </c>
      <c r="F36" s="198">
        <v>0</v>
      </c>
      <c r="G36" s="198">
        <v>0</v>
      </c>
      <c r="H36" s="312"/>
      <c r="I36" s="196">
        <v>0</v>
      </c>
      <c r="J36" s="312"/>
      <c r="K36" s="198">
        <v>40</v>
      </c>
      <c r="L36" s="54">
        <v>22</v>
      </c>
    </row>
    <row r="37" spans="1:12">
      <c r="A37" s="117" t="s">
        <v>99</v>
      </c>
      <c r="B37" s="198">
        <v>35954</v>
      </c>
      <c r="C37" s="198">
        <v>24139</v>
      </c>
      <c r="D37" s="198">
        <v>12547</v>
      </c>
      <c r="E37" s="198">
        <v>199498</v>
      </c>
      <c r="F37" s="198">
        <v>24002</v>
      </c>
      <c r="G37" s="198">
        <v>12507</v>
      </c>
      <c r="H37" s="196">
        <v>15.900055790228739</v>
      </c>
      <c r="I37" s="196">
        <v>66.75752350225288</v>
      </c>
      <c r="J37" s="196">
        <v>52.108157653528878</v>
      </c>
      <c r="K37" s="198">
        <v>37</v>
      </c>
      <c r="L37" s="54">
        <v>22</v>
      </c>
    </row>
    <row r="38" spans="1:12">
      <c r="A38" s="117" t="s">
        <v>100</v>
      </c>
      <c r="B38" s="198">
        <v>12603</v>
      </c>
      <c r="C38" s="198">
        <v>8121</v>
      </c>
      <c r="D38" s="198">
        <v>7435</v>
      </c>
      <c r="E38" s="198">
        <v>124228</v>
      </c>
      <c r="F38" s="198">
        <v>11605</v>
      </c>
      <c r="G38" s="198">
        <v>11090</v>
      </c>
      <c r="H38" s="196">
        <v>16.708540685944854</v>
      </c>
      <c r="I38" s="196">
        <v>92.081250495913665</v>
      </c>
      <c r="J38" s="196">
        <v>95.562257647565701</v>
      </c>
      <c r="K38" s="198">
        <v>40</v>
      </c>
      <c r="L38" s="54">
        <v>22</v>
      </c>
    </row>
    <row r="39" spans="1:12">
      <c r="A39" s="117" t="s">
        <v>101</v>
      </c>
      <c r="B39" s="198">
        <v>25435</v>
      </c>
      <c r="C39" s="198">
        <v>17373</v>
      </c>
      <c r="D39" s="198">
        <v>11310</v>
      </c>
      <c r="E39" s="198">
        <v>268480</v>
      </c>
      <c r="F39" s="198">
        <v>14200</v>
      </c>
      <c r="G39" s="198">
        <v>14200</v>
      </c>
      <c r="H39" s="196">
        <v>23.738284703801945</v>
      </c>
      <c r="I39" s="196">
        <v>55.828582661686653</v>
      </c>
      <c r="J39" s="196">
        <v>100</v>
      </c>
      <c r="K39" s="198">
        <v>40</v>
      </c>
      <c r="L39" s="54">
        <v>22</v>
      </c>
    </row>
    <row r="40" spans="1:12">
      <c r="A40" s="117" t="s">
        <v>102</v>
      </c>
      <c r="B40" s="198">
        <v>17333</v>
      </c>
      <c r="C40" s="198">
        <v>14455</v>
      </c>
      <c r="D40" s="198">
        <v>9620</v>
      </c>
      <c r="E40" s="198">
        <v>144300</v>
      </c>
      <c r="F40" s="198">
        <v>13110</v>
      </c>
      <c r="G40" s="198">
        <v>12060</v>
      </c>
      <c r="H40" s="196">
        <v>15</v>
      </c>
      <c r="I40" s="196">
        <v>75.636069924421619</v>
      </c>
      <c r="J40" s="196">
        <v>91.990846681922207</v>
      </c>
      <c r="K40" s="198">
        <v>40</v>
      </c>
      <c r="L40" s="54">
        <v>22</v>
      </c>
    </row>
    <row r="41" spans="1:12">
      <c r="A41" s="117" t="s">
        <v>103</v>
      </c>
      <c r="B41" s="198">
        <v>18337</v>
      </c>
      <c r="C41" s="198">
        <v>13562</v>
      </c>
      <c r="D41" s="198">
        <v>6103</v>
      </c>
      <c r="E41" s="198">
        <v>34500</v>
      </c>
      <c r="F41" s="198">
        <v>9200</v>
      </c>
      <c r="G41" s="198">
        <v>9150</v>
      </c>
      <c r="H41" s="196">
        <v>5.6529575618548256</v>
      </c>
      <c r="I41" s="196">
        <v>50.171783825053176</v>
      </c>
      <c r="J41" s="196">
        <v>99.456521739130437</v>
      </c>
      <c r="K41" s="198">
        <v>35</v>
      </c>
      <c r="L41" s="54">
        <v>22</v>
      </c>
    </row>
    <row r="42" spans="1:12">
      <c r="A42" s="117" t="s">
        <v>104</v>
      </c>
      <c r="B42" s="198">
        <v>3190</v>
      </c>
      <c r="C42" s="198">
        <v>2103</v>
      </c>
      <c r="D42" s="198">
        <v>0</v>
      </c>
      <c r="E42" s="198">
        <v>0</v>
      </c>
      <c r="F42" s="198">
        <v>0</v>
      </c>
      <c r="G42" s="198">
        <v>0</v>
      </c>
      <c r="H42" s="312"/>
      <c r="I42" s="196">
        <v>0</v>
      </c>
      <c r="J42" s="312"/>
      <c r="K42" s="198">
        <v>5</v>
      </c>
      <c r="L42" s="144"/>
    </row>
    <row r="43" spans="1:12">
      <c r="A43" s="117" t="s">
        <v>160</v>
      </c>
      <c r="B43" s="198">
        <v>12698</v>
      </c>
      <c r="C43" s="198">
        <v>11430</v>
      </c>
      <c r="D43" s="198">
        <v>6514</v>
      </c>
      <c r="E43" s="198">
        <v>124304</v>
      </c>
      <c r="F43" s="198">
        <v>6514</v>
      </c>
      <c r="G43" s="198">
        <v>6514</v>
      </c>
      <c r="H43" s="196">
        <v>19.082591341725514</v>
      </c>
      <c r="I43" s="196">
        <v>51.299417231060005</v>
      </c>
      <c r="J43" s="196">
        <v>100</v>
      </c>
      <c r="K43" s="198">
        <v>40</v>
      </c>
      <c r="L43" s="54">
        <v>22</v>
      </c>
    </row>
    <row r="44" spans="1:12">
      <c r="A44" s="117" t="s">
        <v>106</v>
      </c>
      <c r="B44" s="198">
        <v>35901</v>
      </c>
      <c r="C44" s="198">
        <v>22397</v>
      </c>
      <c r="D44" s="198">
        <v>14281</v>
      </c>
      <c r="E44" s="198">
        <v>230479</v>
      </c>
      <c r="F44" s="198">
        <v>23328</v>
      </c>
      <c r="G44" s="198">
        <v>23193</v>
      </c>
      <c r="H44" s="196">
        <v>16.138855822421398</v>
      </c>
      <c r="I44" s="196">
        <v>64.978691401353728</v>
      </c>
      <c r="J44" s="196">
        <v>99.421296296296291</v>
      </c>
      <c r="K44" s="198">
        <v>37</v>
      </c>
      <c r="L44" s="54">
        <v>22</v>
      </c>
    </row>
    <row r="45" spans="1:12" ht="15.75" thickBot="1">
      <c r="A45" s="313" t="s">
        <v>238</v>
      </c>
      <c r="B45" s="267">
        <f t="shared" ref="B45:G45" si="2">SUM(B29:B44)</f>
        <v>299882</v>
      </c>
      <c r="C45" s="267">
        <f t="shared" si="2"/>
        <v>209524</v>
      </c>
      <c r="D45" s="267">
        <f t="shared" si="2"/>
        <v>108731</v>
      </c>
      <c r="E45" s="267">
        <f t="shared" si="2"/>
        <v>1645488</v>
      </c>
      <c r="F45" s="267">
        <f t="shared" si="2"/>
        <v>167643</v>
      </c>
      <c r="G45" s="267">
        <f t="shared" si="2"/>
        <v>150576</v>
      </c>
      <c r="H45" s="314">
        <f>E45/D45</f>
        <v>15.133568163633187</v>
      </c>
      <c r="I45" s="314">
        <f>F45/B45*100</f>
        <v>55.902988508813465</v>
      </c>
      <c r="J45" s="314">
        <f>G45/F45*100</f>
        <v>89.819437733755663</v>
      </c>
      <c r="K45" s="315">
        <f>SUM(K29:K44)/16</f>
        <v>32.75</v>
      </c>
      <c r="L45" s="268">
        <f>SUM(L29:L44)/15</f>
        <v>22</v>
      </c>
    </row>
    <row r="46" spans="1:12">
      <c r="A46" s="117" t="s">
        <v>24</v>
      </c>
      <c r="B46" s="198">
        <v>14374</v>
      </c>
      <c r="C46" s="198">
        <v>8825</v>
      </c>
      <c r="D46" s="198">
        <v>0</v>
      </c>
      <c r="E46" s="198">
        <v>0</v>
      </c>
      <c r="F46" s="198">
        <v>0</v>
      </c>
      <c r="G46" s="198">
        <v>0</v>
      </c>
      <c r="H46" s="312"/>
      <c r="I46" s="196">
        <v>0</v>
      </c>
      <c r="J46" s="312"/>
      <c r="K46" s="198">
        <v>40</v>
      </c>
      <c r="L46" s="198">
        <v>0</v>
      </c>
    </row>
    <row r="47" spans="1:12">
      <c r="A47" s="117" t="s">
        <v>23</v>
      </c>
      <c r="B47" s="198">
        <v>5172</v>
      </c>
      <c r="C47" s="198">
        <v>2520</v>
      </c>
      <c r="D47" s="198">
        <v>1148</v>
      </c>
      <c r="E47" s="198">
        <v>12485</v>
      </c>
      <c r="F47" s="198">
        <v>3088</v>
      </c>
      <c r="G47" s="198">
        <v>2841</v>
      </c>
      <c r="H47" s="196">
        <v>10.875435540069686</v>
      </c>
      <c r="I47" s="196">
        <v>59.706109822119103</v>
      </c>
      <c r="J47" s="196">
        <v>92.001295336787564</v>
      </c>
      <c r="K47" s="198">
        <v>40</v>
      </c>
      <c r="L47" s="198">
        <v>22</v>
      </c>
    </row>
    <row r="48" spans="1:12">
      <c r="A48" s="117" t="s">
        <v>25</v>
      </c>
      <c r="B48" s="198">
        <v>6634</v>
      </c>
      <c r="C48" s="198">
        <v>3696</v>
      </c>
      <c r="D48" s="198">
        <v>0</v>
      </c>
      <c r="E48" s="198">
        <v>0</v>
      </c>
      <c r="F48" s="198">
        <v>3649</v>
      </c>
      <c r="G48" s="198">
        <v>0</v>
      </c>
      <c r="H48" s="312"/>
      <c r="I48" s="196">
        <v>55.004522158577032</v>
      </c>
      <c r="J48" s="196">
        <v>0</v>
      </c>
      <c r="K48" s="198">
        <v>40</v>
      </c>
      <c r="L48" s="198">
        <v>22</v>
      </c>
    </row>
    <row r="49" spans="1:13" ht="15.75" thickBot="1">
      <c r="A49" s="313" t="s">
        <v>26</v>
      </c>
      <c r="B49" s="316">
        <f t="shared" ref="B49:G49" si="3">SUM(B45:B48)</f>
        <v>326062</v>
      </c>
      <c r="C49" s="316">
        <f t="shared" si="3"/>
        <v>224565</v>
      </c>
      <c r="D49" s="316">
        <f t="shared" si="3"/>
        <v>109879</v>
      </c>
      <c r="E49" s="316">
        <f t="shared" si="3"/>
        <v>1657973</v>
      </c>
      <c r="F49" s="316">
        <f t="shared" si="3"/>
        <v>174380</v>
      </c>
      <c r="G49" s="316">
        <f t="shared" si="3"/>
        <v>153417</v>
      </c>
      <c r="H49" s="317">
        <f>E49/D49</f>
        <v>15.089079805968383</v>
      </c>
      <c r="I49" s="317">
        <f>F49/B49*100</f>
        <v>53.480626383939253</v>
      </c>
      <c r="J49" s="317">
        <f>G49/F49*100</f>
        <v>87.978552586305767</v>
      </c>
      <c r="K49" s="318">
        <f>(SUM(K29:K44)+K46+K47+K48)/19</f>
        <v>33.89473684210526</v>
      </c>
      <c r="L49" s="319">
        <v>22</v>
      </c>
    </row>
    <row r="51" spans="1:13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3" s="97" customFormat="1" ht="21.75" customHeight="1" thickBot="1">
      <c r="A52" s="403" t="s">
        <v>378</v>
      </c>
      <c r="B52" s="404"/>
      <c r="C52" s="404"/>
      <c r="D52" s="404"/>
      <c r="E52" s="404"/>
      <c r="F52" s="404"/>
      <c r="G52" s="404"/>
      <c r="H52" s="404"/>
      <c r="I52" s="404"/>
      <c r="J52" s="404"/>
      <c r="K52" s="404"/>
      <c r="L52" s="405"/>
      <c r="M52" s="146"/>
    </row>
    <row r="53" spans="1:13" ht="145.5" customHeight="1" thickBot="1">
      <c r="A53" s="139" t="s">
        <v>163</v>
      </c>
      <c r="B53" s="139" t="s">
        <v>237</v>
      </c>
      <c r="C53" s="139" t="s">
        <v>236</v>
      </c>
      <c r="D53" s="139" t="s">
        <v>235</v>
      </c>
      <c r="E53" s="139" t="s">
        <v>234</v>
      </c>
      <c r="F53" s="139" t="s">
        <v>233</v>
      </c>
      <c r="G53" s="139" t="s">
        <v>232</v>
      </c>
      <c r="H53" s="139" t="s">
        <v>231</v>
      </c>
      <c r="I53" s="139" t="s">
        <v>230</v>
      </c>
      <c r="J53" s="139" t="s">
        <v>229</v>
      </c>
      <c r="K53" s="139" t="s">
        <v>228</v>
      </c>
      <c r="L53" s="139" t="s">
        <v>227</v>
      </c>
    </row>
    <row r="54" spans="1:13" ht="12.75" customHeight="1" thickTop="1">
      <c r="A54" s="276">
        <v>1</v>
      </c>
      <c r="B54" s="276">
        <v>2</v>
      </c>
      <c r="C54" s="276">
        <v>3</v>
      </c>
      <c r="D54" s="276">
        <v>4</v>
      </c>
      <c r="E54" s="276">
        <v>5</v>
      </c>
      <c r="F54" s="276">
        <v>6</v>
      </c>
      <c r="G54" s="276">
        <v>7</v>
      </c>
      <c r="H54" s="276">
        <v>8</v>
      </c>
      <c r="I54" s="276">
        <v>9</v>
      </c>
      <c r="J54" s="276">
        <v>10</v>
      </c>
      <c r="K54" s="276">
        <v>11</v>
      </c>
      <c r="L54" s="276">
        <v>12</v>
      </c>
    </row>
    <row r="55" spans="1:13">
      <c r="A55" s="117" t="s">
        <v>91</v>
      </c>
      <c r="B55" s="198">
        <v>3232</v>
      </c>
      <c r="C55" s="198">
        <v>2423</v>
      </c>
      <c r="D55" s="198">
        <v>632</v>
      </c>
      <c r="E55" s="198">
        <v>5740</v>
      </c>
      <c r="F55" s="198">
        <v>2063</v>
      </c>
      <c r="G55" s="198">
        <v>2063</v>
      </c>
      <c r="H55" s="196">
        <v>9.0822784810126578</v>
      </c>
      <c r="I55" s="196">
        <v>63.830445544554458</v>
      </c>
      <c r="J55" s="196">
        <v>100</v>
      </c>
      <c r="K55" s="198">
        <v>7</v>
      </c>
      <c r="L55" s="198">
        <v>22</v>
      </c>
    </row>
    <row r="56" spans="1:13">
      <c r="A56" s="117" t="s">
        <v>92</v>
      </c>
      <c r="B56" s="198">
        <v>26604</v>
      </c>
      <c r="C56" s="198">
        <v>17322</v>
      </c>
      <c r="D56" s="198">
        <v>2862</v>
      </c>
      <c r="E56" s="198">
        <v>21088</v>
      </c>
      <c r="F56" s="198">
        <v>7702</v>
      </c>
      <c r="G56" s="198">
        <v>7678</v>
      </c>
      <c r="H56" s="196">
        <v>7.3682739343116701</v>
      </c>
      <c r="I56" s="196">
        <v>28.95053375432266</v>
      </c>
      <c r="J56" s="196">
        <v>99.688392625292138</v>
      </c>
      <c r="K56" s="198">
        <v>40</v>
      </c>
      <c r="L56" s="198">
        <v>22</v>
      </c>
    </row>
    <row r="57" spans="1:13">
      <c r="A57" s="117" t="s">
        <v>93</v>
      </c>
      <c r="B57" s="198">
        <v>16620</v>
      </c>
      <c r="C57" s="198">
        <v>8901</v>
      </c>
      <c r="D57" s="198">
        <v>0</v>
      </c>
      <c r="E57" s="198">
        <v>0</v>
      </c>
      <c r="F57" s="198">
        <v>0</v>
      </c>
      <c r="G57" s="198">
        <v>0</v>
      </c>
      <c r="H57" s="312"/>
      <c r="I57" s="196">
        <v>0</v>
      </c>
      <c r="J57" s="312"/>
      <c r="K57" s="198">
        <v>40</v>
      </c>
      <c r="L57" s="198">
        <v>0</v>
      </c>
    </row>
    <row r="58" spans="1:13">
      <c r="A58" s="117" t="s">
        <v>94</v>
      </c>
      <c r="B58" s="198">
        <v>5180</v>
      </c>
      <c r="C58" s="198">
        <v>3374</v>
      </c>
      <c r="D58" s="198">
        <v>2473</v>
      </c>
      <c r="E58" s="198">
        <v>24730</v>
      </c>
      <c r="F58" s="198">
        <v>4510</v>
      </c>
      <c r="G58" s="198">
        <v>4336</v>
      </c>
      <c r="H58" s="196">
        <v>10</v>
      </c>
      <c r="I58" s="196">
        <v>87.065637065637063</v>
      </c>
      <c r="J58" s="196">
        <v>96.14190687361419</v>
      </c>
      <c r="K58" s="198">
        <v>8</v>
      </c>
      <c r="L58" s="198">
        <v>22</v>
      </c>
    </row>
    <row r="59" spans="1:13">
      <c r="A59" s="117" t="s">
        <v>95</v>
      </c>
      <c r="B59" s="198">
        <v>31267</v>
      </c>
      <c r="C59" s="198">
        <v>22146</v>
      </c>
      <c r="D59" s="198">
        <v>0</v>
      </c>
      <c r="E59" s="198">
        <v>0</v>
      </c>
      <c r="F59" s="198">
        <v>0</v>
      </c>
      <c r="G59" s="198">
        <v>0</v>
      </c>
      <c r="H59" s="312"/>
      <c r="I59" s="196">
        <v>0</v>
      </c>
      <c r="J59" s="312"/>
      <c r="K59" s="198">
        <v>35</v>
      </c>
      <c r="L59" s="198">
        <v>0</v>
      </c>
    </row>
    <row r="60" spans="1:13">
      <c r="A60" s="117" t="s">
        <v>96</v>
      </c>
      <c r="B60" s="198">
        <v>13850</v>
      </c>
      <c r="C60" s="198">
        <v>9644</v>
      </c>
      <c r="D60" s="198">
        <v>0</v>
      </c>
      <c r="E60" s="198">
        <v>0</v>
      </c>
      <c r="F60" s="198">
        <v>0</v>
      </c>
      <c r="G60" s="198">
        <v>0</v>
      </c>
      <c r="H60" s="312"/>
      <c r="I60" s="196">
        <v>0</v>
      </c>
      <c r="J60" s="312"/>
      <c r="K60" s="198">
        <v>24</v>
      </c>
      <c r="L60" s="198">
        <v>0</v>
      </c>
    </row>
    <row r="61" spans="1:13">
      <c r="A61" s="117" t="s">
        <v>97</v>
      </c>
      <c r="B61" s="198">
        <v>10906</v>
      </c>
      <c r="C61" s="198">
        <v>7131</v>
      </c>
      <c r="D61" s="198">
        <v>1724</v>
      </c>
      <c r="E61" s="198">
        <v>4310</v>
      </c>
      <c r="F61" s="198">
        <v>1992</v>
      </c>
      <c r="G61" s="198">
        <v>1992</v>
      </c>
      <c r="H61" s="196">
        <v>2.5</v>
      </c>
      <c r="I61" s="196">
        <v>18.265175132954337</v>
      </c>
      <c r="J61" s="196">
        <v>100</v>
      </c>
      <c r="K61" s="198">
        <v>40</v>
      </c>
      <c r="L61" s="198">
        <v>22</v>
      </c>
    </row>
    <row r="62" spans="1:13">
      <c r="A62" s="117" t="s">
        <v>98</v>
      </c>
      <c r="B62" s="198">
        <v>11083</v>
      </c>
      <c r="C62" s="198">
        <v>6708</v>
      </c>
      <c r="D62" s="198">
        <v>0</v>
      </c>
      <c r="E62" s="198">
        <v>0</v>
      </c>
      <c r="F62" s="198">
        <v>0</v>
      </c>
      <c r="G62" s="198">
        <v>0</v>
      </c>
      <c r="H62" s="312"/>
      <c r="I62" s="196">
        <v>0</v>
      </c>
      <c r="J62" s="312"/>
      <c r="K62" s="198">
        <v>40</v>
      </c>
      <c r="L62" s="198">
        <v>0</v>
      </c>
    </row>
    <row r="63" spans="1:13">
      <c r="A63" s="117" t="s">
        <v>99</v>
      </c>
      <c r="B63" s="198">
        <v>38051</v>
      </c>
      <c r="C63" s="198">
        <v>26569</v>
      </c>
      <c r="D63" s="198">
        <v>833</v>
      </c>
      <c r="E63" s="198">
        <v>4198</v>
      </c>
      <c r="F63" s="198">
        <v>847</v>
      </c>
      <c r="G63" s="198">
        <v>847</v>
      </c>
      <c r="H63" s="196">
        <v>5.0396158463385357</v>
      </c>
      <c r="I63" s="196">
        <v>2.2259598959291478</v>
      </c>
      <c r="J63" s="196">
        <v>100</v>
      </c>
      <c r="K63" s="198">
        <v>37</v>
      </c>
      <c r="L63" s="198">
        <v>22</v>
      </c>
    </row>
    <row r="64" spans="1:13">
      <c r="A64" s="117" t="s">
        <v>100</v>
      </c>
      <c r="B64" s="198">
        <v>11652</v>
      </c>
      <c r="C64" s="198">
        <v>7088</v>
      </c>
      <c r="D64" s="198">
        <v>0</v>
      </c>
      <c r="E64" s="198">
        <v>0</v>
      </c>
      <c r="F64" s="198">
        <v>0</v>
      </c>
      <c r="G64" s="198">
        <v>0</v>
      </c>
      <c r="H64" s="312"/>
      <c r="I64" s="196">
        <v>0</v>
      </c>
      <c r="J64" s="312"/>
      <c r="K64" s="198">
        <v>40</v>
      </c>
      <c r="L64" s="198">
        <v>0</v>
      </c>
    </row>
    <row r="65" spans="1:13">
      <c r="A65" s="117" t="s">
        <v>101</v>
      </c>
      <c r="B65" s="198">
        <v>32251</v>
      </c>
      <c r="C65" s="198">
        <v>21621</v>
      </c>
      <c r="D65" s="198">
        <v>8134</v>
      </c>
      <c r="E65" s="198">
        <v>39070</v>
      </c>
      <c r="F65" s="198">
        <v>8134</v>
      </c>
      <c r="G65" s="198">
        <v>7990</v>
      </c>
      <c r="H65" s="196">
        <v>4.8032948119006642</v>
      </c>
      <c r="I65" s="196">
        <v>25.220923382220704</v>
      </c>
      <c r="J65" s="196">
        <v>98.229653307105977</v>
      </c>
      <c r="K65" s="198">
        <v>40</v>
      </c>
      <c r="L65" s="198">
        <v>22</v>
      </c>
    </row>
    <row r="66" spans="1:13">
      <c r="A66" s="117" t="s">
        <v>102</v>
      </c>
      <c r="B66" s="198">
        <v>21644</v>
      </c>
      <c r="C66" s="198">
        <v>14991</v>
      </c>
      <c r="D66" s="198">
        <v>0</v>
      </c>
      <c r="E66" s="198">
        <v>0</v>
      </c>
      <c r="F66" s="198">
        <v>0</v>
      </c>
      <c r="G66" s="198">
        <v>0</v>
      </c>
      <c r="H66" s="312"/>
      <c r="I66" s="196">
        <v>0</v>
      </c>
      <c r="J66" s="312"/>
      <c r="K66" s="198">
        <v>40</v>
      </c>
      <c r="L66" s="198">
        <v>0</v>
      </c>
    </row>
    <row r="67" spans="1:13">
      <c r="A67" s="117" t="s">
        <v>103</v>
      </c>
      <c r="B67" s="198">
        <v>7960</v>
      </c>
      <c r="C67" s="198">
        <v>5988</v>
      </c>
      <c r="D67" s="198">
        <v>0</v>
      </c>
      <c r="E67" s="198">
        <v>0</v>
      </c>
      <c r="F67" s="198">
        <v>0</v>
      </c>
      <c r="G67" s="198">
        <v>0</v>
      </c>
      <c r="H67" s="312"/>
      <c r="I67" s="196">
        <v>0</v>
      </c>
      <c r="J67" s="312"/>
      <c r="K67" s="198">
        <v>0</v>
      </c>
      <c r="L67" s="198">
        <v>0</v>
      </c>
    </row>
    <row r="68" spans="1:13">
      <c r="A68" s="117" t="s">
        <v>104</v>
      </c>
      <c r="B68" s="198">
        <v>3510</v>
      </c>
      <c r="C68" s="198">
        <v>2278</v>
      </c>
      <c r="D68" s="198">
        <v>0</v>
      </c>
      <c r="E68" s="198">
        <v>0</v>
      </c>
      <c r="F68" s="198">
        <v>0</v>
      </c>
      <c r="G68" s="198">
        <v>0</v>
      </c>
      <c r="H68" s="312"/>
      <c r="I68" s="196">
        <v>0</v>
      </c>
      <c r="J68" s="312"/>
      <c r="K68" s="198">
        <v>5</v>
      </c>
      <c r="L68" s="198">
        <v>0</v>
      </c>
    </row>
    <row r="69" spans="1:13">
      <c r="A69" s="117" t="s">
        <v>160</v>
      </c>
      <c r="B69" s="198">
        <v>16216</v>
      </c>
      <c r="C69" s="198">
        <v>9099</v>
      </c>
      <c r="D69" s="198">
        <v>0</v>
      </c>
      <c r="E69" s="198">
        <v>0</v>
      </c>
      <c r="F69" s="198">
        <v>0</v>
      </c>
      <c r="G69" s="198">
        <v>0</v>
      </c>
      <c r="H69" s="312"/>
      <c r="I69" s="196">
        <v>0</v>
      </c>
      <c r="J69" s="312"/>
      <c r="K69" s="198">
        <v>40</v>
      </c>
      <c r="L69" s="198">
        <v>0</v>
      </c>
    </row>
    <row r="70" spans="1:13">
      <c r="A70" s="117" t="s">
        <v>106</v>
      </c>
      <c r="B70" s="198">
        <v>33110</v>
      </c>
      <c r="C70" s="198">
        <v>17976</v>
      </c>
      <c r="D70" s="198">
        <v>11803</v>
      </c>
      <c r="E70" s="198">
        <v>16418</v>
      </c>
      <c r="F70" s="198">
        <v>25468</v>
      </c>
      <c r="G70" s="198">
        <v>25133</v>
      </c>
      <c r="H70" s="196">
        <v>1.3910022875540118</v>
      </c>
      <c r="I70" s="196">
        <v>76.919359710057392</v>
      </c>
      <c r="J70" s="196">
        <v>98.684623841683688</v>
      </c>
      <c r="K70" s="198">
        <v>37</v>
      </c>
      <c r="L70" s="198">
        <v>22</v>
      </c>
    </row>
    <row r="71" spans="1:13" ht="15.75" thickBot="1">
      <c r="A71" s="313" t="s">
        <v>107</v>
      </c>
      <c r="B71" s="267">
        <f t="shared" ref="B71:G71" si="4">SUM(B55:B70)</f>
        <v>283136</v>
      </c>
      <c r="C71" s="267">
        <f t="shared" si="4"/>
        <v>183259</v>
      </c>
      <c r="D71" s="267">
        <f t="shared" si="4"/>
        <v>28461</v>
      </c>
      <c r="E71" s="267">
        <f t="shared" si="4"/>
        <v>115554</v>
      </c>
      <c r="F71" s="267">
        <f t="shared" si="4"/>
        <v>50716</v>
      </c>
      <c r="G71" s="267">
        <f t="shared" si="4"/>
        <v>50039</v>
      </c>
      <c r="H71" s="314">
        <f>E71/D71</f>
        <v>4.0600822177716873</v>
      </c>
      <c r="I71" s="314">
        <f>F71/B71*100</f>
        <v>17.912240054249548</v>
      </c>
      <c r="J71" s="314">
        <f>G71/F71*100</f>
        <v>98.665115545390009</v>
      </c>
      <c r="K71" s="315">
        <f>SUM(K55:K70)/15</f>
        <v>31.533333333333335</v>
      </c>
      <c r="L71" s="268">
        <v>22</v>
      </c>
    </row>
    <row r="72" spans="1:13">
      <c r="A72" s="117" t="s">
        <v>24</v>
      </c>
      <c r="B72" s="198">
        <v>24314</v>
      </c>
      <c r="C72" s="198">
        <v>9163</v>
      </c>
      <c r="D72" s="198">
        <v>0</v>
      </c>
      <c r="E72" s="198">
        <v>0</v>
      </c>
      <c r="F72" s="198">
        <v>0</v>
      </c>
      <c r="G72" s="198">
        <v>0</v>
      </c>
      <c r="H72" s="312"/>
      <c r="I72" s="196">
        <v>0</v>
      </c>
      <c r="J72" s="312"/>
      <c r="K72" s="198">
        <v>40</v>
      </c>
      <c r="L72" s="198">
        <v>0</v>
      </c>
    </row>
    <row r="73" spans="1:13">
      <c r="A73" s="117" t="s">
        <v>23</v>
      </c>
      <c r="B73" s="198">
        <v>5214</v>
      </c>
      <c r="C73" s="198">
        <v>2156</v>
      </c>
      <c r="D73" s="198">
        <v>846</v>
      </c>
      <c r="E73" s="198">
        <v>14445</v>
      </c>
      <c r="F73" s="198">
        <v>2176</v>
      </c>
      <c r="G73" s="198">
        <v>2105</v>
      </c>
      <c r="H73" s="196">
        <v>17.074468085106382</v>
      </c>
      <c r="I73" s="196">
        <v>41.733793632527814</v>
      </c>
      <c r="J73" s="196">
        <v>96.737132352941174</v>
      </c>
      <c r="K73" s="198">
        <v>40</v>
      </c>
      <c r="L73" s="198">
        <v>22</v>
      </c>
    </row>
    <row r="74" spans="1:13">
      <c r="A74" s="117" t="s">
        <v>25</v>
      </c>
      <c r="B74" s="198">
        <v>4582</v>
      </c>
      <c r="C74" s="198">
        <v>3060</v>
      </c>
      <c r="D74" s="198">
        <v>0</v>
      </c>
      <c r="E74" s="198">
        <v>0</v>
      </c>
      <c r="F74" s="198">
        <v>2291</v>
      </c>
      <c r="G74" s="198">
        <v>0</v>
      </c>
      <c r="H74" s="312"/>
      <c r="I74" s="196">
        <v>50</v>
      </c>
      <c r="J74" s="196">
        <v>0</v>
      </c>
      <c r="K74" s="198">
        <v>40</v>
      </c>
      <c r="L74" s="198">
        <v>22</v>
      </c>
    </row>
    <row r="75" spans="1:13" ht="15.75" thickBot="1">
      <c r="A75" s="313" t="s">
        <v>26</v>
      </c>
      <c r="B75" s="316">
        <f t="shared" ref="B75:G75" si="5">SUM(B71:B74)</f>
        <v>317246</v>
      </c>
      <c r="C75" s="316">
        <f t="shared" si="5"/>
        <v>197638</v>
      </c>
      <c r="D75" s="316">
        <f t="shared" si="5"/>
        <v>29307</v>
      </c>
      <c r="E75" s="316">
        <f t="shared" si="5"/>
        <v>129999</v>
      </c>
      <c r="F75" s="316">
        <f t="shared" si="5"/>
        <v>55183</v>
      </c>
      <c r="G75" s="316">
        <f t="shared" si="5"/>
        <v>52144</v>
      </c>
      <c r="H75" s="317">
        <f>E75/D75</f>
        <v>4.4357661992015558</v>
      </c>
      <c r="I75" s="317">
        <f>F75/B75*100</f>
        <v>17.394387951305927</v>
      </c>
      <c r="J75" s="317">
        <f>G75/F75*100</f>
        <v>94.492869180725947</v>
      </c>
      <c r="K75" s="318">
        <f>(SUM(K55:K70)+K72+K73+K74)/18</f>
        <v>32.944444444444443</v>
      </c>
      <c r="L75" s="319">
        <v>22</v>
      </c>
    </row>
    <row r="76" spans="1:13">
      <c r="L76" s="147"/>
    </row>
    <row r="77" spans="1:13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3" s="97" customFormat="1" ht="22.5" customHeight="1" thickBot="1">
      <c r="A78" s="403" t="s">
        <v>379</v>
      </c>
      <c r="B78" s="404"/>
      <c r="C78" s="404"/>
      <c r="D78" s="404"/>
      <c r="E78" s="404"/>
      <c r="F78" s="404"/>
      <c r="G78" s="404"/>
      <c r="H78" s="404"/>
      <c r="I78" s="404"/>
      <c r="J78" s="404"/>
      <c r="K78" s="404"/>
      <c r="L78" s="405"/>
    </row>
    <row r="79" spans="1:13" ht="145.5" customHeight="1" thickBot="1">
      <c r="A79" s="139" t="s">
        <v>163</v>
      </c>
      <c r="B79" s="139" t="s">
        <v>237</v>
      </c>
      <c r="C79" s="139" t="s">
        <v>236</v>
      </c>
      <c r="D79" s="139" t="s">
        <v>235</v>
      </c>
      <c r="E79" s="139" t="s">
        <v>234</v>
      </c>
      <c r="F79" s="139" t="s">
        <v>233</v>
      </c>
      <c r="G79" s="139" t="s">
        <v>232</v>
      </c>
      <c r="H79" s="139" t="s">
        <v>231</v>
      </c>
      <c r="I79" s="139" t="s">
        <v>230</v>
      </c>
      <c r="J79" s="139" t="s">
        <v>229</v>
      </c>
      <c r="K79" s="139" t="s">
        <v>228</v>
      </c>
      <c r="L79" s="139" t="s">
        <v>227</v>
      </c>
      <c r="M79" s="88"/>
    </row>
    <row r="80" spans="1:13" ht="12.75" customHeight="1" thickTop="1">
      <c r="A80" s="276">
        <v>1</v>
      </c>
      <c r="B80" s="276">
        <v>2</v>
      </c>
      <c r="C80" s="276">
        <v>3</v>
      </c>
      <c r="D80" s="276">
        <v>4</v>
      </c>
      <c r="E80" s="276">
        <v>5</v>
      </c>
      <c r="F80" s="276">
        <v>6</v>
      </c>
      <c r="G80" s="276">
        <v>7</v>
      </c>
      <c r="H80" s="276">
        <v>8</v>
      </c>
      <c r="I80" s="276">
        <v>9</v>
      </c>
      <c r="J80" s="276">
        <v>10</v>
      </c>
      <c r="K80" s="276">
        <v>11</v>
      </c>
      <c r="L80" s="276">
        <v>12</v>
      </c>
      <c r="M80" s="88"/>
    </row>
    <row r="81" spans="1:12">
      <c r="A81" s="117" t="s">
        <v>91</v>
      </c>
      <c r="B81" s="198">
        <v>3778</v>
      </c>
      <c r="C81" s="198">
        <v>2479</v>
      </c>
      <c r="D81" s="198">
        <v>1039</v>
      </c>
      <c r="E81" s="198">
        <v>10390</v>
      </c>
      <c r="F81" s="198">
        <v>2460</v>
      </c>
      <c r="G81" s="198">
        <v>2449</v>
      </c>
      <c r="H81" s="196">
        <v>10</v>
      </c>
      <c r="I81" s="196">
        <v>65.113816834303861</v>
      </c>
      <c r="J81" s="196">
        <v>99.552845528455279</v>
      </c>
      <c r="K81" s="198">
        <v>14</v>
      </c>
      <c r="L81" s="198">
        <v>22</v>
      </c>
    </row>
    <row r="82" spans="1:12">
      <c r="A82" s="117" t="s">
        <v>92</v>
      </c>
      <c r="B82" s="198">
        <v>7966</v>
      </c>
      <c r="C82" s="198">
        <v>5659</v>
      </c>
      <c r="D82" s="198">
        <v>3364</v>
      </c>
      <c r="E82" s="198">
        <v>11496</v>
      </c>
      <c r="F82" s="198">
        <v>5369</v>
      </c>
      <c r="G82" s="198">
        <v>4852</v>
      </c>
      <c r="H82" s="196">
        <v>3.4173602853745542</v>
      </c>
      <c r="I82" s="196">
        <v>67.398945518453417</v>
      </c>
      <c r="J82" s="196">
        <v>90.370646302849693</v>
      </c>
      <c r="K82" s="198">
        <v>40</v>
      </c>
      <c r="L82" s="198">
        <v>22</v>
      </c>
    </row>
    <row r="83" spans="1:12">
      <c r="A83" s="117" t="s">
        <v>93</v>
      </c>
      <c r="B83" s="198">
        <v>7308</v>
      </c>
      <c r="C83" s="198">
        <v>5103</v>
      </c>
      <c r="D83" s="198">
        <v>0</v>
      </c>
      <c r="E83" s="198">
        <v>0</v>
      </c>
      <c r="F83" s="198">
        <v>0</v>
      </c>
      <c r="G83" s="198">
        <v>0</v>
      </c>
      <c r="H83" s="312"/>
      <c r="I83" s="196">
        <v>0</v>
      </c>
      <c r="J83" s="312"/>
      <c r="K83" s="198">
        <v>40</v>
      </c>
      <c r="L83" s="198">
        <v>0</v>
      </c>
    </row>
    <row r="84" spans="1:12">
      <c r="A84" s="117" t="s">
        <v>94</v>
      </c>
      <c r="B84" s="198">
        <v>5383</v>
      </c>
      <c r="C84" s="198">
        <v>3379</v>
      </c>
      <c r="D84" s="198">
        <v>2158</v>
      </c>
      <c r="E84" s="198">
        <v>16288</v>
      </c>
      <c r="F84" s="198">
        <v>3108</v>
      </c>
      <c r="G84" s="198">
        <v>3086</v>
      </c>
      <c r="H84" s="196">
        <v>7.5477293790546804</v>
      </c>
      <c r="I84" s="196">
        <v>57.737321196358906</v>
      </c>
      <c r="J84" s="196">
        <v>99.29214929214929</v>
      </c>
      <c r="K84" s="198">
        <v>8</v>
      </c>
      <c r="L84" s="198">
        <v>22</v>
      </c>
    </row>
    <row r="85" spans="1:12">
      <c r="A85" s="117" t="s">
        <v>95</v>
      </c>
      <c r="B85" s="198">
        <v>13288</v>
      </c>
      <c r="C85" s="198">
        <v>9261</v>
      </c>
      <c r="D85" s="198">
        <v>0</v>
      </c>
      <c r="E85" s="198">
        <v>0</v>
      </c>
      <c r="F85" s="198">
        <v>0</v>
      </c>
      <c r="G85" s="198">
        <v>0</v>
      </c>
      <c r="H85" s="312"/>
      <c r="I85" s="196">
        <v>0</v>
      </c>
      <c r="J85" s="312"/>
      <c r="K85" s="198">
        <v>35</v>
      </c>
      <c r="L85" s="198">
        <v>22</v>
      </c>
    </row>
    <row r="86" spans="1:12">
      <c r="A86" s="117" t="s">
        <v>96</v>
      </c>
      <c r="B86" s="198">
        <v>9272</v>
      </c>
      <c r="C86" s="198">
        <v>3836</v>
      </c>
      <c r="D86" s="198">
        <v>2996</v>
      </c>
      <c r="E86" s="198">
        <v>8988</v>
      </c>
      <c r="F86" s="198">
        <v>7672</v>
      </c>
      <c r="G86" s="198">
        <v>7672</v>
      </c>
      <c r="H86" s="196">
        <v>3</v>
      </c>
      <c r="I86" s="196">
        <v>82.743744607420183</v>
      </c>
      <c r="J86" s="196">
        <v>100</v>
      </c>
      <c r="K86" s="198">
        <v>40</v>
      </c>
      <c r="L86" s="198">
        <v>22</v>
      </c>
    </row>
    <row r="87" spans="1:12">
      <c r="A87" s="117" t="s">
        <v>97</v>
      </c>
      <c r="B87" s="198">
        <v>12454</v>
      </c>
      <c r="C87" s="198">
        <v>4306</v>
      </c>
      <c r="D87" s="198">
        <v>2583</v>
      </c>
      <c r="E87" s="198">
        <v>18301</v>
      </c>
      <c r="F87" s="198">
        <v>10729</v>
      </c>
      <c r="G87" s="198">
        <v>10729</v>
      </c>
      <c r="H87" s="196">
        <v>7.0851722802942314</v>
      </c>
      <c r="I87" s="196">
        <v>86.149028424602534</v>
      </c>
      <c r="J87" s="196">
        <v>100</v>
      </c>
      <c r="K87" s="198">
        <v>40</v>
      </c>
      <c r="L87" s="198">
        <v>22</v>
      </c>
    </row>
    <row r="88" spans="1:12">
      <c r="A88" s="117" t="s">
        <v>98</v>
      </c>
      <c r="B88" s="198">
        <v>6395</v>
      </c>
      <c r="C88" s="198">
        <v>3746</v>
      </c>
      <c r="D88" s="198">
        <v>1581</v>
      </c>
      <c r="E88" s="198">
        <v>4381</v>
      </c>
      <c r="F88" s="198">
        <v>5787</v>
      </c>
      <c r="G88" s="198">
        <v>5097</v>
      </c>
      <c r="H88" s="196">
        <v>2.7710309930423782</v>
      </c>
      <c r="I88" s="196">
        <v>90.492572322126662</v>
      </c>
      <c r="J88" s="196">
        <v>88.076723691031617</v>
      </c>
      <c r="K88" s="198">
        <v>40</v>
      </c>
      <c r="L88" s="198">
        <v>22</v>
      </c>
    </row>
    <row r="89" spans="1:12">
      <c r="A89" s="117" t="s">
        <v>99</v>
      </c>
      <c r="B89" s="198">
        <v>13797</v>
      </c>
      <c r="C89" s="198">
        <v>10980</v>
      </c>
      <c r="D89" s="198">
        <v>4130</v>
      </c>
      <c r="E89" s="198">
        <v>9862</v>
      </c>
      <c r="F89" s="198">
        <v>7090</v>
      </c>
      <c r="G89" s="198">
        <v>7040</v>
      </c>
      <c r="H89" s="196">
        <v>2.3878934624697337</v>
      </c>
      <c r="I89" s="196">
        <v>51.387982894832206</v>
      </c>
      <c r="J89" s="196">
        <v>99.294781382228493</v>
      </c>
      <c r="K89" s="198">
        <v>37</v>
      </c>
      <c r="L89" s="198">
        <v>22</v>
      </c>
    </row>
    <row r="90" spans="1:12">
      <c r="A90" s="117" t="s">
        <v>100</v>
      </c>
      <c r="B90" s="198">
        <v>4347</v>
      </c>
      <c r="C90" s="198">
        <v>2468</v>
      </c>
      <c r="D90" s="198">
        <v>1138</v>
      </c>
      <c r="E90" s="198">
        <v>28962</v>
      </c>
      <c r="F90" s="198">
        <v>1539</v>
      </c>
      <c r="G90" s="198">
        <v>1484</v>
      </c>
      <c r="H90" s="196">
        <v>25.449912126537786</v>
      </c>
      <c r="I90" s="196">
        <v>35.403726708074537</v>
      </c>
      <c r="J90" s="196">
        <v>96.426250812215713</v>
      </c>
      <c r="K90" s="198">
        <v>40</v>
      </c>
      <c r="L90" s="198">
        <v>22</v>
      </c>
    </row>
    <row r="91" spans="1:12">
      <c r="A91" s="117" t="s">
        <v>101</v>
      </c>
      <c r="B91" s="198">
        <v>9862</v>
      </c>
      <c r="C91" s="198">
        <v>4639</v>
      </c>
      <c r="D91" s="198">
        <v>3112</v>
      </c>
      <c r="E91" s="198">
        <v>45454</v>
      </c>
      <c r="F91" s="198">
        <v>9500</v>
      </c>
      <c r="G91" s="198">
        <v>3112</v>
      </c>
      <c r="H91" s="196">
        <v>14.606041131105398</v>
      </c>
      <c r="I91" s="196">
        <v>96.329344960454264</v>
      </c>
      <c r="J91" s="196">
        <v>32.757894736842104</v>
      </c>
      <c r="K91" s="198">
        <v>40</v>
      </c>
      <c r="L91" s="198">
        <v>22</v>
      </c>
    </row>
    <row r="92" spans="1:12">
      <c r="A92" s="117" t="s">
        <v>102</v>
      </c>
      <c r="B92" s="198">
        <v>12148</v>
      </c>
      <c r="C92" s="198">
        <v>9820</v>
      </c>
      <c r="D92" s="198">
        <v>4230</v>
      </c>
      <c r="E92" s="198">
        <v>21150</v>
      </c>
      <c r="F92" s="198">
        <v>9942</v>
      </c>
      <c r="G92" s="198">
        <v>8059</v>
      </c>
      <c r="H92" s="196">
        <v>5</v>
      </c>
      <c r="I92" s="196">
        <v>81.840632202831742</v>
      </c>
      <c r="J92" s="196">
        <v>81.060148863407761</v>
      </c>
      <c r="K92" s="198">
        <v>40</v>
      </c>
      <c r="L92" s="198">
        <v>22</v>
      </c>
    </row>
    <row r="93" spans="1:12">
      <c r="A93" s="117" t="s">
        <v>103</v>
      </c>
      <c r="B93" s="198">
        <v>2087</v>
      </c>
      <c r="C93" s="198">
        <v>1092</v>
      </c>
      <c r="D93" s="198">
        <v>760</v>
      </c>
      <c r="E93" s="198">
        <v>5800</v>
      </c>
      <c r="F93" s="198">
        <v>1412</v>
      </c>
      <c r="G93" s="198">
        <v>1400</v>
      </c>
      <c r="H93" s="196">
        <v>7.6315789473684212</v>
      </c>
      <c r="I93" s="196">
        <v>67.656923814087207</v>
      </c>
      <c r="J93" s="196">
        <v>99.150141643059484</v>
      </c>
      <c r="K93" s="198">
        <v>0</v>
      </c>
      <c r="L93" s="198">
        <v>22</v>
      </c>
    </row>
    <row r="94" spans="1:12">
      <c r="A94" s="117" t="s">
        <v>104</v>
      </c>
      <c r="B94" s="198">
        <v>2201</v>
      </c>
      <c r="C94" s="198">
        <v>1258</v>
      </c>
      <c r="D94" s="198">
        <v>0</v>
      </c>
      <c r="E94" s="198">
        <v>0</v>
      </c>
      <c r="F94" s="198">
        <v>0</v>
      </c>
      <c r="G94" s="198">
        <v>0</v>
      </c>
      <c r="H94" s="312"/>
      <c r="I94" s="196">
        <v>0</v>
      </c>
      <c r="J94" s="312"/>
      <c r="K94" s="198">
        <v>5</v>
      </c>
      <c r="L94" s="198">
        <v>0</v>
      </c>
    </row>
    <row r="95" spans="1:12">
      <c r="A95" s="117" t="s">
        <v>160</v>
      </c>
      <c r="B95" s="198">
        <v>5423</v>
      </c>
      <c r="C95" s="198">
        <v>2989</v>
      </c>
      <c r="D95" s="198">
        <v>2001</v>
      </c>
      <c r="E95" s="198">
        <v>33847</v>
      </c>
      <c r="F95" s="198">
        <v>2001</v>
      </c>
      <c r="G95" s="198">
        <v>2001</v>
      </c>
      <c r="H95" s="196">
        <v>16.915042478760618</v>
      </c>
      <c r="I95" s="196">
        <v>36.898395721925134</v>
      </c>
      <c r="J95" s="196">
        <v>100</v>
      </c>
      <c r="K95" s="198">
        <v>40</v>
      </c>
      <c r="L95" s="198">
        <v>22</v>
      </c>
    </row>
    <row r="96" spans="1:12">
      <c r="A96" s="117" t="s">
        <v>106</v>
      </c>
      <c r="B96" s="198">
        <v>9630</v>
      </c>
      <c r="C96" s="198">
        <v>6664</v>
      </c>
      <c r="D96" s="198">
        <v>4337</v>
      </c>
      <c r="E96" s="198">
        <v>50971</v>
      </c>
      <c r="F96" s="198">
        <v>8115</v>
      </c>
      <c r="G96" s="198">
        <v>7153</v>
      </c>
      <c r="H96" s="196">
        <v>11.752593958957805</v>
      </c>
      <c r="I96" s="196">
        <v>84.267912772585674</v>
      </c>
      <c r="J96" s="196">
        <v>88.145409735058536</v>
      </c>
      <c r="K96" s="198">
        <v>32</v>
      </c>
      <c r="L96" s="198">
        <v>22</v>
      </c>
    </row>
    <row r="97" spans="1:13" ht="15.75" thickBot="1">
      <c r="A97" s="313" t="s">
        <v>238</v>
      </c>
      <c r="B97" s="267">
        <v>93128</v>
      </c>
      <c r="C97" s="267">
        <v>55501</v>
      </c>
      <c r="D97" s="267">
        <v>15609</v>
      </c>
      <c r="E97" s="267">
        <v>196807</v>
      </c>
      <c r="F97" s="267">
        <v>30004</v>
      </c>
      <c r="G97" s="267">
        <v>28141</v>
      </c>
      <c r="H97" s="314">
        <f>E97/D97</f>
        <v>12.608559164584534</v>
      </c>
      <c r="I97" s="314">
        <f>F97/B97*100</f>
        <v>32.218022506657498</v>
      </c>
      <c r="J97" s="314">
        <f>G97/F97*100</f>
        <v>93.790827889614718</v>
      </c>
      <c r="K97" s="315">
        <f>SUM(K81:K96)/15</f>
        <v>32.733333333333334</v>
      </c>
      <c r="L97" s="268">
        <v>22</v>
      </c>
    </row>
    <row r="98" spans="1:13">
      <c r="A98" s="117" t="s">
        <v>24</v>
      </c>
      <c r="B98" s="198">
        <v>2400</v>
      </c>
      <c r="C98" s="198">
        <v>1265</v>
      </c>
      <c r="D98" s="198">
        <v>905</v>
      </c>
      <c r="E98" s="198">
        <v>6201</v>
      </c>
      <c r="F98" s="198">
        <v>1831</v>
      </c>
      <c r="G98" s="198">
        <v>1831</v>
      </c>
      <c r="H98" s="196">
        <v>6.8519337016574582</v>
      </c>
      <c r="I98" s="196">
        <v>76.291666666666671</v>
      </c>
      <c r="J98" s="196">
        <v>100</v>
      </c>
      <c r="K98" s="198">
        <v>40</v>
      </c>
      <c r="L98" s="198">
        <v>22</v>
      </c>
    </row>
    <row r="99" spans="1:13">
      <c r="A99" s="117" t="s">
        <v>23</v>
      </c>
      <c r="B99" s="198">
        <v>2173</v>
      </c>
      <c r="C99" s="198">
        <v>910</v>
      </c>
      <c r="D99" s="198">
        <v>237</v>
      </c>
      <c r="E99" s="198">
        <v>474</v>
      </c>
      <c r="F99" s="198">
        <v>615</v>
      </c>
      <c r="G99" s="198">
        <v>615</v>
      </c>
      <c r="H99" s="196">
        <v>2</v>
      </c>
      <c r="I99" s="196">
        <v>28.30188679245283</v>
      </c>
      <c r="J99" s="196">
        <v>100</v>
      </c>
      <c r="K99" s="198">
        <v>40</v>
      </c>
      <c r="L99" s="198">
        <v>22</v>
      </c>
    </row>
    <row r="100" spans="1:13">
      <c r="A100" s="117" t="s">
        <v>25</v>
      </c>
      <c r="B100" s="198">
        <v>3723</v>
      </c>
      <c r="C100" s="198">
        <v>2047</v>
      </c>
      <c r="D100" s="198">
        <v>0</v>
      </c>
      <c r="E100" s="198">
        <v>0</v>
      </c>
      <c r="F100" s="198">
        <v>2048</v>
      </c>
      <c r="G100" s="198">
        <v>0</v>
      </c>
      <c r="H100" s="312"/>
      <c r="I100" s="196">
        <v>55.009401020682247</v>
      </c>
      <c r="J100" s="196">
        <v>0</v>
      </c>
      <c r="K100" s="198">
        <v>40</v>
      </c>
      <c r="L100" s="198">
        <v>22</v>
      </c>
    </row>
    <row r="101" spans="1:13" ht="15.75" thickBot="1">
      <c r="A101" s="313" t="s">
        <v>26</v>
      </c>
      <c r="B101" s="316">
        <f t="shared" ref="B101:G101" si="6">SUM(B97:B100)</f>
        <v>101424</v>
      </c>
      <c r="C101" s="316">
        <f t="shared" si="6"/>
        <v>59723</v>
      </c>
      <c r="D101" s="316">
        <f t="shared" si="6"/>
        <v>16751</v>
      </c>
      <c r="E101" s="316">
        <f t="shared" si="6"/>
        <v>203482</v>
      </c>
      <c r="F101" s="316">
        <f t="shared" si="6"/>
        <v>34498</v>
      </c>
      <c r="G101" s="316">
        <f t="shared" si="6"/>
        <v>30587</v>
      </c>
      <c r="H101" s="317">
        <f>E101/D101</f>
        <v>12.147453883350249</v>
      </c>
      <c r="I101" s="317">
        <f>F101/B101*100</f>
        <v>34.013645685439343</v>
      </c>
      <c r="J101" s="317">
        <f>G101/F101*100</f>
        <v>88.663110904980002</v>
      </c>
      <c r="K101" s="318">
        <v>34</v>
      </c>
      <c r="L101" s="319">
        <v>22</v>
      </c>
    </row>
    <row r="103" spans="1:13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</row>
    <row r="104" spans="1:13" s="97" customFormat="1" ht="21" customHeight="1" thickBot="1">
      <c r="A104" s="403" t="s">
        <v>380</v>
      </c>
      <c r="B104" s="404"/>
      <c r="C104" s="404"/>
      <c r="D104" s="404"/>
      <c r="E104" s="404"/>
      <c r="F104" s="404"/>
      <c r="G104" s="404"/>
      <c r="H104" s="404"/>
      <c r="I104" s="404"/>
      <c r="J104" s="404"/>
      <c r="K104" s="404"/>
      <c r="L104" s="405"/>
    </row>
    <row r="105" spans="1:13" ht="145.5" customHeight="1" thickBot="1">
      <c r="A105" s="139" t="s">
        <v>163</v>
      </c>
      <c r="B105" s="139" t="s">
        <v>237</v>
      </c>
      <c r="C105" s="139" t="s">
        <v>236</v>
      </c>
      <c r="D105" s="139" t="s">
        <v>235</v>
      </c>
      <c r="E105" s="139" t="s">
        <v>234</v>
      </c>
      <c r="F105" s="139" t="s">
        <v>233</v>
      </c>
      <c r="G105" s="139" t="s">
        <v>232</v>
      </c>
      <c r="H105" s="139" t="s">
        <v>231</v>
      </c>
      <c r="I105" s="139" t="s">
        <v>230</v>
      </c>
      <c r="J105" s="139" t="s">
        <v>229</v>
      </c>
      <c r="K105" s="139" t="s">
        <v>228</v>
      </c>
      <c r="L105" s="139" t="s">
        <v>227</v>
      </c>
    </row>
    <row r="106" spans="1:13" ht="12.75" customHeight="1" thickTop="1">
      <c r="A106" s="276">
        <v>1</v>
      </c>
      <c r="B106" s="276">
        <v>2</v>
      </c>
      <c r="C106" s="276">
        <v>3</v>
      </c>
      <c r="D106" s="276">
        <v>4</v>
      </c>
      <c r="E106" s="276">
        <v>5</v>
      </c>
      <c r="F106" s="276">
        <v>6</v>
      </c>
      <c r="G106" s="276">
        <v>7</v>
      </c>
      <c r="H106" s="276">
        <v>8</v>
      </c>
      <c r="I106" s="276">
        <v>9</v>
      </c>
      <c r="J106" s="276">
        <v>10</v>
      </c>
      <c r="K106" s="276">
        <v>11</v>
      </c>
      <c r="L106" s="276">
        <v>12</v>
      </c>
    </row>
    <row r="107" spans="1:13">
      <c r="A107" s="117" t="s">
        <v>97</v>
      </c>
      <c r="B107" s="198">
        <v>4063</v>
      </c>
      <c r="C107" s="198">
        <v>1553</v>
      </c>
      <c r="D107" s="198">
        <v>930</v>
      </c>
      <c r="E107" s="198">
        <v>6963</v>
      </c>
      <c r="F107" s="198">
        <v>2570</v>
      </c>
      <c r="G107" s="198">
        <v>2570</v>
      </c>
      <c r="H107" s="196">
        <v>7.4870967741935486</v>
      </c>
      <c r="I107" s="196">
        <v>63.253753384198866</v>
      </c>
      <c r="J107" s="196">
        <v>100</v>
      </c>
      <c r="K107" s="198">
        <v>0</v>
      </c>
      <c r="L107" s="198">
        <v>22</v>
      </c>
      <c r="M107" s="320"/>
    </row>
    <row r="108" spans="1:13">
      <c r="A108" s="117" t="s">
        <v>24</v>
      </c>
      <c r="B108" s="198">
        <v>4551</v>
      </c>
      <c r="C108" s="198">
        <v>1471</v>
      </c>
      <c r="D108" s="198">
        <v>0</v>
      </c>
      <c r="E108" s="198">
        <v>0</v>
      </c>
      <c r="F108" s="198">
        <v>0</v>
      </c>
      <c r="G108" s="198">
        <v>0</v>
      </c>
      <c r="H108" s="312"/>
      <c r="I108" s="196">
        <v>0</v>
      </c>
      <c r="J108" s="312"/>
      <c r="K108" s="198">
        <v>13</v>
      </c>
      <c r="L108" s="198">
        <v>0</v>
      </c>
      <c r="M108" s="320"/>
    </row>
    <row r="109" spans="1:13" ht="15.75" thickBot="1">
      <c r="A109" s="313" t="s">
        <v>26</v>
      </c>
      <c r="B109" s="316">
        <f t="shared" ref="B109:F109" si="7">SUM(B107:B108)</f>
        <v>8614</v>
      </c>
      <c r="C109" s="316">
        <f t="shared" si="7"/>
        <v>3024</v>
      </c>
      <c r="D109" s="316">
        <f t="shared" si="7"/>
        <v>930</v>
      </c>
      <c r="E109" s="316">
        <f t="shared" si="7"/>
        <v>6963</v>
      </c>
      <c r="F109" s="316">
        <f t="shared" si="7"/>
        <v>2570</v>
      </c>
      <c r="G109" s="318">
        <v>2570</v>
      </c>
      <c r="H109" s="317">
        <f>E109/D109</f>
        <v>7.4870967741935486</v>
      </c>
      <c r="I109" s="317">
        <f>F109/B109*100</f>
        <v>29.835152078012538</v>
      </c>
      <c r="J109" s="317">
        <f>G109/F109*100</f>
        <v>100</v>
      </c>
      <c r="K109" s="321">
        <f>SUM(K107:K108)/1</f>
        <v>13</v>
      </c>
      <c r="L109" s="322">
        <v>22</v>
      </c>
    </row>
    <row r="112" spans="1:13">
      <c r="B112" s="149"/>
      <c r="C112" s="149"/>
      <c r="D112" s="149"/>
      <c r="E112" s="149"/>
      <c r="F112" s="149"/>
      <c r="G112" s="150"/>
      <c r="H112" s="151"/>
      <c r="I112" s="151"/>
      <c r="J112" s="151"/>
    </row>
    <row r="114" spans="2:10">
      <c r="B114" s="149"/>
      <c r="C114" s="149"/>
      <c r="D114" s="149"/>
      <c r="E114" s="149"/>
      <c r="F114" s="149"/>
      <c r="G114" s="150"/>
      <c r="H114" s="151"/>
      <c r="I114" s="151"/>
      <c r="J114" s="151"/>
    </row>
  </sheetData>
  <mergeCells count="5">
    <mergeCell ref="A1:L1"/>
    <mergeCell ref="A26:L26"/>
    <mergeCell ref="A52:L52"/>
    <mergeCell ref="A78:L78"/>
    <mergeCell ref="A104:L104"/>
  </mergeCells>
  <conditionalFormatting sqref="B21:L23 B14:G19 I14:L19 H14 H16:H19">
    <cfRule type="cellIs" dxfId="4" priority="5" stopIfTrue="1" operator="equal">
      <formula>8</formula>
    </cfRule>
  </conditionalFormatting>
  <conditionalFormatting sqref="B93:G93 I93:L93 B94:L96 B81:L92 B98:L100 B107:L108">
    <cfRule type="cellIs" dxfId="3" priority="4" stopIfTrue="1" operator="equal">
      <formula>9</formula>
    </cfRule>
  </conditionalFormatting>
  <conditionalFormatting sqref="B93:G93 I93:L93 B94:L96 B81:L92 B98:L100">
    <cfRule type="cellIs" dxfId="2" priority="3" stopIfTrue="1" operator="equal">
      <formula>12</formula>
    </cfRule>
  </conditionalFormatting>
  <conditionalFormatting sqref="B46:L48 B29:L44">
    <cfRule type="cellIs" dxfId="1" priority="2" stopIfTrue="1" operator="equal">
      <formula>10</formula>
    </cfRule>
  </conditionalFormatting>
  <conditionalFormatting sqref="B72:L74 B55:L70 B46:L48 B29:L44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G52"/>
  <sheetViews>
    <sheetView topLeftCell="A22" workbookViewId="0">
      <selection activeCell="I14" sqref="I14"/>
    </sheetView>
  </sheetViews>
  <sheetFormatPr defaultRowHeight="15"/>
  <cols>
    <col min="1" max="1" width="33.5703125" style="51" customWidth="1"/>
    <col min="2" max="2" width="15.140625" style="51" customWidth="1"/>
    <col min="3" max="3" width="19.85546875" style="51" customWidth="1"/>
    <col min="4" max="4" width="13.5703125" style="51" customWidth="1"/>
    <col min="5" max="5" width="19.140625" style="51" customWidth="1"/>
    <col min="6" max="6" width="16.28515625" style="51" customWidth="1"/>
    <col min="7" max="7" width="11.42578125" style="51" customWidth="1"/>
    <col min="8" max="16384" width="9.140625" style="51"/>
  </cols>
  <sheetData>
    <row r="1" spans="1:7" ht="28.5" customHeight="1" thickBot="1">
      <c r="A1" s="382" t="s">
        <v>385</v>
      </c>
      <c r="B1" s="382"/>
      <c r="C1" s="382"/>
      <c r="D1" s="382"/>
      <c r="E1" s="382"/>
      <c r="F1" s="382"/>
    </row>
    <row r="2" spans="1:7" ht="99" customHeight="1" thickBot="1">
      <c r="A2" s="162" t="s">
        <v>0</v>
      </c>
      <c r="B2" s="163" t="s">
        <v>259</v>
      </c>
      <c r="C2" s="163" t="s">
        <v>258</v>
      </c>
      <c r="D2" s="164" t="s">
        <v>257</v>
      </c>
      <c r="E2" s="164" t="s">
        <v>256</v>
      </c>
      <c r="F2" s="165" t="s">
        <v>386</v>
      </c>
    </row>
    <row r="3" spans="1:7" ht="12" customHeight="1" thickTop="1">
      <c r="A3" s="111">
        <v>1</v>
      </c>
      <c r="B3" s="111">
        <v>2</v>
      </c>
      <c r="C3" s="111">
        <v>3</v>
      </c>
      <c r="D3" s="323">
        <v>4</v>
      </c>
      <c r="E3" s="323">
        <v>5</v>
      </c>
      <c r="F3" s="323">
        <v>6</v>
      </c>
    </row>
    <row r="4" spans="1:7">
      <c r="A4" s="6" t="s">
        <v>91</v>
      </c>
      <c r="B4" s="30" t="s">
        <v>252</v>
      </c>
      <c r="C4" s="30" t="s">
        <v>252</v>
      </c>
      <c r="D4" s="54">
        <v>0</v>
      </c>
      <c r="E4" s="54">
        <v>1</v>
      </c>
      <c r="F4" s="55">
        <v>0</v>
      </c>
      <c r="G4" s="88"/>
    </row>
    <row r="5" spans="1:7">
      <c r="A5" s="6" t="s">
        <v>92</v>
      </c>
      <c r="B5" s="30" t="s">
        <v>252</v>
      </c>
      <c r="C5" s="30" t="s">
        <v>252</v>
      </c>
      <c r="D5" s="54">
        <v>36</v>
      </c>
      <c r="E5" s="54">
        <v>3</v>
      </c>
      <c r="F5" s="55">
        <v>0.23</v>
      </c>
    </row>
    <row r="6" spans="1:7">
      <c r="A6" s="6" t="s">
        <v>93</v>
      </c>
      <c r="B6" s="30" t="s">
        <v>252</v>
      </c>
      <c r="C6" s="30" t="s">
        <v>252</v>
      </c>
      <c r="D6" s="54">
        <v>0</v>
      </c>
      <c r="E6" s="54">
        <v>0</v>
      </c>
      <c r="F6" s="166">
        <v>0</v>
      </c>
    </row>
    <row r="7" spans="1:7">
      <c r="A7" s="6" t="s">
        <v>94</v>
      </c>
      <c r="B7" s="30" t="s">
        <v>252</v>
      </c>
      <c r="C7" s="30" t="s">
        <v>252</v>
      </c>
      <c r="D7" s="54">
        <v>32</v>
      </c>
      <c r="E7" s="54">
        <v>32</v>
      </c>
      <c r="F7" s="55">
        <v>1.9230769230769232E-2</v>
      </c>
    </row>
    <row r="8" spans="1:7">
      <c r="A8" s="6" t="s">
        <v>95</v>
      </c>
      <c r="B8" s="30" t="s">
        <v>252</v>
      </c>
      <c r="C8" s="30" t="s">
        <v>252</v>
      </c>
      <c r="D8" s="54">
        <v>2</v>
      </c>
      <c r="E8" s="54">
        <v>2</v>
      </c>
      <c r="F8" s="55">
        <v>1.9230769230769232E-2</v>
      </c>
    </row>
    <row r="9" spans="1:7">
      <c r="A9" s="6" t="s">
        <v>96</v>
      </c>
      <c r="B9" s="30" t="s">
        <v>252</v>
      </c>
      <c r="C9" s="30" t="s">
        <v>252</v>
      </c>
      <c r="D9" s="54">
        <v>0</v>
      </c>
      <c r="E9" s="54">
        <v>3</v>
      </c>
      <c r="F9" s="55">
        <v>0</v>
      </c>
    </row>
    <row r="10" spans="1:7">
      <c r="A10" s="6" t="s">
        <v>97</v>
      </c>
      <c r="B10" s="30" t="s">
        <v>252</v>
      </c>
      <c r="C10" s="30" t="s">
        <v>252</v>
      </c>
      <c r="D10" s="54">
        <v>1</v>
      </c>
      <c r="E10" s="54">
        <v>1</v>
      </c>
      <c r="F10" s="55">
        <v>0.02</v>
      </c>
    </row>
    <row r="11" spans="1:7">
      <c r="A11" s="6" t="s">
        <v>98</v>
      </c>
      <c r="B11" s="30" t="s">
        <v>252</v>
      </c>
      <c r="C11" s="30" t="s">
        <v>252</v>
      </c>
      <c r="D11" s="54">
        <v>1</v>
      </c>
      <c r="E11" s="54">
        <v>1</v>
      </c>
      <c r="F11" s="55">
        <v>0.02</v>
      </c>
    </row>
    <row r="12" spans="1:7">
      <c r="A12" s="6" t="s">
        <v>99</v>
      </c>
      <c r="B12" s="30" t="s">
        <v>252</v>
      </c>
      <c r="C12" s="30" t="s">
        <v>252</v>
      </c>
      <c r="D12" s="54">
        <v>5</v>
      </c>
      <c r="E12" s="54">
        <v>5</v>
      </c>
      <c r="F12" s="55">
        <v>0.02</v>
      </c>
    </row>
    <row r="13" spans="1:7" s="97" customFormat="1">
      <c r="A13" s="110" t="s">
        <v>100</v>
      </c>
      <c r="B13" s="167" t="s">
        <v>252</v>
      </c>
      <c r="C13" s="167" t="s">
        <v>252</v>
      </c>
      <c r="D13" s="168">
        <v>0</v>
      </c>
      <c r="E13" s="168">
        <v>1</v>
      </c>
      <c r="F13" s="169">
        <v>0</v>
      </c>
    </row>
    <row r="14" spans="1:7">
      <c r="A14" s="6" t="s">
        <v>101</v>
      </c>
      <c r="B14" s="30" t="s">
        <v>252</v>
      </c>
      <c r="C14" s="30" t="s">
        <v>252</v>
      </c>
      <c r="D14" s="54">
        <v>1</v>
      </c>
      <c r="E14" s="54">
        <v>2</v>
      </c>
      <c r="F14" s="55">
        <v>9.6153846153846159E-3</v>
      </c>
    </row>
    <row r="15" spans="1:7">
      <c r="A15" s="6" t="s">
        <v>102</v>
      </c>
      <c r="B15" s="30" t="s">
        <v>252</v>
      </c>
      <c r="C15" s="30" t="s">
        <v>252</v>
      </c>
      <c r="D15" s="54">
        <v>0</v>
      </c>
      <c r="E15" s="54">
        <v>0</v>
      </c>
      <c r="F15" s="55">
        <v>0</v>
      </c>
    </row>
    <row r="16" spans="1:7">
      <c r="A16" s="6" t="s">
        <v>103</v>
      </c>
      <c r="B16" s="30" t="s">
        <v>252</v>
      </c>
      <c r="C16" s="30" t="s">
        <v>252</v>
      </c>
      <c r="D16" s="54">
        <v>15</v>
      </c>
      <c r="E16" s="54">
        <v>1</v>
      </c>
      <c r="F16" s="55">
        <v>0.28999999999999998</v>
      </c>
    </row>
    <row r="17" spans="1:7">
      <c r="A17" s="6" t="s">
        <v>104</v>
      </c>
      <c r="B17" s="30" t="s">
        <v>252</v>
      </c>
      <c r="C17" s="30" t="s">
        <v>252</v>
      </c>
      <c r="D17" s="54">
        <v>0</v>
      </c>
      <c r="E17" s="54">
        <v>0</v>
      </c>
      <c r="F17" s="55">
        <v>0</v>
      </c>
    </row>
    <row r="18" spans="1:7">
      <c r="A18" s="6" t="s">
        <v>160</v>
      </c>
      <c r="B18" s="30" t="s">
        <v>252</v>
      </c>
      <c r="C18" s="30" t="s">
        <v>252</v>
      </c>
      <c r="D18" s="54">
        <v>36</v>
      </c>
      <c r="E18" s="54">
        <v>3</v>
      </c>
      <c r="F18" s="55">
        <v>0.23</v>
      </c>
    </row>
    <row r="19" spans="1:7">
      <c r="A19" s="6" t="s">
        <v>106</v>
      </c>
      <c r="B19" s="30" t="s">
        <v>252</v>
      </c>
      <c r="C19" s="30" t="s">
        <v>252</v>
      </c>
      <c r="D19" s="54">
        <v>2</v>
      </c>
      <c r="E19" s="54">
        <v>1</v>
      </c>
      <c r="F19" s="55">
        <v>0.04</v>
      </c>
    </row>
    <row r="20" spans="1:7">
      <c r="A20" s="6" t="s">
        <v>242</v>
      </c>
      <c r="B20" s="30" t="s">
        <v>252</v>
      </c>
      <c r="C20" s="30" t="s">
        <v>252</v>
      </c>
      <c r="D20" s="155">
        <v>0</v>
      </c>
      <c r="E20" s="155">
        <v>0</v>
      </c>
      <c r="F20" s="55">
        <v>0</v>
      </c>
    </row>
    <row r="21" spans="1:7">
      <c r="A21" s="6" t="s">
        <v>23</v>
      </c>
      <c r="B21" s="30" t="s">
        <v>252</v>
      </c>
      <c r="C21" s="30" t="s">
        <v>252</v>
      </c>
      <c r="D21" s="54">
        <v>2</v>
      </c>
      <c r="E21" s="54">
        <v>1</v>
      </c>
      <c r="F21" s="55">
        <v>0.04</v>
      </c>
    </row>
    <row r="22" spans="1:7">
      <c r="A22" s="6" t="s">
        <v>24</v>
      </c>
      <c r="B22" s="30" t="s">
        <v>252</v>
      </c>
      <c r="C22" s="30" t="s">
        <v>252</v>
      </c>
      <c r="D22" s="54">
        <v>1350</v>
      </c>
      <c r="E22" s="54">
        <v>66</v>
      </c>
      <c r="F22" s="55">
        <v>0.39</v>
      </c>
    </row>
    <row r="23" spans="1:7">
      <c r="A23" s="6" t="s">
        <v>25</v>
      </c>
      <c r="B23" s="30" t="s">
        <v>252</v>
      </c>
      <c r="C23" s="30" t="s">
        <v>252</v>
      </c>
      <c r="D23" s="54">
        <v>7</v>
      </c>
      <c r="E23" s="54">
        <v>4</v>
      </c>
      <c r="F23" s="55">
        <v>0.03</v>
      </c>
    </row>
    <row r="24" spans="1:7" s="97" customFormat="1">
      <c r="A24" s="110" t="s">
        <v>241</v>
      </c>
      <c r="B24" s="167" t="s">
        <v>252</v>
      </c>
      <c r="C24" s="167" t="s">
        <v>252</v>
      </c>
      <c r="D24" s="154">
        <v>0</v>
      </c>
      <c r="E24" s="154">
        <v>0</v>
      </c>
      <c r="F24" s="170">
        <v>0</v>
      </c>
    </row>
    <row r="25" spans="1:7">
      <c r="A25" s="6" t="s">
        <v>255</v>
      </c>
      <c r="B25" s="30" t="s">
        <v>252</v>
      </c>
      <c r="C25" s="30" t="s">
        <v>252</v>
      </c>
      <c r="D25" s="54">
        <v>251</v>
      </c>
      <c r="E25" s="54">
        <v>2</v>
      </c>
      <c r="F25" s="55">
        <v>2.41</v>
      </c>
    </row>
    <row r="26" spans="1:7">
      <c r="A26" s="6" t="s">
        <v>190</v>
      </c>
      <c r="B26" s="30" t="s">
        <v>254</v>
      </c>
      <c r="C26" s="30" t="s">
        <v>254</v>
      </c>
      <c r="D26" s="155">
        <v>0</v>
      </c>
      <c r="E26" s="155">
        <v>0</v>
      </c>
      <c r="F26" s="153">
        <v>0</v>
      </c>
    </row>
    <row r="27" spans="1:7" ht="15.75" thickBot="1">
      <c r="A27" s="23" t="s">
        <v>253</v>
      </c>
      <c r="B27" s="22" t="s">
        <v>252</v>
      </c>
      <c r="C27" s="22" t="s">
        <v>252</v>
      </c>
      <c r="D27" s="156">
        <v>0</v>
      </c>
      <c r="E27" s="156">
        <v>0</v>
      </c>
      <c r="F27" s="171">
        <v>0</v>
      </c>
    </row>
    <row r="29" spans="1:7">
      <c r="A29" s="88"/>
      <c r="B29" s="88"/>
      <c r="C29" s="88"/>
      <c r="D29" s="88"/>
      <c r="E29" s="88"/>
      <c r="F29" s="88"/>
      <c r="G29" s="88"/>
    </row>
    <row r="30" spans="1:7" ht="30" customHeight="1" thickBot="1">
      <c r="A30" s="380" t="s">
        <v>387</v>
      </c>
      <c r="B30" s="380"/>
      <c r="C30" s="380"/>
      <c r="D30" s="380"/>
      <c r="E30" s="380"/>
      <c r="F30" s="380"/>
      <c r="G30" s="380"/>
    </row>
    <row r="31" spans="1:7" ht="156.75" customHeight="1" thickBot="1">
      <c r="A31" s="148" t="s">
        <v>0</v>
      </c>
      <c r="B31" s="172" t="s">
        <v>388</v>
      </c>
      <c r="C31" s="173" t="s">
        <v>389</v>
      </c>
      <c r="D31" s="173" t="s">
        <v>390</v>
      </c>
      <c r="E31" s="173" t="s">
        <v>391</v>
      </c>
      <c r="F31" s="173" t="s">
        <v>392</v>
      </c>
      <c r="G31" s="174" t="s">
        <v>393</v>
      </c>
    </row>
    <row r="32" spans="1:7" ht="11.25" customHeight="1" thickTop="1" thickBot="1">
      <c r="A32" s="152">
        <v>1</v>
      </c>
      <c r="B32" s="152">
        <v>2</v>
      </c>
      <c r="C32" s="152">
        <v>3</v>
      </c>
      <c r="D32" s="50">
        <v>4</v>
      </c>
      <c r="E32" s="50">
        <v>5</v>
      </c>
      <c r="F32" s="50">
        <v>6</v>
      </c>
      <c r="G32" s="175">
        <v>7</v>
      </c>
    </row>
    <row r="33" spans="1:7" ht="40.5" customHeight="1" thickTop="1" thickBot="1">
      <c r="A33" s="176" t="s">
        <v>242</v>
      </c>
      <c r="B33" s="176">
        <v>9</v>
      </c>
      <c r="C33" s="177">
        <v>47286</v>
      </c>
      <c r="D33" s="177">
        <v>8658719</v>
      </c>
      <c r="E33" s="177">
        <v>0.55000000000000004</v>
      </c>
      <c r="F33" s="177">
        <v>961</v>
      </c>
      <c r="G33" s="177">
        <v>31</v>
      </c>
    </row>
    <row r="34" spans="1:7">
      <c r="A34" s="49"/>
      <c r="B34" s="49"/>
    </row>
    <row r="35" spans="1:7">
      <c r="A35" s="49"/>
      <c r="B35" s="49"/>
    </row>
    <row r="36" spans="1:7">
      <c r="A36" s="49"/>
      <c r="B36" s="49"/>
    </row>
    <row r="37" spans="1:7">
      <c r="A37" s="49"/>
      <c r="B37" s="49"/>
    </row>
    <row r="38" spans="1:7">
      <c r="A38" s="49"/>
      <c r="B38" s="49"/>
    </row>
    <row r="39" spans="1:7">
      <c r="A39" s="49"/>
      <c r="B39" s="49"/>
    </row>
    <row r="40" spans="1:7">
      <c r="A40" s="49"/>
      <c r="B40" s="49"/>
    </row>
    <row r="41" spans="1:7">
      <c r="A41" s="117"/>
      <c r="B41" s="117"/>
    </row>
    <row r="42" spans="1:7">
      <c r="A42" s="49"/>
      <c r="B42" s="49"/>
    </row>
    <row r="43" spans="1:7">
      <c r="A43" s="49"/>
      <c r="B43" s="49"/>
    </row>
    <row r="44" spans="1:7">
      <c r="A44" s="117"/>
      <c r="B44" s="117"/>
    </row>
    <row r="45" spans="1:7">
      <c r="A45" s="49"/>
      <c r="B45" s="49"/>
    </row>
    <row r="46" spans="1:7">
      <c r="A46" s="49"/>
      <c r="B46" s="49"/>
    </row>
    <row r="47" spans="1:7">
      <c r="A47" s="117"/>
      <c r="B47" s="117"/>
    </row>
    <row r="48" spans="1:7">
      <c r="A48" s="117"/>
      <c r="B48" s="117"/>
    </row>
    <row r="49" spans="1:2">
      <c r="A49" s="49"/>
      <c r="B49" s="49"/>
    </row>
    <row r="50" spans="1:2">
      <c r="A50" s="49"/>
      <c r="B50" s="49"/>
    </row>
    <row r="51" spans="1:2">
      <c r="A51" s="49"/>
      <c r="B51" s="49"/>
    </row>
    <row r="52" spans="1:2">
      <c r="A52" s="49"/>
      <c r="B52" s="49"/>
    </row>
  </sheetData>
  <mergeCells count="2">
    <mergeCell ref="A1:F1"/>
    <mergeCell ref="A30:G30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9"/>
  <sheetViews>
    <sheetView topLeftCell="A4" workbookViewId="0">
      <selection activeCell="E10" sqref="E10"/>
    </sheetView>
  </sheetViews>
  <sheetFormatPr defaultRowHeight="15"/>
  <cols>
    <col min="1" max="1" width="17.42578125" customWidth="1"/>
    <col min="2" max="2" width="12.7109375" customWidth="1"/>
    <col min="3" max="10" width="12.5703125" customWidth="1"/>
  </cols>
  <sheetData>
    <row r="1" spans="1:10" ht="21" customHeight="1" thickBot="1">
      <c r="A1" s="406" t="s">
        <v>382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0" ht="63.75" customHeight="1" thickBot="1">
      <c r="A2" s="139" t="s">
        <v>0</v>
      </c>
      <c r="B2" s="139" t="s">
        <v>251</v>
      </c>
      <c r="C2" s="139" t="s">
        <v>250</v>
      </c>
      <c r="D2" s="139" t="s">
        <v>249</v>
      </c>
      <c r="E2" s="139" t="s">
        <v>248</v>
      </c>
      <c r="F2" s="139" t="s">
        <v>247</v>
      </c>
      <c r="G2" s="139" t="s">
        <v>246</v>
      </c>
      <c r="H2" s="139" t="s">
        <v>245</v>
      </c>
      <c r="I2" s="139" t="s">
        <v>244</v>
      </c>
      <c r="J2" s="139" t="s">
        <v>243</v>
      </c>
    </row>
    <row r="3" spans="1:10" ht="12.75" customHeight="1" thickTop="1">
      <c r="A3" s="276">
        <v>1</v>
      </c>
      <c r="B3" s="276">
        <v>2</v>
      </c>
      <c r="C3" s="276">
        <v>3</v>
      </c>
      <c r="D3" s="276">
        <v>4</v>
      </c>
      <c r="E3" s="276">
        <v>5</v>
      </c>
      <c r="F3" s="276">
        <v>6</v>
      </c>
      <c r="G3" s="276">
        <v>7</v>
      </c>
      <c r="H3" s="276">
        <v>8</v>
      </c>
      <c r="I3" s="276">
        <v>9</v>
      </c>
      <c r="J3" s="276">
        <v>10</v>
      </c>
    </row>
    <row r="4" spans="1:10">
      <c r="A4" s="117" t="s">
        <v>6</v>
      </c>
      <c r="B4" s="115">
        <v>0</v>
      </c>
      <c r="C4" s="115">
        <v>0</v>
      </c>
      <c r="D4" s="115">
        <v>0</v>
      </c>
      <c r="E4" s="115">
        <v>0</v>
      </c>
      <c r="F4" s="115">
        <v>0</v>
      </c>
      <c r="G4" s="115">
        <v>0</v>
      </c>
      <c r="H4" s="115">
        <v>0</v>
      </c>
      <c r="I4" s="115">
        <v>0</v>
      </c>
      <c r="J4" s="115">
        <f>SUM(B4:I4)</f>
        <v>0</v>
      </c>
    </row>
    <row r="5" spans="1:10">
      <c r="A5" s="117" t="s">
        <v>7</v>
      </c>
      <c r="B5" s="115">
        <v>4</v>
      </c>
      <c r="C5" s="115">
        <v>4</v>
      </c>
      <c r="D5" s="115">
        <v>1</v>
      </c>
      <c r="E5" s="115">
        <v>3</v>
      </c>
      <c r="F5" s="115">
        <v>1</v>
      </c>
      <c r="G5" s="115" t="s">
        <v>383</v>
      </c>
      <c r="H5" s="115">
        <v>5</v>
      </c>
      <c r="I5" s="115">
        <v>2</v>
      </c>
      <c r="J5" s="115">
        <f>SUM(B5:I5)</f>
        <v>20</v>
      </c>
    </row>
    <row r="6" spans="1:10">
      <c r="A6" s="117" t="s">
        <v>8</v>
      </c>
      <c r="B6" s="115">
        <v>0</v>
      </c>
      <c r="C6" s="115">
        <v>5</v>
      </c>
      <c r="D6" s="115">
        <v>0</v>
      </c>
      <c r="E6" s="115">
        <v>1</v>
      </c>
      <c r="F6" s="115">
        <v>1</v>
      </c>
      <c r="G6" s="115">
        <v>0</v>
      </c>
      <c r="H6" s="115">
        <v>0</v>
      </c>
      <c r="I6" s="115">
        <v>0</v>
      </c>
      <c r="J6" s="115">
        <f t="shared" ref="J6:J27" si="0">SUM(B6:I6)</f>
        <v>7</v>
      </c>
    </row>
    <row r="7" spans="1:10">
      <c r="A7" s="117" t="s">
        <v>9</v>
      </c>
      <c r="B7" s="115">
        <v>4</v>
      </c>
      <c r="C7" s="115">
        <v>2</v>
      </c>
      <c r="D7" s="115">
        <v>0</v>
      </c>
      <c r="E7" s="115">
        <v>0</v>
      </c>
      <c r="F7" s="115">
        <v>2</v>
      </c>
      <c r="G7" s="115">
        <v>0</v>
      </c>
      <c r="H7" s="115">
        <v>1</v>
      </c>
      <c r="I7" s="115">
        <v>0</v>
      </c>
      <c r="J7" s="115">
        <f t="shared" si="0"/>
        <v>9</v>
      </c>
    </row>
    <row r="8" spans="1:10">
      <c r="A8" s="117" t="s">
        <v>10</v>
      </c>
      <c r="B8" s="115">
        <v>7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f t="shared" si="0"/>
        <v>7</v>
      </c>
    </row>
    <row r="9" spans="1:10">
      <c r="A9" s="117" t="s">
        <v>11</v>
      </c>
      <c r="B9" s="115">
        <v>2</v>
      </c>
      <c r="C9" s="115">
        <v>0</v>
      </c>
      <c r="D9" s="115">
        <v>0</v>
      </c>
      <c r="E9" s="115">
        <v>2</v>
      </c>
      <c r="F9" s="115">
        <v>2</v>
      </c>
      <c r="G9" s="115">
        <v>0</v>
      </c>
      <c r="H9" s="115">
        <v>2</v>
      </c>
      <c r="I9" s="115">
        <v>6</v>
      </c>
      <c r="J9" s="115">
        <f t="shared" si="0"/>
        <v>14</v>
      </c>
    </row>
    <row r="10" spans="1:10">
      <c r="A10" s="117" t="s">
        <v>12</v>
      </c>
      <c r="B10" s="115">
        <v>2</v>
      </c>
      <c r="C10" s="115">
        <v>11</v>
      </c>
      <c r="D10" s="115">
        <v>0</v>
      </c>
      <c r="E10" s="115">
        <v>5</v>
      </c>
      <c r="F10" s="115">
        <v>1</v>
      </c>
      <c r="G10" s="115">
        <v>0</v>
      </c>
      <c r="H10" s="115">
        <v>0</v>
      </c>
      <c r="I10" s="115">
        <v>0</v>
      </c>
      <c r="J10" s="115">
        <f t="shared" si="0"/>
        <v>19</v>
      </c>
    </row>
    <row r="11" spans="1:10">
      <c r="A11" s="117" t="s">
        <v>13</v>
      </c>
      <c r="B11" s="115">
        <v>2</v>
      </c>
      <c r="C11" s="115">
        <v>0</v>
      </c>
      <c r="D11" s="115">
        <v>0</v>
      </c>
      <c r="E11" s="115">
        <v>0</v>
      </c>
      <c r="F11" s="115">
        <v>1</v>
      </c>
      <c r="G11" s="115">
        <v>0</v>
      </c>
      <c r="H11" s="115">
        <v>1</v>
      </c>
      <c r="I11" s="115">
        <v>1</v>
      </c>
      <c r="J11" s="115">
        <f t="shared" si="0"/>
        <v>5</v>
      </c>
    </row>
    <row r="12" spans="1:10">
      <c r="A12" s="117" t="s">
        <v>14</v>
      </c>
      <c r="B12" s="115">
        <v>12</v>
      </c>
      <c r="C12" s="115">
        <v>0</v>
      </c>
      <c r="D12" s="115">
        <v>0</v>
      </c>
      <c r="E12" s="115">
        <v>0</v>
      </c>
      <c r="F12" s="115">
        <v>2</v>
      </c>
      <c r="G12" s="115">
        <v>0</v>
      </c>
      <c r="H12" s="115">
        <v>9</v>
      </c>
      <c r="I12" s="115">
        <v>0</v>
      </c>
      <c r="J12" s="115">
        <f t="shared" si="0"/>
        <v>23</v>
      </c>
    </row>
    <row r="13" spans="1:10">
      <c r="A13" s="117" t="s">
        <v>15</v>
      </c>
      <c r="B13" s="115">
        <v>7</v>
      </c>
      <c r="C13" s="115">
        <v>1</v>
      </c>
      <c r="D13" s="115">
        <v>0</v>
      </c>
      <c r="E13" s="115">
        <v>0</v>
      </c>
      <c r="F13" s="115">
        <v>3</v>
      </c>
      <c r="G13" s="115">
        <v>0</v>
      </c>
      <c r="H13" s="115">
        <v>0</v>
      </c>
      <c r="I13" s="115">
        <v>0</v>
      </c>
      <c r="J13" s="115">
        <f t="shared" si="0"/>
        <v>11</v>
      </c>
    </row>
    <row r="14" spans="1:10">
      <c r="A14" s="117" t="s">
        <v>16</v>
      </c>
      <c r="B14" s="115">
        <v>17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3</v>
      </c>
      <c r="I14" s="115">
        <v>0</v>
      </c>
      <c r="J14" s="115">
        <f t="shared" si="0"/>
        <v>20</v>
      </c>
    </row>
    <row r="15" spans="1:10">
      <c r="A15" s="117" t="s">
        <v>17</v>
      </c>
      <c r="B15" s="115">
        <v>5</v>
      </c>
      <c r="C15" s="115">
        <v>0</v>
      </c>
      <c r="D15" s="115">
        <v>0</v>
      </c>
      <c r="E15" s="115">
        <v>0</v>
      </c>
      <c r="F15" s="115">
        <v>1</v>
      </c>
      <c r="G15" s="115">
        <v>0</v>
      </c>
      <c r="H15" s="115">
        <v>0</v>
      </c>
      <c r="I15" s="115">
        <v>1</v>
      </c>
      <c r="J15" s="115">
        <f t="shared" si="0"/>
        <v>7</v>
      </c>
    </row>
    <row r="16" spans="1:10">
      <c r="A16" s="117" t="s">
        <v>18</v>
      </c>
      <c r="B16" s="115">
        <v>0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8</v>
      </c>
      <c r="I16" s="115">
        <v>0</v>
      </c>
      <c r="J16" s="115">
        <f t="shared" si="0"/>
        <v>8</v>
      </c>
    </row>
    <row r="17" spans="1:11">
      <c r="A17" s="117" t="s">
        <v>19</v>
      </c>
      <c r="B17" s="115">
        <v>1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1</v>
      </c>
      <c r="J17" s="115">
        <f t="shared" si="0"/>
        <v>2</v>
      </c>
    </row>
    <row r="18" spans="1:11">
      <c r="A18" s="117" t="s">
        <v>20</v>
      </c>
      <c r="B18" s="115">
        <v>3</v>
      </c>
      <c r="C18" s="115">
        <v>0</v>
      </c>
      <c r="D18" s="115">
        <v>0</v>
      </c>
      <c r="E18" s="115">
        <v>2</v>
      </c>
      <c r="F18" s="115">
        <v>2</v>
      </c>
      <c r="G18" s="115">
        <v>0</v>
      </c>
      <c r="H18" s="115">
        <v>2</v>
      </c>
      <c r="I18" s="115">
        <v>0</v>
      </c>
      <c r="J18" s="115">
        <f t="shared" si="0"/>
        <v>9</v>
      </c>
    </row>
    <row r="19" spans="1:11">
      <c r="A19" s="117" t="s">
        <v>21</v>
      </c>
      <c r="B19" s="115">
        <v>1</v>
      </c>
      <c r="C19" s="115">
        <v>0</v>
      </c>
      <c r="D19" s="115">
        <v>0</v>
      </c>
      <c r="E19" s="115">
        <v>0</v>
      </c>
      <c r="F19" s="115">
        <v>0</v>
      </c>
      <c r="G19" s="115">
        <v>0</v>
      </c>
      <c r="H19" s="115">
        <v>3</v>
      </c>
      <c r="I19" s="115">
        <v>0</v>
      </c>
      <c r="J19" s="115">
        <f t="shared" si="0"/>
        <v>4</v>
      </c>
    </row>
    <row r="20" spans="1:11">
      <c r="A20" s="117" t="s">
        <v>242</v>
      </c>
      <c r="B20" s="115">
        <v>1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1</v>
      </c>
      <c r="I20" s="115">
        <v>0</v>
      </c>
      <c r="J20" s="115">
        <f t="shared" si="0"/>
        <v>2</v>
      </c>
    </row>
    <row r="21" spans="1:11">
      <c r="A21" s="117" t="s">
        <v>25</v>
      </c>
      <c r="B21" s="115">
        <v>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f t="shared" si="0"/>
        <v>0</v>
      </c>
    </row>
    <row r="22" spans="1:11">
      <c r="A22" s="117" t="s">
        <v>23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f t="shared" si="0"/>
        <v>0</v>
      </c>
    </row>
    <row r="23" spans="1:11">
      <c r="A23" s="117" t="s">
        <v>190</v>
      </c>
      <c r="B23" s="115">
        <v>12</v>
      </c>
      <c r="C23" s="115">
        <v>11</v>
      </c>
      <c r="D23" s="115">
        <v>0</v>
      </c>
      <c r="E23" s="115">
        <v>0</v>
      </c>
      <c r="F23" s="115">
        <v>0</v>
      </c>
      <c r="G23" s="115">
        <v>1</v>
      </c>
      <c r="H23" s="115">
        <v>22</v>
      </c>
      <c r="I23" s="115">
        <v>0</v>
      </c>
      <c r="J23" s="115">
        <f t="shared" si="0"/>
        <v>46</v>
      </c>
    </row>
    <row r="24" spans="1:11">
      <c r="A24" s="117" t="s">
        <v>241</v>
      </c>
      <c r="B24" s="115">
        <v>1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2</v>
      </c>
      <c r="I24" s="115">
        <v>0</v>
      </c>
      <c r="J24" s="115">
        <f t="shared" si="0"/>
        <v>3</v>
      </c>
    </row>
    <row r="25" spans="1:11">
      <c r="A25" s="117" t="s">
        <v>240</v>
      </c>
      <c r="B25" s="115">
        <v>0</v>
      </c>
      <c r="C25" s="115">
        <v>0</v>
      </c>
      <c r="D25" s="115">
        <v>0</v>
      </c>
      <c r="E25" s="115">
        <v>1</v>
      </c>
      <c r="F25" s="115">
        <v>0</v>
      </c>
      <c r="G25" s="115">
        <v>0</v>
      </c>
      <c r="H25" s="115">
        <v>0</v>
      </c>
      <c r="I25" s="115">
        <v>0</v>
      </c>
      <c r="J25" s="115">
        <f t="shared" si="0"/>
        <v>1</v>
      </c>
    </row>
    <row r="26" spans="1:11" ht="27" customHeight="1">
      <c r="A26" s="116" t="s">
        <v>239</v>
      </c>
      <c r="B26" s="115">
        <v>0</v>
      </c>
      <c r="C26" s="115">
        <v>1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f t="shared" si="0"/>
        <v>1</v>
      </c>
    </row>
    <row r="27" spans="1:11" ht="15.75" thickBot="1">
      <c r="A27" s="116" t="s">
        <v>24</v>
      </c>
      <c r="B27" s="115">
        <v>0</v>
      </c>
      <c r="C27" s="115">
        <v>0</v>
      </c>
      <c r="D27" s="115">
        <v>1</v>
      </c>
      <c r="E27" s="115">
        <v>0</v>
      </c>
      <c r="F27" s="115">
        <v>4</v>
      </c>
      <c r="G27" s="115">
        <v>0</v>
      </c>
      <c r="H27" s="115">
        <v>2</v>
      </c>
      <c r="I27" s="115">
        <v>0</v>
      </c>
      <c r="J27" s="115">
        <f t="shared" si="0"/>
        <v>7</v>
      </c>
    </row>
    <row r="28" spans="1:11" ht="21" customHeight="1" thickBot="1">
      <c r="A28" s="157" t="s">
        <v>162</v>
      </c>
      <c r="B28" s="158">
        <f>SUM(B4:B27)</f>
        <v>81</v>
      </c>
      <c r="C28" s="158">
        <f t="shared" ref="C28:I28" si="1">SUM(C4:C27)</f>
        <v>35</v>
      </c>
      <c r="D28" s="158">
        <f t="shared" si="1"/>
        <v>2</v>
      </c>
      <c r="E28" s="158">
        <f t="shared" si="1"/>
        <v>14</v>
      </c>
      <c r="F28" s="158">
        <f t="shared" si="1"/>
        <v>20</v>
      </c>
      <c r="G28" s="158">
        <f t="shared" si="1"/>
        <v>1</v>
      </c>
      <c r="H28" s="158">
        <f t="shared" si="1"/>
        <v>61</v>
      </c>
      <c r="I28" s="158">
        <f t="shared" si="1"/>
        <v>11</v>
      </c>
      <c r="J28" s="158">
        <f>SUM(J4:J27)</f>
        <v>225</v>
      </c>
      <c r="K28" s="178"/>
    </row>
    <row r="29" spans="1:11">
      <c r="B29" s="179"/>
      <c r="C29" s="179"/>
      <c r="D29" s="179"/>
      <c r="E29" s="179"/>
      <c r="F29" s="179"/>
      <c r="G29" s="179"/>
      <c r="H29" s="179"/>
      <c r="I29" s="179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53"/>
  <sheetViews>
    <sheetView topLeftCell="A136" zoomScale="90" zoomScaleNormal="90" workbookViewId="0">
      <selection activeCell="H158" sqref="A1:XFD1048576"/>
    </sheetView>
  </sheetViews>
  <sheetFormatPr defaultRowHeight="15"/>
  <cols>
    <col min="1" max="1" width="24.7109375" style="108" customWidth="1"/>
    <col min="2" max="2" width="9.42578125" style="108" customWidth="1"/>
    <col min="3" max="3" width="9.140625" style="108" customWidth="1"/>
    <col min="4" max="4" width="9.42578125" style="108" customWidth="1"/>
    <col min="5" max="5" width="9" style="108" customWidth="1"/>
    <col min="6" max="7" width="9.28515625" style="108" customWidth="1"/>
    <col min="8" max="8" width="9.5703125" style="108" customWidth="1"/>
    <col min="9" max="9" width="9.42578125" style="108" customWidth="1"/>
    <col min="10" max="10" width="9.7109375" style="108" customWidth="1"/>
    <col min="11" max="11" width="9.140625" style="108" customWidth="1"/>
    <col min="12" max="13" width="9.42578125" style="108" customWidth="1"/>
    <col min="14" max="14" width="10" style="108" customWidth="1"/>
    <col min="15" max="15" width="9.42578125" style="108" customWidth="1"/>
    <col min="16" max="16384" width="9.140625" style="51"/>
  </cols>
  <sheetData>
    <row r="1" spans="1:18" ht="25.5" customHeight="1" thickBot="1">
      <c r="A1" s="383" t="s">
        <v>394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8" ht="113.25" customHeight="1" thickBot="1">
      <c r="A2" s="191" t="s">
        <v>0</v>
      </c>
      <c r="B2" s="412" t="s">
        <v>293</v>
      </c>
      <c r="C2" s="412"/>
      <c r="D2" s="412" t="s">
        <v>292</v>
      </c>
      <c r="E2" s="412"/>
      <c r="F2" s="412"/>
      <c r="G2" s="412" t="s">
        <v>291</v>
      </c>
      <c r="H2" s="412"/>
      <c r="I2" s="412" t="s">
        <v>290</v>
      </c>
      <c r="J2" s="412"/>
      <c r="K2" s="412"/>
      <c r="L2" s="412" t="s">
        <v>289</v>
      </c>
      <c r="M2" s="412"/>
      <c r="N2" s="412" t="s">
        <v>288</v>
      </c>
      <c r="O2" s="412"/>
    </row>
    <row r="3" spans="1:18" ht="14.25" customHeight="1" thickTop="1" thickBot="1">
      <c r="A3" s="186">
        <v>1</v>
      </c>
      <c r="B3" s="409">
        <v>2</v>
      </c>
      <c r="C3" s="409"/>
      <c r="D3" s="409">
        <v>3</v>
      </c>
      <c r="E3" s="409"/>
      <c r="F3" s="409"/>
      <c r="G3" s="409">
        <v>4</v>
      </c>
      <c r="H3" s="409"/>
      <c r="I3" s="409">
        <v>5</v>
      </c>
      <c r="J3" s="409"/>
      <c r="K3" s="409"/>
      <c r="L3" s="409">
        <v>6</v>
      </c>
      <c r="M3" s="409"/>
      <c r="N3" s="409">
        <v>7</v>
      </c>
      <c r="O3" s="409"/>
    </row>
    <row r="4" spans="1:18" ht="17.25" customHeight="1" thickTop="1">
      <c r="A4" s="6" t="s">
        <v>91</v>
      </c>
      <c r="B4" s="410" t="s">
        <v>252</v>
      </c>
      <c r="C4" s="410"/>
      <c r="D4" s="410" t="s">
        <v>252</v>
      </c>
      <c r="E4" s="410"/>
      <c r="F4" s="410"/>
      <c r="G4" s="410" t="s">
        <v>252</v>
      </c>
      <c r="H4" s="410"/>
      <c r="I4" s="410" t="s">
        <v>252</v>
      </c>
      <c r="J4" s="410"/>
      <c r="K4" s="410"/>
      <c r="L4" s="410" t="s">
        <v>252</v>
      </c>
      <c r="M4" s="410"/>
      <c r="N4" s="410">
        <v>3</v>
      </c>
      <c r="O4" s="410"/>
    </row>
    <row r="5" spans="1:18" ht="16.5" customHeight="1">
      <c r="A5" s="6" t="s">
        <v>92</v>
      </c>
      <c r="B5" s="407" t="s">
        <v>252</v>
      </c>
      <c r="C5" s="407"/>
      <c r="D5" s="407" t="s">
        <v>252</v>
      </c>
      <c r="E5" s="407"/>
      <c r="F5" s="407"/>
      <c r="G5" s="407" t="s">
        <v>252</v>
      </c>
      <c r="H5" s="407"/>
      <c r="I5" s="407" t="s">
        <v>252</v>
      </c>
      <c r="J5" s="407"/>
      <c r="K5" s="407"/>
      <c r="L5" s="407" t="s">
        <v>252</v>
      </c>
      <c r="M5" s="407"/>
      <c r="N5" s="407">
        <v>8</v>
      </c>
      <c r="O5" s="407"/>
    </row>
    <row r="6" spans="1:18" ht="15" customHeight="1">
      <c r="A6" s="6" t="s">
        <v>93</v>
      </c>
      <c r="B6" s="407" t="s">
        <v>252</v>
      </c>
      <c r="C6" s="407"/>
      <c r="D6" s="407" t="s">
        <v>252</v>
      </c>
      <c r="E6" s="407"/>
      <c r="F6" s="407"/>
      <c r="G6" s="407" t="s">
        <v>252</v>
      </c>
      <c r="H6" s="407"/>
      <c r="I6" s="407" t="s">
        <v>252</v>
      </c>
      <c r="J6" s="407"/>
      <c r="K6" s="407"/>
      <c r="L6" s="407" t="s">
        <v>252</v>
      </c>
      <c r="M6" s="407"/>
      <c r="N6" s="407">
        <v>4</v>
      </c>
      <c r="O6" s="407"/>
    </row>
    <row r="7" spans="1:18" ht="16.5" customHeight="1">
      <c r="A7" s="6" t="s">
        <v>94</v>
      </c>
      <c r="B7" s="407" t="s">
        <v>252</v>
      </c>
      <c r="C7" s="407"/>
      <c r="D7" s="407" t="s">
        <v>252</v>
      </c>
      <c r="E7" s="407"/>
      <c r="F7" s="407"/>
      <c r="G7" s="407" t="s">
        <v>252</v>
      </c>
      <c r="H7" s="407"/>
      <c r="I7" s="407" t="s">
        <v>252</v>
      </c>
      <c r="J7" s="407"/>
      <c r="K7" s="407"/>
      <c r="L7" s="407" t="s">
        <v>252</v>
      </c>
      <c r="M7" s="407"/>
      <c r="N7" s="407">
        <v>7</v>
      </c>
      <c r="O7" s="407"/>
    </row>
    <row r="8" spans="1:18" ht="15.75" customHeight="1">
      <c r="A8" s="6" t="s">
        <v>95</v>
      </c>
      <c r="B8" s="407" t="s">
        <v>252</v>
      </c>
      <c r="C8" s="407"/>
      <c r="D8" s="407" t="s">
        <v>252</v>
      </c>
      <c r="E8" s="407"/>
      <c r="F8" s="407"/>
      <c r="G8" s="407" t="s">
        <v>252</v>
      </c>
      <c r="H8" s="407"/>
      <c r="I8" s="407" t="s">
        <v>252</v>
      </c>
      <c r="J8" s="407"/>
      <c r="K8" s="407"/>
      <c r="L8" s="407" t="s">
        <v>252</v>
      </c>
      <c r="M8" s="407"/>
      <c r="N8" s="407">
        <v>4</v>
      </c>
      <c r="O8" s="407"/>
    </row>
    <row r="9" spans="1:18" ht="15.75" customHeight="1">
      <c r="A9" s="6" t="s">
        <v>96</v>
      </c>
      <c r="B9" s="407" t="s">
        <v>252</v>
      </c>
      <c r="C9" s="407"/>
      <c r="D9" s="407" t="s">
        <v>252</v>
      </c>
      <c r="E9" s="407"/>
      <c r="F9" s="407"/>
      <c r="G9" s="407" t="s">
        <v>252</v>
      </c>
      <c r="H9" s="407"/>
      <c r="I9" s="407" t="s">
        <v>252</v>
      </c>
      <c r="J9" s="407"/>
      <c r="K9" s="407"/>
      <c r="L9" s="407" t="s">
        <v>252</v>
      </c>
      <c r="M9" s="407"/>
      <c r="N9" s="407">
        <v>2</v>
      </c>
      <c r="O9" s="407"/>
    </row>
    <row r="10" spans="1:18" ht="15" customHeight="1">
      <c r="A10" s="6" t="s">
        <v>97</v>
      </c>
      <c r="B10" s="407" t="s">
        <v>252</v>
      </c>
      <c r="C10" s="407"/>
      <c r="D10" s="407" t="s">
        <v>252</v>
      </c>
      <c r="E10" s="407"/>
      <c r="F10" s="407"/>
      <c r="G10" s="407" t="s">
        <v>252</v>
      </c>
      <c r="H10" s="407"/>
      <c r="I10" s="407" t="s">
        <v>252</v>
      </c>
      <c r="J10" s="407"/>
      <c r="K10" s="407"/>
      <c r="L10" s="407" t="s">
        <v>252</v>
      </c>
      <c r="M10" s="407"/>
      <c r="N10" s="407">
        <v>8</v>
      </c>
      <c r="O10" s="407"/>
    </row>
    <row r="11" spans="1:18" ht="16.5" customHeight="1">
      <c r="A11" s="6" t="s">
        <v>98</v>
      </c>
      <c r="B11" s="407" t="s">
        <v>252</v>
      </c>
      <c r="C11" s="407"/>
      <c r="D11" s="407" t="s">
        <v>252</v>
      </c>
      <c r="E11" s="407"/>
      <c r="F11" s="407"/>
      <c r="G11" s="407" t="s">
        <v>252</v>
      </c>
      <c r="H11" s="407"/>
      <c r="I11" s="407" t="s">
        <v>252</v>
      </c>
      <c r="J11" s="407"/>
      <c r="K11" s="407"/>
      <c r="L11" s="407" t="s">
        <v>252</v>
      </c>
      <c r="M11" s="407"/>
      <c r="N11" s="407">
        <v>2</v>
      </c>
      <c r="O11" s="407"/>
      <c r="R11" s="88"/>
    </row>
    <row r="12" spans="1:18" ht="17.25" customHeight="1">
      <c r="A12" s="6" t="s">
        <v>99</v>
      </c>
      <c r="B12" s="407" t="s">
        <v>252</v>
      </c>
      <c r="C12" s="407"/>
      <c r="D12" s="407" t="s">
        <v>252</v>
      </c>
      <c r="E12" s="407"/>
      <c r="F12" s="407"/>
      <c r="G12" s="407" t="s">
        <v>252</v>
      </c>
      <c r="H12" s="407"/>
      <c r="I12" s="407" t="s">
        <v>252</v>
      </c>
      <c r="J12" s="407"/>
      <c r="K12" s="407"/>
      <c r="L12" s="407" t="s">
        <v>252</v>
      </c>
      <c r="M12" s="407"/>
      <c r="N12" s="407">
        <v>9</v>
      </c>
      <c r="O12" s="407"/>
      <c r="R12" s="88"/>
    </row>
    <row r="13" spans="1:18" ht="13.5" customHeight="1">
      <c r="A13" s="6" t="s">
        <v>100</v>
      </c>
      <c r="B13" s="407" t="s">
        <v>252</v>
      </c>
      <c r="C13" s="407"/>
      <c r="D13" s="407" t="s">
        <v>252</v>
      </c>
      <c r="E13" s="407"/>
      <c r="F13" s="407"/>
      <c r="G13" s="407" t="s">
        <v>252</v>
      </c>
      <c r="H13" s="407"/>
      <c r="I13" s="407" t="s">
        <v>252</v>
      </c>
      <c r="J13" s="407"/>
      <c r="K13" s="407"/>
      <c r="L13" s="407" t="s">
        <v>252</v>
      </c>
      <c r="M13" s="407"/>
      <c r="N13" s="407">
        <v>7</v>
      </c>
      <c r="O13" s="407"/>
    </row>
    <row r="14" spans="1:18" ht="13.5" customHeight="1">
      <c r="A14" s="6" t="s">
        <v>101</v>
      </c>
      <c r="B14" s="407" t="s">
        <v>252</v>
      </c>
      <c r="C14" s="407"/>
      <c r="D14" s="407" t="s">
        <v>252</v>
      </c>
      <c r="E14" s="407"/>
      <c r="F14" s="407"/>
      <c r="G14" s="407" t="s">
        <v>252</v>
      </c>
      <c r="H14" s="407"/>
      <c r="I14" s="407" t="s">
        <v>252</v>
      </c>
      <c r="J14" s="407"/>
      <c r="K14" s="407"/>
      <c r="L14" s="407" t="s">
        <v>252</v>
      </c>
      <c r="M14" s="407"/>
      <c r="N14" s="407">
        <v>12</v>
      </c>
      <c r="O14" s="407"/>
    </row>
    <row r="15" spans="1:18" ht="16.5" customHeight="1">
      <c r="A15" s="6" t="s">
        <v>102</v>
      </c>
      <c r="B15" s="407" t="s">
        <v>252</v>
      </c>
      <c r="C15" s="407"/>
      <c r="D15" s="407" t="s">
        <v>252</v>
      </c>
      <c r="E15" s="407"/>
      <c r="F15" s="407"/>
      <c r="G15" s="407" t="s">
        <v>252</v>
      </c>
      <c r="H15" s="407"/>
      <c r="I15" s="407" t="s">
        <v>252</v>
      </c>
      <c r="J15" s="407"/>
      <c r="K15" s="407"/>
      <c r="L15" s="407" t="s">
        <v>252</v>
      </c>
      <c r="M15" s="407"/>
      <c r="N15" s="407">
        <v>3</v>
      </c>
      <c r="O15" s="407"/>
    </row>
    <row r="16" spans="1:18" ht="17.25" customHeight="1">
      <c r="A16" s="6" t="s">
        <v>103</v>
      </c>
      <c r="B16" s="407" t="s">
        <v>252</v>
      </c>
      <c r="C16" s="407"/>
      <c r="D16" s="407" t="s">
        <v>252</v>
      </c>
      <c r="E16" s="407"/>
      <c r="F16" s="407"/>
      <c r="G16" s="407" t="s">
        <v>252</v>
      </c>
      <c r="H16" s="407"/>
      <c r="I16" s="407" t="s">
        <v>252</v>
      </c>
      <c r="J16" s="407"/>
      <c r="K16" s="407"/>
      <c r="L16" s="407" t="s">
        <v>252</v>
      </c>
      <c r="M16" s="407"/>
      <c r="N16" s="407">
        <v>10</v>
      </c>
      <c r="O16" s="407"/>
    </row>
    <row r="17" spans="1:19" ht="14.25" customHeight="1">
      <c r="A17" s="6" t="s">
        <v>104</v>
      </c>
      <c r="B17" s="407" t="s">
        <v>252</v>
      </c>
      <c r="C17" s="407"/>
      <c r="D17" s="407" t="s">
        <v>252</v>
      </c>
      <c r="E17" s="407"/>
      <c r="F17" s="407"/>
      <c r="G17" s="407" t="s">
        <v>252</v>
      </c>
      <c r="H17" s="407"/>
      <c r="I17" s="407" t="s">
        <v>252</v>
      </c>
      <c r="J17" s="407"/>
      <c r="K17" s="407"/>
      <c r="L17" s="407" t="s">
        <v>252</v>
      </c>
      <c r="M17" s="407"/>
      <c r="N17" s="407">
        <v>9</v>
      </c>
      <c r="O17" s="407"/>
    </row>
    <row r="18" spans="1:19" ht="15.75" customHeight="1">
      <c r="A18" s="6" t="s">
        <v>160</v>
      </c>
      <c r="B18" s="407" t="s">
        <v>252</v>
      </c>
      <c r="C18" s="407"/>
      <c r="D18" s="407" t="s">
        <v>252</v>
      </c>
      <c r="E18" s="407"/>
      <c r="F18" s="407"/>
      <c r="G18" s="407" t="s">
        <v>252</v>
      </c>
      <c r="H18" s="407"/>
      <c r="I18" s="407" t="s">
        <v>252</v>
      </c>
      <c r="J18" s="407"/>
      <c r="K18" s="407"/>
      <c r="L18" s="407" t="s">
        <v>252</v>
      </c>
      <c r="M18" s="407"/>
      <c r="N18" s="407">
        <v>6</v>
      </c>
      <c r="O18" s="407"/>
    </row>
    <row r="19" spans="1:19" ht="18.75" customHeight="1">
      <c r="A19" s="6" t="s">
        <v>106</v>
      </c>
      <c r="B19" s="407" t="s">
        <v>252</v>
      </c>
      <c r="C19" s="407"/>
      <c r="D19" s="407" t="s">
        <v>252</v>
      </c>
      <c r="E19" s="407"/>
      <c r="F19" s="407"/>
      <c r="G19" s="407" t="s">
        <v>252</v>
      </c>
      <c r="H19" s="407"/>
      <c r="I19" s="407" t="s">
        <v>252</v>
      </c>
      <c r="J19" s="407"/>
      <c r="K19" s="407"/>
      <c r="L19" s="407" t="s">
        <v>252</v>
      </c>
      <c r="M19" s="407"/>
      <c r="N19" s="407">
        <v>8</v>
      </c>
      <c r="O19" s="407"/>
    </row>
    <row r="20" spans="1:19">
      <c r="A20" s="6" t="s">
        <v>242</v>
      </c>
      <c r="B20" s="407" t="s">
        <v>252</v>
      </c>
      <c r="C20" s="407"/>
      <c r="D20" s="407" t="s">
        <v>252</v>
      </c>
      <c r="E20" s="407"/>
      <c r="F20" s="407"/>
      <c r="G20" s="407" t="s">
        <v>252</v>
      </c>
      <c r="H20" s="407"/>
      <c r="I20" s="407" t="s">
        <v>252</v>
      </c>
      <c r="J20" s="407"/>
      <c r="K20" s="407"/>
      <c r="L20" s="407" t="s">
        <v>252</v>
      </c>
      <c r="M20" s="407"/>
      <c r="N20" s="407">
        <v>3</v>
      </c>
      <c r="O20" s="407"/>
    </row>
    <row r="21" spans="1:19" ht="13.5" customHeight="1">
      <c r="A21" s="6" t="s">
        <v>190</v>
      </c>
      <c r="B21" s="407" t="s">
        <v>252</v>
      </c>
      <c r="C21" s="407"/>
      <c r="D21" s="407" t="s">
        <v>252</v>
      </c>
      <c r="E21" s="407"/>
      <c r="F21" s="407"/>
      <c r="G21" s="407" t="s">
        <v>252</v>
      </c>
      <c r="H21" s="407"/>
      <c r="I21" s="407" t="s">
        <v>252</v>
      </c>
      <c r="J21" s="407"/>
      <c r="K21" s="407"/>
      <c r="L21" s="407" t="s">
        <v>252</v>
      </c>
      <c r="M21" s="407"/>
      <c r="N21" s="407">
        <v>4</v>
      </c>
      <c r="O21" s="407"/>
    </row>
    <row r="22" spans="1:19">
      <c r="A22" s="6" t="s">
        <v>23</v>
      </c>
      <c r="B22" s="407" t="s">
        <v>254</v>
      </c>
      <c r="C22" s="407"/>
      <c r="D22" s="407" t="s">
        <v>252</v>
      </c>
      <c r="E22" s="407"/>
      <c r="F22" s="407"/>
      <c r="G22" s="407" t="s">
        <v>254</v>
      </c>
      <c r="H22" s="407"/>
      <c r="I22" s="407" t="s">
        <v>254</v>
      </c>
      <c r="J22" s="407"/>
      <c r="K22" s="407"/>
      <c r="L22" s="407" t="s">
        <v>252</v>
      </c>
      <c r="M22" s="407"/>
      <c r="N22" s="407">
        <v>2</v>
      </c>
      <c r="O22" s="407"/>
    </row>
    <row r="23" spans="1:19">
      <c r="A23" s="6" t="s">
        <v>24</v>
      </c>
      <c r="B23" s="407" t="s">
        <v>252</v>
      </c>
      <c r="C23" s="407"/>
      <c r="D23" s="407" t="s">
        <v>252</v>
      </c>
      <c r="E23" s="407"/>
      <c r="F23" s="407"/>
      <c r="G23" s="407" t="s">
        <v>252</v>
      </c>
      <c r="H23" s="407"/>
      <c r="I23" s="407" t="s">
        <v>252</v>
      </c>
      <c r="J23" s="407"/>
      <c r="K23" s="407"/>
      <c r="L23" s="407" t="s">
        <v>252</v>
      </c>
      <c r="M23" s="407"/>
      <c r="N23" s="407">
        <v>10</v>
      </c>
      <c r="O23" s="407"/>
    </row>
    <row r="24" spans="1:19">
      <c r="A24" s="6" t="s">
        <v>25</v>
      </c>
      <c r="B24" s="407" t="s">
        <v>252</v>
      </c>
      <c r="C24" s="407"/>
      <c r="D24" s="407" t="s">
        <v>252</v>
      </c>
      <c r="E24" s="407"/>
      <c r="F24" s="407"/>
      <c r="G24" s="407" t="s">
        <v>252</v>
      </c>
      <c r="H24" s="407"/>
      <c r="I24" s="407" t="s">
        <v>252</v>
      </c>
      <c r="J24" s="407"/>
      <c r="K24" s="407"/>
      <c r="L24" s="407" t="s">
        <v>252</v>
      </c>
      <c r="M24" s="407"/>
      <c r="N24" s="407">
        <v>4</v>
      </c>
      <c r="O24" s="407"/>
    </row>
    <row r="25" spans="1:19" ht="24" customHeight="1">
      <c r="A25" s="6" t="s">
        <v>253</v>
      </c>
      <c r="B25" s="407" t="s">
        <v>252</v>
      </c>
      <c r="C25" s="407"/>
      <c r="D25" s="407" t="s">
        <v>252</v>
      </c>
      <c r="E25" s="407"/>
      <c r="F25" s="407"/>
      <c r="G25" s="407" t="s">
        <v>252</v>
      </c>
      <c r="H25" s="407"/>
      <c r="I25" s="407" t="s">
        <v>252</v>
      </c>
      <c r="J25" s="407"/>
      <c r="K25" s="407"/>
      <c r="L25" s="407" t="s">
        <v>252</v>
      </c>
      <c r="M25" s="407"/>
      <c r="N25" s="407">
        <v>4</v>
      </c>
      <c r="O25" s="407"/>
    </row>
    <row r="26" spans="1:19" ht="26.25" customHeight="1">
      <c r="A26" s="6" t="s">
        <v>255</v>
      </c>
      <c r="B26" s="407" t="s">
        <v>252</v>
      </c>
      <c r="C26" s="407"/>
      <c r="D26" s="407" t="s">
        <v>252</v>
      </c>
      <c r="E26" s="407"/>
      <c r="F26" s="407"/>
      <c r="G26" s="407" t="s">
        <v>252</v>
      </c>
      <c r="H26" s="407"/>
      <c r="I26" s="407" t="s">
        <v>252</v>
      </c>
      <c r="J26" s="407"/>
      <c r="K26" s="407"/>
      <c r="L26" s="407" t="s">
        <v>252</v>
      </c>
      <c r="M26" s="407"/>
      <c r="N26" s="407">
        <v>5</v>
      </c>
      <c r="O26" s="407"/>
    </row>
    <row r="27" spans="1:19" ht="16.5" customHeight="1" thickBot="1">
      <c r="A27" s="23" t="s">
        <v>241</v>
      </c>
      <c r="B27" s="408" t="s">
        <v>252</v>
      </c>
      <c r="C27" s="408"/>
      <c r="D27" s="408" t="s">
        <v>252</v>
      </c>
      <c r="E27" s="408"/>
      <c r="F27" s="408"/>
      <c r="G27" s="408" t="s">
        <v>252</v>
      </c>
      <c r="H27" s="408"/>
      <c r="I27" s="408" t="s">
        <v>252</v>
      </c>
      <c r="J27" s="408"/>
      <c r="K27" s="408"/>
      <c r="L27" s="408" t="s">
        <v>252</v>
      </c>
      <c r="M27" s="408"/>
      <c r="N27" s="408">
        <v>8</v>
      </c>
      <c r="O27" s="408"/>
    </row>
    <row r="28" spans="1:19" ht="16.5" customHeight="1">
      <c r="A28" s="6"/>
      <c r="B28" s="6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9" ht="27" customHeight="1" thickBot="1">
      <c r="A29" s="411" t="s">
        <v>395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1"/>
    </row>
    <row r="30" spans="1:19" ht="84" customHeight="1" thickBot="1">
      <c r="A30" s="191" t="s">
        <v>0</v>
      </c>
      <c r="B30" s="412" t="s">
        <v>287</v>
      </c>
      <c r="C30" s="412"/>
      <c r="D30" s="412"/>
      <c r="E30" s="412"/>
      <c r="F30" s="412" t="s">
        <v>286</v>
      </c>
      <c r="G30" s="412"/>
      <c r="H30" s="412"/>
      <c r="I30" s="412" t="s">
        <v>285</v>
      </c>
      <c r="J30" s="412"/>
      <c r="K30" s="412"/>
      <c r="L30" s="412"/>
      <c r="M30" s="412" t="s">
        <v>284</v>
      </c>
      <c r="N30" s="412"/>
      <c r="O30" s="412"/>
    </row>
    <row r="31" spans="1:19" ht="12.75" customHeight="1" thickTop="1" thickBot="1">
      <c r="A31" s="186">
        <v>1</v>
      </c>
      <c r="B31" s="409">
        <v>2</v>
      </c>
      <c r="C31" s="409"/>
      <c r="D31" s="409"/>
      <c r="E31" s="409"/>
      <c r="F31" s="409">
        <v>3</v>
      </c>
      <c r="G31" s="409"/>
      <c r="H31" s="409"/>
      <c r="I31" s="409">
        <v>4</v>
      </c>
      <c r="J31" s="409"/>
      <c r="K31" s="409"/>
      <c r="L31" s="409"/>
      <c r="M31" s="409">
        <v>5</v>
      </c>
      <c r="N31" s="409"/>
      <c r="O31" s="409"/>
    </row>
    <row r="32" spans="1:19" ht="15.75" thickTop="1">
      <c r="A32" s="6" t="s">
        <v>91</v>
      </c>
      <c r="B32" s="410">
        <v>5</v>
      </c>
      <c r="C32" s="410"/>
      <c r="D32" s="410"/>
      <c r="E32" s="410"/>
      <c r="F32" s="410">
        <v>0</v>
      </c>
      <c r="G32" s="410"/>
      <c r="H32" s="410"/>
      <c r="I32" s="410">
        <v>0</v>
      </c>
      <c r="J32" s="410"/>
      <c r="K32" s="410"/>
      <c r="L32" s="410"/>
      <c r="M32" s="410" t="s">
        <v>252</v>
      </c>
      <c r="N32" s="410"/>
      <c r="O32" s="410"/>
      <c r="R32" s="117"/>
      <c r="S32" s="115"/>
    </row>
    <row r="33" spans="1:19">
      <c r="A33" s="6" t="s">
        <v>92</v>
      </c>
      <c r="B33" s="407">
        <v>12</v>
      </c>
      <c r="C33" s="407"/>
      <c r="D33" s="407"/>
      <c r="E33" s="407"/>
      <c r="F33" s="407">
        <v>20</v>
      </c>
      <c r="G33" s="407"/>
      <c r="H33" s="407"/>
      <c r="I33" s="407">
        <v>0</v>
      </c>
      <c r="J33" s="407"/>
      <c r="K33" s="407"/>
      <c r="L33" s="407"/>
      <c r="M33" s="407" t="s">
        <v>252</v>
      </c>
      <c r="N33" s="407"/>
      <c r="O33" s="407"/>
      <c r="R33" s="117"/>
      <c r="S33" s="115"/>
    </row>
    <row r="34" spans="1:19">
      <c r="A34" s="6" t="s">
        <v>93</v>
      </c>
      <c r="B34" s="407">
        <v>2</v>
      </c>
      <c r="C34" s="407"/>
      <c r="D34" s="407"/>
      <c r="E34" s="407"/>
      <c r="F34" s="407">
        <v>7</v>
      </c>
      <c r="G34" s="407"/>
      <c r="H34" s="407"/>
      <c r="I34" s="407">
        <v>0</v>
      </c>
      <c r="J34" s="407"/>
      <c r="K34" s="407"/>
      <c r="L34" s="407"/>
      <c r="M34" s="407" t="s">
        <v>252</v>
      </c>
      <c r="N34" s="407"/>
      <c r="O34" s="407"/>
      <c r="R34" s="117"/>
      <c r="S34" s="115"/>
    </row>
    <row r="35" spans="1:19">
      <c r="A35" s="6" t="s">
        <v>94</v>
      </c>
      <c r="B35" s="407">
        <v>0</v>
      </c>
      <c r="C35" s="407"/>
      <c r="D35" s="407"/>
      <c r="E35" s="407"/>
      <c r="F35" s="407">
        <v>9</v>
      </c>
      <c r="G35" s="407"/>
      <c r="H35" s="407"/>
      <c r="I35" s="407">
        <v>2</v>
      </c>
      <c r="J35" s="407"/>
      <c r="K35" s="407"/>
      <c r="L35" s="407"/>
      <c r="M35" s="407" t="s">
        <v>252</v>
      </c>
      <c r="N35" s="407"/>
      <c r="O35" s="407"/>
      <c r="R35" s="117"/>
      <c r="S35" s="115"/>
    </row>
    <row r="36" spans="1:19">
      <c r="A36" s="6" t="s">
        <v>95</v>
      </c>
      <c r="B36" s="407">
        <v>1</v>
      </c>
      <c r="C36" s="407"/>
      <c r="D36" s="407"/>
      <c r="E36" s="407"/>
      <c r="F36" s="407">
        <v>7</v>
      </c>
      <c r="G36" s="407"/>
      <c r="H36" s="407"/>
      <c r="I36" s="407">
        <v>0</v>
      </c>
      <c r="J36" s="407"/>
      <c r="K36" s="407"/>
      <c r="L36" s="407"/>
      <c r="M36" s="407" t="s">
        <v>252</v>
      </c>
      <c r="N36" s="407"/>
      <c r="O36" s="407"/>
      <c r="R36" s="117"/>
      <c r="S36" s="115"/>
    </row>
    <row r="37" spans="1:19">
      <c r="A37" s="6" t="s">
        <v>96</v>
      </c>
      <c r="B37" s="407">
        <v>6</v>
      </c>
      <c r="C37" s="407"/>
      <c r="D37" s="407"/>
      <c r="E37" s="407"/>
      <c r="F37" s="407">
        <v>14</v>
      </c>
      <c r="G37" s="407"/>
      <c r="H37" s="407"/>
      <c r="I37" s="407">
        <v>0</v>
      </c>
      <c r="J37" s="407"/>
      <c r="K37" s="407"/>
      <c r="L37" s="407"/>
      <c r="M37" s="407" t="s">
        <v>252</v>
      </c>
      <c r="N37" s="407"/>
      <c r="O37" s="407"/>
      <c r="R37" s="117"/>
      <c r="S37" s="115"/>
    </row>
    <row r="38" spans="1:19">
      <c r="A38" s="6" t="s">
        <v>97</v>
      </c>
      <c r="B38" s="407">
        <v>3</v>
      </c>
      <c r="C38" s="407"/>
      <c r="D38" s="407"/>
      <c r="E38" s="407"/>
      <c r="F38" s="407">
        <v>19</v>
      </c>
      <c r="G38" s="407"/>
      <c r="H38" s="407"/>
      <c r="I38" s="407">
        <v>0</v>
      </c>
      <c r="J38" s="407"/>
      <c r="K38" s="407"/>
      <c r="L38" s="407"/>
      <c r="M38" s="407" t="s">
        <v>252</v>
      </c>
      <c r="N38" s="407"/>
      <c r="O38" s="407"/>
      <c r="R38" s="117"/>
      <c r="S38" s="115"/>
    </row>
    <row r="39" spans="1:19">
      <c r="A39" s="6" t="s">
        <v>98</v>
      </c>
      <c r="B39" s="407">
        <v>1</v>
      </c>
      <c r="C39" s="407"/>
      <c r="D39" s="407"/>
      <c r="E39" s="407"/>
      <c r="F39" s="407">
        <v>5</v>
      </c>
      <c r="G39" s="407"/>
      <c r="H39" s="407"/>
      <c r="I39" s="407">
        <v>0</v>
      </c>
      <c r="J39" s="407"/>
      <c r="K39" s="407"/>
      <c r="L39" s="407"/>
      <c r="M39" s="407" t="s">
        <v>252</v>
      </c>
      <c r="N39" s="407"/>
      <c r="O39" s="407"/>
      <c r="R39" s="117"/>
      <c r="S39" s="115"/>
    </row>
    <row r="40" spans="1:19">
      <c r="A40" s="6" t="s">
        <v>99</v>
      </c>
      <c r="B40" s="407">
        <v>0</v>
      </c>
      <c r="C40" s="407"/>
      <c r="D40" s="407"/>
      <c r="E40" s="407"/>
      <c r="F40" s="407">
        <v>23</v>
      </c>
      <c r="G40" s="407"/>
      <c r="H40" s="407"/>
      <c r="I40" s="407">
        <v>0</v>
      </c>
      <c r="J40" s="407"/>
      <c r="K40" s="407"/>
      <c r="L40" s="407"/>
      <c r="M40" s="407" t="s">
        <v>252</v>
      </c>
      <c r="N40" s="407"/>
      <c r="O40" s="407"/>
      <c r="R40" s="117"/>
      <c r="S40" s="115"/>
    </row>
    <row r="41" spans="1:19">
      <c r="A41" s="6" t="s">
        <v>100</v>
      </c>
      <c r="B41" s="407">
        <v>5</v>
      </c>
      <c r="C41" s="407"/>
      <c r="D41" s="407"/>
      <c r="E41" s="407"/>
      <c r="F41" s="407">
        <v>11</v>
      </c>
      <c r="G41" s="407"/>
      <c r="H41" s="407"/>
      <c r="I41" s="407">
        <v>0</v>
      </c>
      <c r="J41" s="407"/>
      <c r="K41" s="407"/>
      <c r="L41" s="407"/>
      <c r="M41" s="407" t="s">
        <v>252</v>
      </c>
      <c r="N41" s="407"/>
      <c r="O41" s="407"/>
      <c r="R41" s="117"/>
      <c r="S41" s="115"/>
    </row>
    <row r="42" spans="1:19">
      <c r="A42" s="6" t="s">
        <v>101</v>
      </c>
      <c r="B42" s="407">
        <v>2</v>
      </c>
      <c r="C42" s="407"/>
      <c r="D42" s="407"/>
      <c r="E42" s="407"/>
      <c r="F42" s="407">
        <v>20</v>
      </c>
      <c r="G42" s="407"/>
      <c r="H42" s="407"/>
      <c r="I42" s="407">
        <v>0</v>
      </c>
      <c r="J42" s="407"/>
      <c r="K42" s="407"/>
      <c r="L42" s="407"/>
      <c r="M42" s="407" t="s">
        <v>252</v>
      </c>
      <c r="N42" s="407"/>
      <c r="O42" s="407"/>
      <c r="R42" s="117"/>
      <c r="S42" s="115"/>
    </row>
    <row r="43" spans="1:19">
      <c r="A43" s="6" t="s">
        <v>102</v>
      </c>
      <c r="B43" s="407">
        <v>0</v>
      </c>
      <c r="C43" s="407"/>
      <c r="D43" s="407"/>
      <c r="E43" s="407"/>
      <c r="F43" s="407">
        <v>7</v>
      </c>
      <c r="G43" s="407"/>
      <c r="H43" s="407"/>
      <c r="I43" s="407">
        <v>0</v>
      </c>
      <c r="J43" s="407"/>
      <c r="K43" s="407"/>
      <c r="L43" s="407"/>
      <c r="M43" s="407" t="s">
        <v>252</v>
      </c>
      <c r="N43" s="407"/>
      <c r="O43" s="407"/>
      <c r="R43" s="117"/>
      <c r="S43" s="115"/>
    </row>
    <row r="44" spans="1:19">
      <c r="A44" s="6" t="s">
        <v>103</v>
      </c>
      <c r="B44" s="407">
        <v>4</v>
      </c>
      <c r="C44" s="407"/>
      <c r="D44" s="407"/>
      <c r="E44" s="407"/>
      <c r="F44" s="407">
        <v>8</v>
      </c>
      <c r="G44" s="407"/>
      <c r="H44" s="407"/>
      <c r="I44" s="407">
        <v>0</v>
      </c>
      <c r="J44" s="407"/>
      <c r="K44" s="407"/>
      <c r="L44" s="407"/>
      <c r="M44" s="407" t="s">
        <v>252</v>
      </c>
      <c r="N44" s="407"/>
      <c r="O44" s="407"/>
      <c r="R44" s="117"/>
      <c r="S44" s="115"/>
    </row>
    <row r="45" spans="1:19">
      <c r="A45" s="6" t="s">
        <v>104</v>
      </c>
      <c r="B45" s="407">
        <v>1</v>
      </c>
      <c r="C45" s="407"/>
      <c r="D45" s="407"/>
      <c r="E45" s="407"/>
      <c r="F45" s="407">
        <v>2</v>
      </c>
      <c r="G45" s="407"/>
      <c r="H45" s="407"/>
      <c r="I45" s="407">
        <v>0</v>
      </c>
      <c r="J45" s="407"/>
      <c r="K45" s="407"/>
      <c r="L45" s="407"/>
      <c r="M45" s="407" t="s">
        <v>252</v>
      </c>
      <c r="N45" s="407"/>
      <c r="O45" s="407"/>
      <c r="R45" s="117"/>
      <c r="S45" s="115"/>
    </row>
    <row r="46" spans="1:19">
      <c r="A46" s="6" t="s">
        <v>160</v>
      </c>
      <c r="B46" s="407">
        <v>0</v>
      </c>
      <c r="C46" s="407"/>
      <c r="D46" s="407"/>
      <c r="E46" s="407"/>
      <c r="F46" s="407">
        <v>9</v>
      </c>
      <c r="G46" s="407"/>
      <c r="H46" s="407"/>
      <c r="I46" s="407">
        <v>0</v>
      </c>
      <c r="J46" s="407"/>
      <c r="K46" s="407"/>
      <c r="L46" s="407"/>
      <c r="M46" s="407" t="s">
        <v>252</v>
      </c>
      <c r="N46" s="407"/>
      <c r="O46" s="407"/>
      <c r="R46" s="117"/>
      <c r="S46" s="115"/>
    </row>
    <row r="47" spans="1:19">
      <c r="A47" s="6" t="s">
        <v>106</v>
      </c>
      <c r="B47" s="407">
        <v>0</v>
      </c>
      <c r="C47" s="407"/>
      <c r="D47" s="407"/>
      <c r="E47" s="407"/>
      <c r="F47" s="407">
        <v>4</v>
      </c>
      <c r="G47" s="407"/>
      <c r="H47" s="407"/>
      <c r="I47" s="407">
        <v>0</v>
      </c>
      <c r="J47" s="407"/>
      <c r="K47" s="407"/>
      <c r="L47" s="407"/>
      <c r="M47" s="407" t="s">
        <v>252</v>
      </c>
      <c r="N47" s="407"/>
      <c r="O47" s="407"/>
      <c r="R47" s="117"/>
      <c r="S47" s="115"/>
    </row>
    <row r="48" spans="1:19">
      <c r="A48" s="6" t="s">
        <v>242</v>
      </c>
      <c r="B48" s="407">
        <v>0</v>
      </c>
      <c r="C48" s="407"/>
      <c r="D48" s="407"/>
      <c r="E48" s="407"/>
      <c r="F48" s="407">
        <v>2</v>
      </c>
      <c r="G48" s="407"/>
      <c r="H48" s="407"/>
      <c r="I48" s="407">
        <v>0</v>
      </c>
      <c r="J48" s="407"/>
      <c r="K48" s="407"/>
      <c r="L48" s="407"/>
      <c r="M48" s="407" t="s">
        <v>252</v>
      </c>
      <c r="N48" s="407"/>
      <c r="O48" s="407"/>
      <c r="R48" s="117"/>
      <c r="S48" s="115"/>
    </row>
    <row r="49" spans="1:19">
      <c r="A49" s="6" t="s">
        <v>190</v>
      </c>
      <c r="B49" s="407">
        <v>21</v>
      </c>
      <c r="C49" s="407"/>
      <c r="D49" s="407"/>
      <c r="E49" s="407"/>
      <c r="F49" s="407">
        <v>46</v>
      </c>
      <c r="G49" s="407"/>
      <c r="H49" s="407"/>
      <c r="I49" s="407">
        <v>0</v>
      </c>
      <c r="J49" s="407"/>
      <c r="K49" s="407"/>
      <c r="L49" s="407"/>
      <c r="M49" s="407" t="s">
        <v>252</v>
      </c>
      <c r="N49" s="407"/>
      <c r="O49" s="407"/>
      <c r="R49" s="117"/>
      <c r="S49" s="115"/>
    </row>
    <row r="50" spans="1:19">
      <c r="A50" s="6" t="s">
        <v>23</v>
      </c>
      <c r="B50" s="407">
        <v>0</v>
      </c>
      <c r="C50" s="407"/>
      <c r="D50" s="407"/>
      <c r="E50" s="407"/>
      <c r="F50" s="407">
        <v>0</v>
      </c>
      <c r="G50" s="407"/>
      <c r="H50" s="407"/>
      <c r="I50" s="407">
        <v>0</v>
      </c>
      <c r="J50" s="407"/>
      <c r="K50" s="407"/>
      <c r="L50" s="407"/>
      <c r="M50" s="407" t="s">
        <v>252</v>
      </c>
      <c r="N50" s="407"/>
      <c r="O50" s="407"/>
      <c r="R50" s="117"/>
      <c r="S50" s="115"/>
    </row>
    <row r="51" spans="1:19">
      <c r="A51" s="6" t="s">
        <v>24</v>
      </c>
      <c r="B51" s="407">
        <v>0</v>
      </c>
      <c r="C51" s="407"/>
      <c r="D51" s="407"/>
      <c r="E51" s="407"/>
      <c r="F51" s="407">
        <v>7</v>
      </c>
      <c r="G51" s="407"/>
      <c r="H51" s="407"/>
      <c r="I51" s="407">
        <v>0</v>
      </c>
      <c r="J51" s="407"/>
      <c r="K51" s="407"/>
      <c r="L51" s="407"/>
      <c r="M51" s="407" t="s">
        <v>252</v>
      </c>
      <c r="N51" s="407"/>
      <c r="O51" s="407"/>
      <c r="R51" s="117"/>
      <c r="S51" s="115"/>
    </row>
    <row r="52" spans="1:19">
      <c r="A52" s="6" t="s">
        <v>25</v>
      </c>
      <c r="B52" s="407">
        <v>0</v>
      </c>
      <c r="C52" s="407"/>
      <c r="D52" s="407"/>
      <c r="E52" s="407"/>
      <c r="F52" s="407">
        <v>0</v>
      </c>
      <c r="G52" s="407"/>
      <c r="H52" s="407"/>
      <c r="I52" s="407">
        <v>0</v>
      </c>
      <c r="J52" s="407"/>
      <c r="K52" s="407"/>
      <c r="L52" s="407"/>
      <c r="M52" s="407" t="s">
        <v>252</v>
      </c>
      <c r="N52" s="407"/>
      <c r="O52" s="407"/>
      <c r="R52" s="117"/>
      <c r="S52" s="115"/>
    </row>
    <row r="53" spans="1:19">
      <c r="A53" s="113" t="s">
        <v>253</v>
      </c>
      <c r="B53" s="407">
        <v>2</v>
      </c>
      <c r="C53" s="407"/>
      <c r="D53" s="407"/>
      <c r="E53" s="407"/>
      <c r="F53" s="407">
        <v>1</v>
      </c>
      <c r="G53" s="407"/>
      <c r="H53" s="407"/>
      <c r="I53" s="407">
        <v>0</v>
      </c>
      <c r="J53" s="407"/>
      <c r="K53" s="407"/>
      <c r="L53" s="407"/>
      <c r="M53" s="407" t="s">
        <v>252</v>
      </c>
      <c r="N53" s="407"/>
      <c r="O53" s="407"/>
      <c r="R53" s="117"/>
      <c r="S53" s="115"/>
    </row>
    <row r="54" spans="1:19" ht="25.5">
      <c r="A54" s="6" t="s">
        <v>255</v>
      </c>
      <c r="B54" s="407">
        <v>0</v>
      </c>
      <c r="C54" s="407"/>
      <c r="D54" s="407"/>
      <c r="E54" s="407"/>
      <c r="F54" s="407">
        <v>1</v>
      </c>
      <c r="G54" s="407"/>
      <c r="H54" s="407"/>
      <c r="I54" s="407">
        <v>0</v>
      </c>
      <c r="J54" s="407"/>
      <c r="K54" s="407"/>
      <c r="L54" s="407"/>
      <c r="M54" s="407" t="s">
        <v>252</v>
      </c>
      <c r="N54" s="407"/>
      <c r="O54" s="407"/>
      <c r="R54" s="116"/>
      <c r="S54" s="115"/>
    </row>
    <row r="55" spans="1:19" ht="15.75" thickBot="1">
      <c r="A55" s="23" t="s">
        <v>241</v>
      </c>
      <c r="B55" s="408">
        <v>3</v>
      </c>
      <c r="C55" s="408"/>
      <c r="D55" s="408"/>
      <c r="E55" s="408"/>
      <c r="F55" s="408">
        <v>3</v>
      </c>
      <c r="G55" s="408"/>
      <c r="H55" s="408"/>
      <c r="I55" s="408">
        <v>0</v>
      </c>
      <c r="J55" s="408"/>
      <c r="K55" s="408"/>
      <c r="L55" s="408"/>
      <c r="M55" s="408" t="s">
        <v>252</v>
      </c>
      <c r="N55" s="408"/>
      <c r="O55" s="408"/>
      <c r="R55" s="116"/>
      <c r="S55" s="115"/>
    </row>
    <row r="57" spans="1:19" ht="27.75" customHeight="1" thickBot="1">
      <c r="A57" s="411" t="s">
        <v>396</v>
      </c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1"/>
    </row>
    <row r="58" spans="1:19" ht="24" customHeight="1" thickBot="1">
      <c r="A58" s="398" t="s">
        <v>0</v>
      </c>
      <c r="B58" s="416" t="s">
        <v>283</v>
      </c>
      <c r="C58" s="416"/>
      <c r="D58" s="416"/>
      <c r="E58" s="416"/>
      <c r="F58" s="416"/>
      <c r="G58" s="416"/>
      <c r="H58" s="416"/>
      <c r="I58" s="416"/>
      <c r="J58" s="416"/>
      <c r="K58" s="416"/>
      <c r="L58" s="416"/>
      <c r="M58" s="416"/>
      <c r="N58" s="416"/>
      <c r="O58" s="416"/>
    </row>
    <row r="59" spans="1:19" ht="152.25" customHeight="1" thickBot="1">
      <c r="A59" s="399"/>
      <c r="B59" s="399" t="s">
        <v>282</v>
      </c>
      <c r="C59" s="399"/>
      <c r="D59" s="399" t="s">
        <v>281</v>
      </c>
      <c r="E59" s="399"/>
      <c r="F59" s="399"/>
      <c r="G59" s="399" t="s">
        <v>280</v>
      </c>
      <c r="H59" s="399"/>
      <c r="I59" s="399" t="s">
        <v>279</v>
      </c>
      <c r="J59" s="399"/>
      <c r="K59" s="399" t="s">
        <v>278</v>
      </c>
      <c r="L59" s="399"/>
      <c r="M59" s="399" t="s">
        <v>277</v>
      </c>
      <c r="N59" s="399"/>
      <c r="O59" s="399"/>
    </row>
    <row r="60" spans="1:19" ht="12.75" customHeight="1" thickTop="1" thickBot="1">
      <c r="A60" s="193">
        <v>1</v>
      </c>
      <c r="B60" s="413">
        <v>2</v>
      </c>
      <c r="C60" s="413"/>
      <c r="D60" s="413">
        <v>3</v>
      </c>
      <c r="E60" s="413"/>
      <c r="F60" s="413"/>
      <c r="G60" s="413">
        <v>4</v>
      </c>
      <c r="H60" s="413"/>
      <c r="I60" s="413">
        <v>5</v>
      </c>
      <c r="J60" s="413"/>
      <c r="K60" s="413">
        <v>6</v>
      </c>
      <c r="L60" s="413"/>
      <c r="M60" s="413">
        <v>7</v>
      </c>
      <c r="N60" s="413"/>
      <c r="O60" s="413"/>
    </row>
    <row r="61" spans="1:19" ht="15.75" thickTop="1">
      <c r="A61" s="6" t="s">
        <v>91</v>
      </c>
      <c r="B61" s="410" t="s">
        <v>252</v>
      </c>
      <c r="C61" s="410"/>
      <c r="D61" s="410" t="s">
        <v>252</v>
      </c>
      <c r="E61" s="410"/>
      <c r="F61" s="410"/>
      <c r="G61" s="410" t="s">
        <v>252</v>
      </c>
      <c r="H61" s="410"/>
      <c r="I61" s="410" t="s">
        <v>252</v>
      </c>
      <c r="J61" s="410"/>
      <c r="K61" s="410" t="s">
        <v>252</v>
      </c>
      <c r="L61" s="410"/>
      <c r="M61" s="410" t="s">
        <v>252</v>
      </c>
      <c r="N61" s="410"/>
      <c r="O61" s="410"/>
    </row>
    <row r="62" spans="1:19">
      <c r="A62" s="6" t="s">
        <v>92</v>
      </c>
      <c r="B62" s="407" t="s">
        <v>252</v>
      </c>
      <c r="C62" s="407"/>
      <c r="D62" s="407" t="s">
        <v>252</v>
      </c>
      <c r="E62" s="407"/>
      <c r="F62" s="407"/>
      <c r="G62" s="407" t="s">
        <v>252</v>
      </c>
      <c r="H62" s="407"/>
      <c r="I62" s="407" t="s">
        <v>252</v>
      </c>
      <c r="J62" s="407"/>
      <c r="K62" s="407" t="s">
        <v>252</v>
      </c>
      <c r="L62" s="407"/>
      <c r="M62" s="407" t="s">
        <v>252</v>
      </c>
      <c r="N62" s="407"/>
      <c r="O62" s="407"/>
    </row>
    <row r="63" spans="1:19">
      <c r="A63" s="6" t="s">
        <v>93</v>
      </c>
      <c r="B63" s="407" t="s">
        <v>252</v>
      </c>
      <c r="C63" s="407"/>
      <c r="D63" s="407" t="s">
        <v>252</v>
      </c>
      <c r="E63" s="407"/>
      <c r="F63" s="407"/>
      <c r="G63" s="407" t="s">
        <v>252</v>
      </c>
      <c r="H63" s="407"/>
      <c r="I63" s="407" t="s">
        <v>252</v>
      </c>
      <c r="J63" s="407"/>
      <c r="K63" s="407" t="s">
        <v>252</v>
      </c>
      <c r="L63" s="407"/>
      <c r="M63" s="407" t="s">
        <v>252</v>
      </c>
      <c r="N63" s="407"/>
      <c r="O63" s="407"/>
    </row>
    <row r="64" spans="1:19">
      <c r="A64" s="6" t="s">
        <v>94</v>
      </c>
      <c r="B64" s="407" t="s">
        <v>252</v>
      </c>
      <c r="C64" s="407"/>
      <c r="D64" s="407" t="s">
        <v>252</v>
      </c>
      <c r="E64" s="407"/>
      <c r="F64" s="407"/>
      <c r="G64" s="407" t="s">
        <v>252</v>
      </c>
      <c r="H64" s="407"/>
      <c r="I64" s="407" t="s">
        <v>254</v>
      </c>
      <c r="J64" s="407"/>
      <c r="K64" s="407" t="s">
        <v>252</v>
      </c>
      <c r="L64" s="407"/>
      <c r="M64" s="407" t="s">
        <v>252</v>
      </c>
      <c r="N64" s="407"/>
      <c r="O64" s="407"/>
    </row>
    <row r="65" spans="1:15">
      <c r="A65" s="6" t="s">
        <v>95</v>
      </c>
      <c r="B65" s="407" t="s">
        <v>252</v>
      </c>
      <c r="C65" s="407"/>
      <c r="D65" s="407" t="s">
        <v>252</v>
      </c>
      <c r="E65" s="407"/>
      <c r="F65" s="407"/>
      <c r="G65" s="407" t="s">
        <v>252</v>
      </c>
      <c r="H65" s="407"/>
      <c r="I65" s="407" t="s">
        <v>252</v>
      </c>
      <c r="J65" s="407"/>
      <c r="K65" s="407" t="s">
        <v>252</v>
      </c>
      <c r="L65" s="407"/>
      <c r="M65" s="407" t="s">
        <v>252</v>
      </c>
      <c r="N65" s="407"/>
      <c r="O65" s="407"/>
    </row>
    <row r="66" spans="1:15">
      <c r="A66" s="6" t="s">
        <v>96</v>
      </c>
      <c r="B66" s="407" t="s">
        <v>252</v>
      </c>
      <c r="C66" s="407"/>
      <c r="D66" s="407" t="s">
        <v>252</v>
      </c>
      <c r="E66" s="407"/>
      <c r="F66" s="407"/>
      <c r="G66" s="407" t="s">
        <v>252</v>
      </c>
      <c r="H66" s="407"/>
      <c r="I66" s="407" t="s">
        <v>252</v>
      </c>
      <c r="J66" s="407"/>
      <c r="K66" s="407" t="s">
        <v>252</v>
      </c>
      <c r="L66" s="407"/>
      <c r="M66" s="407" t="s">
        <v>252</v>
      </c>
      <c r="N66" s="407"/>
      <c r="O66" s="407"/>
    </row>
    <row r="67" spans="1:15">
      <c r="A67" s="6" t="s">
        <v>97</v>
      </c>
      <c r="B67" s="407" t="s">
        <v>252</v>
      </c>
      <c r="C67" s="407"/>
      <c r="D67" s="407" t="s">
        <v>252</v>
      </c>
      <c r="E67" s="407"/>
      <c r="F67" s="407"/>
      <c r="G67" s="407" t="s">
        <v>252</v>
      </c>
      <c r="H67" s="407"/>
      <c r="I67" s="407" t="s">
        <v>252</v>
      </c>
      <c r="J67" s="407"/>
      <c r="K67" s="407" t="s">
        <v>252</v>
      </c>
      <c r="L67" s="407"/>
      <c r="M67" s="407" t="s">
        <v>252</v>
      </c>
      <c r="N67" s="407"/>
      <c r="O67" s="407"/>
    </row>
    <row r="68" spans="1:15">
      <c r="A68" s="6" t="s">
        <v>98</v>
      </c>
      <c r="B68" s="407" t="s">
        <v>252</v>
      </c>
      <c r="C68" s="407"/>
      <c r="D68" s="407" t="s">
        <v>252</v>
      </c>
      <c r="E68" s="407"/>
      <c r="F68" s="407"/>
      <c r="G68" s="407" t="s">
        <v>252</v>
      </c>
      <c r="H68" s="407"/>
      <c r="I68" s="407" t="s">
        <v>252</v>
      </c>
      <c r="J68" s="407"/>
      <c r="K68" s="407" t="s">
        <v>252</v>
      </c>
      <c r="L68" s="407"/>
      <c r="M68" s="407" t="s">
        <v>252</v>
      </c>
      <c r="N68" s="407"/>
      <c r="O68" s="407"/>
    </row>
    <row r="69" spans="1:15">
      <c r="A69" s="6" t="s">
        <v>99</v>
      </c>
      <c r="B69" s="407" t="s">
        <v>252</v>
      </c>
      <c r="C69" s="407"/>
      <c r="D69" s="407" t="s">
        <v>252</v>
      </c>
      <c r="E69" s="407"/>
      <c r="F69" s="407"/>
      <c r="G69" s="407" t="s">
        <v>252</v>
      </c>
      <c r="H69" s="407"/>
      <c r="I69" s="407" t="s">
        <v>252</v>
      </c>
      <c r="J69" s="407"/>
      <c r="K69" s="407" t="s">
        <v>252</v>
      </c>
      <c r="L69" s="407"/>
      <c r="M69" s="407" t="s">
        <v>252</v>
      </c>
      <c r="N69" s="407"/>
      <c r="O69" s="407"/>
    </row>
    <row r="70" spans="1:15">
      <c r="A70" s="6" t="s">
        <v>100</v>
      </c>
      <c r="B70" s="407" t="s">
        <v>252</v>
      </c>
      <c r="C70" s="407"/>
      <c r="D70" s="407" t="s">
        <v>252</v>
      </c>
      <c r="E70" s="407"/>
      <c r="F70" s="407"/>
      <c r="G70" s="407" t="s">
        <v>252</v>
      </c>
      <c r="H70" s="407"/>
      <c r="I70" s="407" t="s">
        <v>252</v>
      </c>
      <c r="J70" s="407"/>
      <c r="K70" s="407" t="s">
        <v>252</v>
      </c>
      <c r="L70" s="407"/>
      <c r="M70" s="407" t="s">
        <v>252</v>
      </c>
      <c r="N70" s="407"/>
      <c r="O70" s="407"/>
    </row>
    <row r="71" spans="1:15">
      <c r="A71" s="6" t="s">
        <v>101</v>
      </c>
      <c r="B71" s="407" t="s">
        <v>252</v>
      </c>
      <c r="C71" s="407"/>
      <c r="D71" s="407" t="s">
        <v>252</v>
      </c>
      <c r="E71" s="407"/>
      <c r="F71" s="407"/>
      <c r="G71" s="407" t="s">
        <v>252</v>
      </c>
      <c r="H71" s="407"/>
      <c r="I71" s="407" t="s">
        <v>252</v>
      </c>
      <c r="J71" s="407"/>
      <c r="K71" s="407" t="s">
        <v>252</v>
      </c>
      <c r="L71" s="407"/>
      <c r="M71" s="407" t="s">
        <v>252</v>
      </c>
      <c r="N71" s="407"/>
      <c r="O71" s="407"/>
    </row>
    <row r="72" spans="1:15">
      <c r="A72" s="6" t="s">
        <v>102</v>
      </c>
      <c r="B72" s="407" t="s">
        <v>252</v>
      </c>
      <c r="C72" s="407"/>
      <c r="D72" s="407" t="s">
        <v>252</v>
      </c>
      <c r="E72" s="407"/>
      <c r="F72" s="407"/>
      <c r="G72" s="407" t="s">
        <v>252</v>
      </c>
      <c r="H72" s="407"/>
      <c r="I72" s="407" t="s">
        <v>252</v>
      </c>
      <c r="J72" s="407"/>
      <c r="K72" s="407" t="s">
        <v>252</v>
      </c>
      <c r="L72" s="407"/>
      <c r="M72" s="407" t="s">
        <v>252</v>
      </c>
      <c r="N72" s="407"/>
      <c r="O72" s="407"/>
    </row>
    <row r="73" spans="1:15">
      <c r="A73" s="6" t="s">
        <v>103</v>
      </c>
      <c r="B73" s="407" t="s">
        <v>252</v>
      </c>
      <c r="C73" s="407"/>
      <c r="D73" s="407" t="s">
        <v>252</v>
      </c>
      <c r="E73" s="407"/>
      <c r="F73" s="407"/>
      <c r="G73" s="407" t="s">
        <v>252</v>
      </c>
      <c r="H73" s="407"/>
      <c r="I73" s="407" t="s">
        <v>252</v>
      </c>
      <c r="J73" s="407"/>
      <c r="K73" s="407" t="s">
        <v>252</v>
      </c>
      <c r="L73" s="407"/>
      <c r="M73" s="407" t="s">
        <v>252</v>
      </c>
      <c r="N73" s="407"/>
      <c r="O73" s="407"/>
    </row>
    <row r="74" spans="1:15">
      <c r="A74" s="6" t="s">
        <v>104</v>
      </c>
      <c r="B74" s="407" t="s">
        <v>252</v>
      </c>
      <c r="C74" s="407"/>
      <c r="D74" s="407" t="s">
        <v>252</v>
      </c>
      <c r="E74" s="407"/>
      <c r="F74" s="407"/>
      <c r="G74" s="407" t="s">
        <v>252</v>
      </c>
      <c r="H74" s="407"/>
      <c r="I74" s="407" t="s">
        <v>252</v>
      </c>
      <c r="J74" s="407"/>
      <c r="K74" s="407" t="s">
        <v>252</v>
      </c>
      <c r="L74" s="407"/>
      <c r="M74" s="407" t="s">
        <v>252</v>
      </c>
      <c r="N74" s="407"/>
      <c r="O74" s="407"/>
    </row>
    <row r="75" spans="1:15">
      <c r="A75" s="6" t="s">
        <v>160</v>
      </c>
      <c r="B75" s="407" t="s">
        <v>252</v>
      </c>
      <c r="C75" s="407"/>
      <c r="D75" s="407" t="s">
        <v>252</v>
      </c>
      <c r="E75" s="407"/>
      <c r="F75" s="407"/>
      <c r="G75" s="407" t="s">
        <v>252</v>
      </c>
      <c r="H75" s="407"/>
      <c r="I75" s="407" t="s">
        <v>252</v>
      </c>
      <c r="J75" s="407"/>
      <c r="K75" s="407" t="s">
        <v>252</v>
      </c>
      <c r="L75" s="407"/>
      <c r="M75" s="407" t="s">
        <v>252</v>
      </c>
      <c r="N75" s="407"/>
      <c r="O75" s="407"/>
    </row>
    <row r="76" spans="1:15">
      <c r="A76" s="6" t="s">
        <v>106</v>
      </c>
      <c r="B76" s="407" t="s">
        <v>252</v>
      </c>
      <c r="C76" s="407"/>
      <c r="D76" s="407" t="s">
        <v>252</v>
      </c>
      <c r="E76" s="407"/>
      <c r="F76" s="407"/>
      <c r="G76" s="407" t="s">
        <v>252</v>
      </c>
      <c r="H76" s="407"/>
      <c r="I76" s="407" t="s">
        <v>252</v>
      </c>
      <c r="J76" s="407"/>
      <c r="K76" s="407" t="s">
        <v>252</v>
      </c>
      <c r="L76" s="407"/>
      <c r="M76" s="407" t="s">
        <v>252</v>
      </c>
      <c r="N76" s="407"/>
      <c r="O76" s="407"/>
    </row>
    <row r="77" spans="1:15">
      <c r="A77" s="6" t="s">
        <v>242</v>
      </c>
      <c r="B77" s="407" t="s">
        <v>254</v>
      </c>
      <c r="C77" s="407"/>
      <c r="D77" s="407" t="s">
        <v>254</v>
      </c>
      <c r="E77" s="407"/>
      <c r="F77" s="407"/>
      <c r="G77" s="407" t="s">
        <v>254</v>
      </c>
      <c r="H77" s="407"/>
      <c r="I77" s="407" t="s">
        <v>254</v>
      </c>
      <c r="J77" s="407"/>
      <c r="K77" s="407" t="s">
        <v>252</v>
      </c>
      <c r="L77" s="407"/>
      <c r="M77" s="407" t="s">
        <v>252</v>
      </c>
      <c r="N77" s="407"/>
      <c r="O77" s="407"/>
    </row>
    <row r="78" spans="1:15">
      <c r="A78" s="113" t="s">
        <v>190</v>
      </c>
      <c r="B78" s="407" t="s">
        <v>252</v>
      </c>
      <c r="C78" s="407"/>
      <c r="D78" s="407" t="s">
        <v>252</v>
      </c>
      <c r="E78" s="407"/>
      <c r="F78" s="407"/>
      <c r="G78" s="407" t="s">
        <v>252</v>
      </c>
      <c r="H78" s="407"/>
      <c r="I78" s="407" t="s">
        <v>252</v>
      </c>
      <c r="J78" s="407"/>
      <c r="K78" s="407" t="s">
        <v>252</v>
      </c>
      <c r="L78" s="407"/>
      <c r="M78" s="407" t="s">
        <v>252</v>
      </c>
      <c r="N78" s="407"/>
      <c r="O78" s="407"/>
    </row>
    <row r="79" spans="1:15">
      <c r="A79" s="6" t="s">
        <v>23</v>
      </c>
      <c r="B79" s="407" t="s">
        <v>252</v>
      </c>
      <c r="C79" s="407"/>
      <c r="D79" s="407" t="s">
        <v>252</v>
      </c>
      <c r="E79" s="407"/>
      <c r="F79" s="407"/>
      <c r="G79" s="407" t="s">
        <v>252</v>
      </c>
      <c r="H79" s="407"/>
      <c r="I79" s="407" t="s">
        <v>252</v>
      </c>
      <c r="J79" s="407"/>
      <c r="K79" s="407" t="s">
        <v>252</v>
      </c>
      <c r="L79" s="407"/>
      <c r="M79" s="407" t="s">
        <v>252</v>
      </c>
      <c r="N79" s="407"/>
      <c r="O79" s="407"/>
    </row>
    <row r="80" spans="1:15">
      <c r="A80" s="6" t="s">
        <v>24</v>
      </c>
      <c r="B80" s="407" t="s">
        <v>252</v>
      </c>
      <c r="C80" s="407"/>
      <c r="D80" s="407" t="s">
        <v>252</v>
      </c>
      <c r="E80" s="407"/>
      <c r="F80" s="407"/>
      <c r="G80" s="407" t="s">
        <v>252</v>
      </c>
      <c r="H80" s="407"/>
      <c r="I80" s="407" t="s">
        <v>252</v>
      </c>
      <c r="J80" s="407"/>
      <c r="K80" s="407" t="s">
        <v>252</v>
      </c>
      <c r="L80" s="407"/>
      <c r="M80" s="407" t="s">
        <v>252</v>
      </c>
      <c r="N80" s="407"/>
      <c r="O80" s="407"/>
    </row>
    <row r="81" spans="1:15">
      <c r="A81" s="6" t="s">
        <v>25</v>
      </c>
      <c r="B81" s="407" t="s">
        <v>252</v>
      </c>
      <c r="C81" s="407"/>
      <c r="D81" s="407" t="s">
        <v>252</v>
      </c>
      <c r="E81" s="407"/>
      <c r="F81" s="407"/>
      <c r="G81" s="407" t="s">
        <v>252</v>
      </c>
      <c r="H81" s="407"/>
      <c r="I81" s="407" t="s">
        <v>252</v>
      </c>
      <c r="J81" s="407"/>
      <c r="K81" s="407" t="s">
        <v>252</v>
      </c>
      <c r="L81" s="407"/>
      <c r="M81" s="407" t="s">
        <v>252</v>
      </c>
      <c r="N81" s="407"/>
      <c r="O81" s="407"/>
    </row>
    <row r="82" spans="1:15" ht="25.5">
      <c r="A82" s="6" t="s">
        <v>271</v>
      </c>
      <c r="B82" s="407" t="s">
        <v>252</v>
      </c>
      <c r="C82" s="407"/>
      <c r="D82" s="407" t="s">
        <v>252</v>
      </c>
      <c r="E82" s="407"/>
      <c r="F82" s="407"/>
      <c r="G82" s="407" t="s">
        <v>252</v>
      </c>
      <c r="H82" s="407"/>
      <c r="I82" s="407" t="s">
        <v>252</v>
      </c>
      <c r="J82" s="407"/>
      <c r="K82" s="407" t="s">
        <v>252</v>
      </c>
      <c r="L82" s="407"/>
      <c r="M82" s="407" t="s">
        <v>252</v>
      </c>
      <c r="N82" s="407"/>
      <c r="O82" s="407"/>
    </row>
    <row r="83" spans="1:15" ht="25.5">
      <c r="A83" s="6" t="s">
        <v>276</v>
      </c>
      <c r="B83" s="407" t="s">
        <v>252</v>
      </c>
      <c r="C83" s="407"/>
      <c r="D83" s="407" t="s">
        <v>252</v>
      </c>
      <c r="E83" s="407"/>
      <c r="F83" s="407"/>
      <c r="G83" s="407" t="s">
        <v>252</v>
      </c>
      <c r="H83" s="407"/>
      <c r="I83" s="407" t="s">
        <v>252</v>
      </c>
      <c r="J83" s="407"/>
      <c r="K83" s="407" t="s">
        <v>252</v>
      </c>
      <c r="L83" s="407"/>
      <c r="M83" s="407" t="s">
        <v>252</v>
      </c>
      <c r="N83" s="407"/>
      <c r="O83" s="407"/>
    </row>
    <row r="84" spans="1:15" ht="15.75" thickBot="1">
      <c r="A84" s="23" t="s">
        <v>241</v>
      </c>
      <c r="B84" s="408" t="s">
        <v>252</v>
      </c>
      <c r="C84" s="408"/>
      <c r="D84" s="408" t="s">
        <v>252</v>
      </c>
      <c r="E84" s="408"/>
      <c r="F84" s="408"/>
      <c r="G84" s="408" t="s">
        <v>252</v>
      </c>
      <c r="H84" s="408"/>
      <c r="I84" s="408" t="s">
        <v>252</v>
      </c>
      <c r="J84" s="408"/>
      <c r="K84" s="408" t="s">
        <v>252</v>
      </c>
      <c r="L84" s="408"/>
      <c r="M84" s="408" t="s">
        <v>252</v>
      </c>
      <c r="N84" s="408"/>
      <c r="O84" s="408"/>
    </row>
    <row r="85" spans="1:15">
      <c r="A85" s="32"/>
      <c r="B85" s="32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</row>
    <row r="86" spans="1:15" ht="23.25" customHeight="1" thickBot="1">
      <c r="A86" s="411" t="s">
        <v>397</v>
      </c>
      <c r="B86" s="411"/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1"/>
      <c r="O86" s="411"/>
    </row>
    <row r="87" spans="1:15" ht="34.5" customHeight="1" thickBot="1">
      <c r="A87" s="398" t="s">
        <v>0</v>
      </c>
      <c r="B87" s="417" t="s">
        <v>275</v>
      </c>
      <c r="C87" s="417"/>
      <c r="D87" s="417"/>
      <c r="E87" s="417"/>
      <c r="F87" s="417"/>
      <c r="G87" s="417"/>
      <c r="H87" s="417"/>
      <c r="I87" s="417" t="s">
        <v>274</v>
      </c>
      <c r="J87" s="417"/>
      <c r="K87" s="417"/>
      <c r="L87" s="417"/>
      <c r="M87" s="417"/>
      <c r="N87" s="417"/>
      <c r="O87" s="417"/>
    </row>
    <row r="88" spans="1:15" ht="57" customHeight="1" thickBot="1">
      <c r="A88" s="407"/>
      <c r="B88" s="399" t="s">
        <v>273</v>
      </c>
      <c r="C88" s="399"/>
      <c r="D88" s="399"/>
      <c r="E88" s="399"/>
      <c r="F88" s="399" t="s">
        <v>272</v>
      </c>
      <c r="G88" s="399"/>
      <c r="H88" s="399"/>
      <c r="I88" s="412" t="s">
        <v>273</v>
      </c>
      <c r="J88" s="412"/>
      <c r="K88" s="412"/>
      <c r="L88" s="412" t="s">
        <v>272</v>
      </c>
      <c r="M88" s="412"/>
      <c r="N88" s="412"/>
      <c r="O88" s="412"/>
    </row>
    <row r="89" spans="1:15" ht="12.75" customHeight="1" thickTop="1" thickBot="1">
      <c r="A89" s="186">
        <v>1</v>
      </c>
      <c r="B89" s="409">
        <v>2</v>
      </c>
      <c r="C89" s="409"/>
      <c r="D89" s="409"/>
      <c r="E89" s="409"/>
      <c r="F89" s="409">
        <v>3</v>
      </c>
      <c r="G89" s="409"/>
      <c r="H89" s="409"/>
      <c r="I89" s="409">
        <v>4</v>
      </c>
      <c r="J89" s="409"/>
      <c r="K89" s="409"/>
      <c r="L89" s="409">
        <v>5</v>
      </c>
      <c r="M89" s="409"/>
      <c r="N89" s="409"/>
      <c r="O89" s="409"/>
    </row>
    <row r="90" spans="1:15" ht="15.75" thickTop="1">
      <c r="A90" s="6" t="s">
        <v>91</v>
      </c>
      <c r="B90" s="410" t="s">
        <v>252</v>
      </c>
      <c r="C90" s="410"/>
      <c r="D90" s="410"/>
      <c r="E90" s="410"/>
      <c r="F90" s="410" t="s">
        <v>252</v>
      </c>
      <c r="G90" s="410"/>
      <c r="H90" s="410"/>
      <c r="I90" s="410" t="s">
        <v>252</v>
      </c>
      <c r="J90" s="410"/>
      <c r="K90" s="410"/>
      <c r="L90" s="410" t="s">
        <v>252</v>
      </c>
      <c r="M90" s="410"/>
      <c r="N90" s="410"/>
      <c r="O90" s="410"/>
    </row>
    <row r="91" spans="1:15">
      <c r="A91" s="6" t="s">
        <v>92</v>
      </c>
      <c r="B91" s="407" t="s">
        <v>252</v>
      </c>
      <c r="C91" s="407"/>
      <c r="D91" s="407"/>
      <c r="E91" s="407"/>
      <c r="F91" s="407" t="s">
        <v>252</v>
      </c>
      <c r="G91" s="407"/>
      <c r="H91" s="407"/>
      <c r="I91" s="407" t="s">
        <v>252</v>
      </c>
      <c r="J91" s="407"/>
      <c r="K91" s="407"/>
      <c r="L91" s="407" t="s">
        <v>252</v>
      </c>
      <c r="M91" s="407"/>
      <c r="N91" s="407"/>
      <c r="O91" s="407"/>
    </row>
    <row r="92" spans="1:15">
      <c r="A92" s="6" t="s">
        <v>93</v>
      </c>
      <c r="B92" s="407" t="s">
        <v>252</v>
      </c>
      <c r="C92" s="407"/>
      <c r="D92" s="407"/>
      <c r="E92" s="407"/>
      <c r="F92" s="407" t="s">
        <v>252</v>
      </c>
      <c r="G92" s="407"/>
      <c r="H92" s="407"/>
      <c r="I92" s="407" t="s">
        <v>252</v>
      </c>
      <c r="J92" s="407"/>
      <c r="K92" s="407"/>
      <c r="L92" s="407" t="s">
        <v>252</v>
      </c>
      <c r="M92" s="407"/>
      <c r="N92" s="407"/>
      <c r="O92" s="407"/>
    </row>
    <row r="93" spans="1:15">
      <c r="A93" s="6" t="s">
        <v>94</v>
      </c>
      <c r="B93" s="407" t="s">
        <v>252</v>
      </c>
      <c r="C93" s="407"/>
      <c r="D93" s="407"/>
      <c r="E93" s="407"/>
      <c r="F93" s="407" t="s">
        <v>252</v>
      </c>
      <c r="G93" s="407"/>
      <c r="H93" s="407"/>
      <c r="I93" s="407" t="s">
        <v>252</v>
      </c>
      <c r="J93" s="407"/>
      <c r="K93" s="407"/>
      <c r="L93" s="407" t="s">
        <v>252</v>
      </c>
      <c r="M93" s="407"/>
      <c r="N93" s="407"/>
      <c r="O93" s="407"/>
    </row>
    <row r="94" spans="1:15">
      <c r="A94" s="6" t="s">
        <v>95</v>
      </c>
      <c r="B94" s="407" t="s">
        <v>252</v>
      </c>
      <c r="C94" s="407"/>
      <c r="D94" s="407"/>
      <c r="E94" s="407"/>
      <c r="F94" s="407" t="s">
        <v>252</v>
      </c>
      <c r="G94" s="407"/>
      <c r="H94" s="407"/>
      <c r="I94" s="407" t="s">
        <v>252</v>
      </c>
      <c r="J94" s="407"/>
      <c r="K94" s="407"/>
      <c r="L94" s="407" t="s">
        <v>252</v>
      </c>
      <c r="M94" s="407"/>
      <c r="N94" s="407"/>
      <c r="O94" s="407"/>
    </row>
    <row r="95" spans="1:15">
      <c r="A95" s="6" t="s">
        <v>96</v>
      </c>
      <c r="B95" s="407" t="s">
        <v>252</v>
      </c>
      <c r="C95" s="407"/>
      <c r="D95" s="407"/>
      <c r="E95" s="407"/>
      <c r="F95" s="407" t="s">
        <v>252</v>
      </c>
      <c r="G95" s="407"/>
      <c r="H95" s="407"/>
      <c r="I95" s="407" t="s">
        <v>252</v>
      </c>
      <c r="J95" s="407"/>
      <c r="K95" s="407"/>
      <c r="L95" s="407" t="s">
        <v>252</v>
      </c>
      <c r="M95" s="407"/>
      <c r="N95" s="407"/>
      <c r="O95" s="407"/>
    </row>
    <row r="96" spans="1:15">
      <c r="A96" s="6" t="s">
        <v>97</v>
      </c>
      <c r="B96" s="407" t="s">
        <v>252</v>
      </c>
      <c r="C96" s="407"/>
      <c r="D96" s="407"/>
      <c r="E96" s="407"/>
      <c r="F96" s="407" t="s">
        <v>252</v>
      </c>
      <c r="G96" s="407"/>
      <c r="H96" s="407"/>
      <c r="I96" s="407" t="s">
        <v>252</v>
      </c>
      <c r="J96" s="407"/>
      <c r="K96" s="407"/>
      <c r="L96" s="407" t="s">
        <v>252</v>
      </c>
      <c r="M96" s="407"/>
      <c r="N96" s="407"/>
      <c r="O96" s="407"/>
    </row>
    <row r="97" spans="1:15">
      <c r="A97" s="6" t="s">
        <v>98</v>
      </c>
      <c r="B97" s="407" t="s">
        <v>252</v>
      </c>
      <c r="C97" s="407"/>
      <c r="D97" s="407"/>
      <c r="E97" s="407"/>
      <c r="F97" s="407" t="s">
        <v>252</v>
      </c>
      <c r="G97" s="407"/>
      <c r="H97" s="407"/>
      <c r="I97" s="407" t="s">
        <v>252</v>
      </c>
      <c r="J97" s="407"/>
      <c r="K97" s="407"/>
      <c r="L97" s="407" t="s">
        <v>252</v>
      </c>
      <c r="M97" s="407"/>
      <c r="N97" s="407"/>
      <c r="O97" s="407"/>
    </row>
    <row r="98" spans="1:15">
      <c r="A98" s="6" t="s">
        <v>99</v>
      </c>
      <c r="B98" s="407" t="s">
        <v>252</v>
      </c>
      <c r="C98" s="407"/>
      <c r="D98" s="407"/>
      <c r="E98" s="407"/>
      <c r="F98" s="407" t="s">
        <v>252</v>
      </c>
      <c r="G98" s="407"/>
      <c r="H98" s="407"/>
      <c r="I98" s="407" t="s">
        <v>252</v>
      </c>
      <c r="J98" s="407"/>
      <c r="K98" s="407"/>
      <c r="L98" s="407" t="s">
        <v>252</v>
      </c>
      <c r="M98" s="407"/>
      <c r="N98" s="407"/>
      <c r="O98" s="407"/>
    </row>
    <row r="99" spans="1:15">
      <c r="A99" s="6" t="s">
        <v>100</v>
      </c>
      <c r="B99" s="407" t="s">
        <v>252</v>
      </c>
      <c r="C99" s="407"/>
      <c r="D99" s="407"/>
      <c r="E99" s="407"/>
      <c r="F99" s="407" t="s">
        <v>252</v>
      </c>
      <c r="G99" s="407"/>
      <c r="H99" s="407"/>
      <c r="I99" s="407" t="s">
        <v>252</v>
      </c>
      <c r="J99" s="407"/>
      <c r="K99" s="407"/>
      <c r="L99" s="407" t="s">
        <v>252</v>
      </c>
      <c r="M99" s="407"/>
      <c r="N99" s="407"/>
      <c r="O99" s="407"/>
    </row>
    <row r="100" spans="1:15">
      <c r="A100" s="6" t="s">
        <v>101</v>
      </c>
      <c r="B100" s="407" t="s">
        <v>252</v>
      </c>
      <c r="C100" s="407"/>
      <c r="D100" s="407"/>
      <c r="E100" s="407"/>
      <c r="F100" s="407" t="s">
        <v>252</v>
      </c>
      <c r="G100" s="407"/>
      <c r="H100" s="407"/>
      <c r="I100" s="407" t="s">
        <v>252</v>
      </c>
      <c r="J100" s="407"/>
      <c r="K100" s="407"/>
      <c r="L100" s="407" t="s">
        <v>252</v>
      </c>
      <c r="M100" s="407"/>
      <c r="N100" s="407"/>
      <c r="O100" s="407"/>
    </row>
    <row r="101" spans="1:15">
      <c r="A101" s="6" t="s">
        <v>102</v>
      </c>
      <c r="B101" s="407" t="s">
        <v>252</v>
      </c>
      <c r="C101" s="407"/>
      <c r="D101" s="407"/>
      <c r="E101" s="407"/>
      <c r="F101" s="407" t="s">
        <v>252</v>
      </c>
      <c r="G101" s="407"/>
      <c r="H101" s="407"/>
      <c r="I101" s="407" t="s">
        <v>252</v>
      </c>
      <c r="J101" s="407"/>
      <c r="K101" s="407"/>
      <c r="L101" s="407" t="s">
        <v>252</v>
      </c>
      <c r="M101" s="407"/>
      <c r="N101" s="407"/>
      <c r="O101" s="407"/>
    </row>
    <row r="102" spans="1:15">
      <c r="A102" s="6" t="s">
        <v>103</v>
      </c>
      <c r="B102" s="407" t="s">
        <v>252</v>
      </c>
      <c r="C102" s="407"/>
      <c r="D102" s="407"/>
      <c r="E102" s="407"/>
      <c r="F102" s="407" t="s">
        <v>252</v>
      </c>
      <c r="G102" s="407"/>
      <c r="H102" s="407"/>
      <c r="I102" s="407" t="s">
        <v>252</v>
      </c>
      <c r="J102" s="407"/>
      <c r="K102" s="407"/>
      <c r="L102" s="407" t="s">
        <v>252</v>
      </c>
      <c r="M102" s="407"/>
      <c r="N102" s="407"/>
      <c r="O102" s="407"/>
    </row>
    <row r="103" spans="1:15">
      <c r="A103" s="6" t="s">
        <v>104</v>
      </c>
      <c r="B103" s="407" t="s">
        <v>252</v>
      </c>
      <c r="C103" s="407"/>
      <c r="D103" s="407"/>
      <c r="E103" s="407"/>
      <c r="F103" s="407" t="s">
        <v>252</v>
      </c>
      <c r="G103" s="407"/>
      <c r="H103" s="407"/>
      <c r="I103" s="407" t="s">
        <v>252</v>
      </c>
      <c r="J103" s="407"/>
      <c r="K103" s="407"/>
      <c r="L103" s="407" t="s">
        <v>252</v>
      </c>
      <c r="M103" s="407"/>
      <c r="N103" s="407"/>
      <c r="O103" s="407"/>
    </row>
    <row r="104" spans="1:15">
      <c r="A104" s="6" t="s">
        <v>160</v>
      </c>
      <c r="B104" s="407" t="s">
        <v>252</v>
      </c>
      <c r="C104" s="407"/>
      <c r="D104" s="407"/>
      <c r="E104" s="407"/>
      <c r="F104" s="407" t="s">
        <v>252</v>
      </c>
      <c r="G104" s="407"/>
      <c r="H104" s="407"/>
      <c r="I104" s="407" t="s">
        <v>252</v>
      </c>
      <c r="J104" s="407"/>
      <c r="K104" s="407"/>
      <c r="L104" s="407" t="s">
        <v>252</v>
      </c>
      <c r="M104" s="407"/>
      <c r="N104" s="407"/>
      <c r="O104" s="407"/>
    </row>
    <row r="105" spans="1:15">
      <c r="A105" s="6" t="s">
        <v>106</v>
      </c>
      <c r="B105" s="407" t="s">
        <v>252</v>
      </c>
      <c r="C105" s="407"/>
      <c r="D105" s="407"/>
      <c r="E105" s="407"/>
      <c r="F105" s="407" t="s">
        <v>252</v>
      </c>
      <c r="G105" s="407"/>
      <c r="H105" s="407"/>
      <c r="I105" s="407" t="s">
        <v>252</v>
      </c>
      <c r="J105" s="407"/>
      <c r="K105" s="407"/>
      <c r="L105" s="407" t="s">
        <v>252</v>
      </c>
      <c r="M105" s="407"/>
      <c r="N105" s="407"/>
      <c r="O105" s="407"/>
    </row>
    <row r="106" spans="1:15">
      <c r="A106" s="6" t="s">
        <v>242</v>
      </c>
      <c r="B106" s="407" t="s">
        <v>252</v>
      </c>
      <c r="C106" s="407"/>
      <c r="D106" s="407"/>
      <c r="E106" s="407"/>
      <c r="F106" s="407" t="s">
        <v>252</v>
      </c>
      <c r="G106" s="407"/>
      <c r="H106" s="407"/>
      <c r="I106" s="407" t="s">
        <v>252</v>
      </c>
      <c r="J106" s="407"/>
      <c r="K106" s="407"/>
      <c r="L106" s="407" t="s">
        <v>252</v>
      </c>
      <c r="M106" s="407"/>
      <c r="N106" s="407"/>
      <c r="O106" s="407"/>
    </row>
    <row r="107" spans="1:15">
      <c r="A107" s="113" t="s">
        <v>190</v>
      </c>
      <c r="B107" s="407" t="s">
        <v>254</v>
      </c>
      <c r="C107" s="407"/>
      <c r="D107" s="407"/>
      <c r="E107" s="407"/>
      <c r="F107" s="407" t="s">
        <v>254</v>
      </c>
      <c r="G107" s="407"/>
      <c r="H107" s="407"/>
      <c r="I107" s="407" t="s">
        <v>252</v>
      </c>
      <c r="J107" s="407"/>
      <c r="K107" s="407"/>
      <c r="L107" s="407" t="s">
        <v>252</v>
      </c>
      <c r="M107" s="407"/>
      <c r="N107" s="407"/>
      <c r="O107" s="407"/>
    </row>
    <row r="108" spans="1:15">
      <c r="A108" s="6" t="s">
        <v>23</v>
      </c>
      <c r="B108" s="407" t="s">
        <v>252</v>
      </c>
      <c r="C108" s="407"/>
      <c r="D108" s="407"/>
      <c r="E108" s="407"/>
      <c r="F108" s="407" t="s">
        <v>254</v>
      </c>
      <c r="G108" s="407"/>
      <c r="H108" s="407"/>
      <c r="I108" s="407" t="s">
        <v>252</v>
      </c>
      <c r="J108" s="407"/>
      <c r="K108" s="407"/>
      <c r="L108" s="407" t="s">
        <v>254</v>
      </c>
      <c r="M108" s="407"/>
      <c r="N108" s="407"/>
      <c r="O108" s="407"/>
    </row>
    <row r="109" spans="1:15">
      <c r="A109" s="6" t="s">
        <v>24</v>
      </c>
      <c r="B109" s="407" t="s">
        <v>252</v>
      </c>
      <c r="C109" s="407"/>
      <c r="D109" s="407"/>
      <c r="E109" s="407"/>
      <c r="F109" s="407" t="s">
        <v>252</v>
      </c>
      <c r="G109" s="407"/>
      <c r="H109" s="407"/>
      <c r="I109" s="407" t="s">
        <v>252</v>
      </c>
      <c r="J109" s="407"/>
      <c r="K109" s="407"/>
      <c r="L109" s="407" t="s">
        <v>252</v>
      </c>
      <c r="M109" s="407"/>
      <c r="N109" s="407"/>
      <c r="O109" s="407"/>
    </row>
    <row r="110" spans="1:15">
      <c r="A110" s="6" t="s">
        <v>25</v>
      </c>
      <c r="B110" s="407" t="s">
        <v>252</v>
      </c>
      <c r="C110" s="407"/>
      <c r="D110" s="407"/>
      <c r="E110" s="407"/>
      <c r="F110" s="407" t="s">
        <v>252</v>
      </c>
      <c r="G110" s="407"/>
      <c r="H110" s="407"/>
      <c r="I110" s="407" t="s">
        <v>252</v>
      </c>
      <c r="J110" s="407"/>
      <c r="K110" s="407"/>
      <c r="L110" s="407" t="s">
        <v>252</v>
      </c>
      <c r="M110" s="407"/>
      <c r="N110" s="407"/>
      <c r="O110" s="407"/>
    </row>
    <row r="111" spans="1:15" ht="25.5">
      <c r="A111" s="6" t="s">
        <v>271</v>
      </c>
      <c r="B111" s="407" t="s">
        <v>252</v>
      </c>
      <c r="C111" s="407"/>
      <c r="D111" s="407"/>
      <c r="E111" s="407"/>
      <c r="F111" s="407" t="s">
        <v>252</v>
      </c>
      <c r="G111" s="407"/>
      <c r="H111" s="407"/>
      <c r="I111" s="407" t="s">
        <v>252</v>
      </c>
      <c r="J111" s="407"/>
      <c r="K111" s="407"/>
      <c r="L111" s="407" t="s">
        <v>252</v>
      </c>
      <c r="M111" s="407"/>
      <c r="N111" s="407"/>
      <c r="O111" s="407"/>
    </row>
    <row r="112" spans="1:15" ht="25.5">
      <c r="A112" s="6" t="s">
        <v>255</v>
      </c>
      <c r="B112" s="407" t="s">
        <v>254</v>
      </c>
      <c r="C112" s="407"/>
      <c r="D112" s="407"/>
      <c r="E112" s="407"/>
      <c r="F112" s="407" t="s">
        <v>254</v>
      </c>
      <c r="G112" s="407"/>
      <c r="H112" s="407"/>
      <c r="I112" s="407" t="s">
        <v>252</v>
      </c>
      <c r="J112" s="407"/>
      <c r="K112" s="407"/>
      <c r="L112" s="407" t="s">
        <v>252</v>
      </c>
      <c r="M112" s="407"/>
      <c r="N112" s="407"/>
      <c r="O112" s="407"/>
    </row>
    <row r="113" spans="1:16" ht="15.75" thickBot="1">
      <c r="A113" s="23" t="s">
        <v>241</v>
      </c>
      <c r="B113" s="408" t="s">
        <v>254</v>
      </c>
      <c r="C113" s="408"/>
      <c r="D113" s="408"/>
      <c r="E113" s="408"/>
      <c r="F113" s="408" t="s">
        <v>254</v>
      </c>
      <c r="G113" s="408"/>
      <c r="H113" s="408"/>
      <c r="I113" s="408" t="s">
        <v>252</v>
      </c>
      <c r="J113" s="408"/>
      <c r="K113" s="408"/>
      <c r="L113" s="408" t="s">
        <v>252</v>
      </c>
      <c r="M113" s="408"/>
      <c r="N113" s="408"/>
      <c r="O113" s="408"/>
    </row>
    <row r="114" spans="1:16">
      <c r="A114" s="6"/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</row>
    <row r="115" spans="1:16">
      <c r="A115" s="6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</row>
    <row r="116" spans="1:16">
      <c r="A116" s="6"/>
      <c r="B116" s="192"/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92"/>
      <c r="O116" s="192"/>
    </row>
    <row r="117" spans="1:16">
      <c r="A117" s="6"/>
      <c r="B117" s="192"/>
      <c r="C117" s="192"/>
      <c r="D117" s="192"/>
      <c r="E117" s="192"/>
      <c r="F117" s="192"/>
      <c r="G117" s="192"/>
      <c r="H117" s="192"/>
      <c r="I117" s="192"/>
      <c r="J117" s="192"/>
      <c r="K117" s="192"/>
      <c r="L117" s="192"/>
      <c r="M117" s="192"/>
      <c r="N117" s="192"/>
      <c r="O117" s="192"/>
    </row>
    <row r="118" spans="1:16">
      <c r="A118" s="6"/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</row>
    <row r="119" spans="1:16">
      <c r="A119" s="6"/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</row>
    <row r="121" spans="1:16" ht="30" customHeight="1" thickBot="1">
      <c r="A121" s="418" t="s">
        <v>398</v>
      </c>
      <c r="B121" s="418"/>
      <c r="C121" s="418"/>
      <c r="D121" s="418"/>
      <c r="E121" s="418"/>
      <c r="F121" s="418"/>
      <c r="G121" s="418"/>
      <c r="H121" s="418"/>
      <c r="I121" s="418"/>
      <c r="J121" s="418"/>
      <c r="K121" s="418"/>
      <c r="L121" s="418"/>
      <c r="M121" s="418"/>
      <c r="N121" s="418"/>
      <c r="O121" s="418"/>
    </row>
    <row r="122" spans="1:16" ht="32.25" customHeight="1" thickBot="1">
      <c r="A122" s="407" t="s">
        <v>0</v>
      </c>
      <c r="B122" s="415" t="s">
        <v>270</v>
      </c>
      <c r="C122" s="415"/>
      <c r="D122" s="415"/>
      <c r="E122" s="415"/>
      <c r="F122" s="415"/>
      <c r="G122" s="415"/>
      <c r="H122" s="415"/>
      <c r="I122" s="420"/>
      <c r="J122" s="414" t="s">
        <v>269</v>
      </c>
      <c r="K122" s="415"/>
      <c r="L122" s="415"/>
      <c r="M122" s="415"/>
      <c r="N122" s="415"/>
      <c r="O122" s="415"/>
      <c r="P122" s="88"/>
    </row>
    <row r="123" spans="1:16" ht="66" customHeight="1" thickBot="1">
      <c r="A123" s="399"/>
      <c r="B123" s="399" t="s">
        <v>268</v>
      </c>
      <c r="C123" s="399"/>
      <c r="D123" s="399" t="s">
        <v>267</v>
      </c>
      <c r="E123" s="399"/>
      <c r="F123" s="399" t="s">
        <v>266</v>
      </c>
      <c r="G123" s="399"/>
      <c r="H123" s="399" t="s">
        <v>265</v>
      </c>
      <c r="I123" s="399"/>
      <c r="J123" s="399" t="s">
        <v>264</v>
      </c>
      <c r="K123" s="399"/>
      <c r="L123" s="399" t="s">
        <v>263</v>
      </c>
      <c r="M123" s="399"/>
      <c r="N123" s="399" t="s">
        <v>262</v>
      </c>
      <c r="O123" s="399"/>
    </row>
    <row r="124" spans="1:16" ht="16.5" thickTop="1" thickBot="1">
      <c r="B124" s="111" t="s">
        <v>261</v>
      </c>
      <c r="C124" s="111" t="s">
        <v>260</v>
      </c>
      <c r="D124" s="111" t="s">
        <v>261</v>
      </c>
      <c r="E124" s="111" t="s">
        <v>260</v>
      </c>
      <c r="F124" s="111" t="s">
        <v>261</v>
      </c>
      <c r="G124" s="111" t="s">
        <v>260</v>
      </c>
      <c r="H124" s="111" t="s">
        <v>261</v>
      </c>
      <c r="I124" s="111" t="s">
        <v>260</v>
      </c>
      <c r="J124" s="111" t="s">
        <v>261</v>
      </c>
      <c r="K124" s="111" t="s">
        <v>260</v>
      </c>
      <c r="L124" s="111" t="s">
        <v>261</v>
      </c>
      <c r="M124" s="112" t="s">
        <v>260</v>
      </c>
      <c r="N124" s="111" t="s">
        <v>261</v>
      </c>
      <c r="O124" s="111" t="s">
        <v>260</v>
      </c>
    </row>
    <row r="125" spans="1:16" ht="12" customHeight="1" thickTop="1" thickBot="1">
      <c r="A125" s="186">
        <v>1</v>
      </c>
      <c r="B125" s="409">
        <v>2</v>
      </c>
      <c r="C125" s="409"/>
      <c r="D125" s="409">
        <v>3</v>
      </c>
      <c r="E125" s="409"/>
      <c r="F125" s="409">
        <v>4</v>
      </c>
      <c r="G125" s="409"/>
      <c r="H125" s="409">
        <v>5</v>
      </c>
      <c r="I125" s="409"/>
      <c r="J125" s="409">
        <v>6</v>
      </c>
      <c r="K125" s="409"/>
      <c r="L125" s="419">
        <v>7</v>
      </c>
      <c r="M125" s="419"/>
      <c r="N125" s="409">
        <v>8</v>
      </c>
      <c r="O125" s="409"/>
    </row>
    <row r="126" spans="1:16" ht="15.75" thickTop="1">
      <c r="A126" s="6" t="s">
        <v>91</v>
      </c>
      <c r="B126" s="192">
        <v>3</v>
      </c>
      <c r="C126" s="192">
        <v>0</v>
      </c>
      <c r="D126" s="192">
        <v>0</v>
      </c>
      <c r="E126" s="192">
        <v>0</v>
      </c>
      <c r="F126" s="192">
        <v>2</v>
      </c>
      <c r="G126" s="192">
        <v>2</v>
      </c>
      <c r="H126" s="192">
        <v>3</v>
      </c>
      <c r="I126" s="192">
        <v>3</v>
      </c>
      <c r="J126" s="192">
        <v>2</v>
      </c>
      <c r="K126" s="192">
        <v>0</v>
      </c>
      <c r="L126" s="192">
        <v>3</v>
      </c>
      <c r="M126" s="192">
        <v>2</v>
      </c>
      <c r="N126" s="192">
        <v>0</v>
      </c>
      <c r="O126" s="192">
        <v>0</v>
      </c>
    </row>
    <row r="127" spans="1:16">
      <c r="A127" s="6" t="s">
        <v>92</v>
      </c>
      <c r="B127" s="192">
        <v>19</v>
      </c>
      <c r="C127" s="192">
        <v>16</v>
      </c>
      <c r="D127" s="192">
        <v>0</v>
      </c>
      <c r="E127" s="192">
        <v>0</v>
      </c>
      <c r="F127" s="192">
        <v>3</v>
      </c>
      <c r="G127" s="192">
        <v>3</v>
      </c>
      <c r="H127" s="192">
        <v>3</v>
      </c>
      <c r="I127" s="192">
        <v>2</v>
      </c>
      <c r="J127" s="192">
        <v>3</v>
      </c>
      <c r="K127" s="192">
        <v>3</v>
      </c>
      <c r="L127" s="192">
        <v>3</v>
      </c>
      <c r="M127" s="192">
        <v>3</v>
      </c>
      <c r="N127" s="192">
        <v>3</v>
      </c>
      <c r="O127" s="192">
        <v>2</v>
      </c>
    </row>
    <row r="128" spans="1:16">
      <c r="A128" s="6" t="s">
        <v>93</v>
      </c>
      <c r="B128" s="192">
        <v>4</v>
      </c>
      <c r="C128" s="192">
        <v>1</v>
      </c>
      <c r="D128" s="192">
        <v>0</v>
      </c>
      <c r="E128" s="192">
        <v>0</v>
      </c>
      <c r="F128" s="192">
        <v>3</v>
      </c>
      <c r="G128" s="192">
        <v>1</v>
      </c>
      <c r="H128" s="192">
        <v>3</v>
      </c>
      <c r="I128" s="192">
        <v>0</v>
      </c>
      <c r="J128" s="192">
        <v>0</v>
      </c>
      <c r="K128" s="192">
        <v>0</v>
      </c>
      <c r="L128" s="192">
        <v>2</v>
      </c>
      <c r="M128" s="192">
        <v>1</v>
      </c>
      <c r="N128" s="192">
        <v>0</v>
      </c>
      <c r="O128" s="192">
        <v>0</v>
      </c>
    </row>
    <row r="129" spans="1:15">
      <c r="A129" s="6" t="s">
        <v>94</v>
      </c>
      <c r="B129" s="192">
        <v>3</v>
      </c>
      <c r="C129" s="192">
        <v>2</v>
      </c>
      <c r="D129" s="192">
        <v>0</v>
      </c>
      <c r="E129" s="192">
        <v>0</v>
      </c>
      <c r="F129" s="192">
        <v>3</v>
      </c>
      <c r="G129" s="192">
        <v>1</v>
      </c>
      <c r="H129" s="192">
        <v>3</v>
      </c>
      <c r="I129" s="192">
        <v>1</v>
      </c>
      <c r="J129" s="192">
        <v>3</v>
      </c>
      <c r="K129" s="192">
        <v>3</v>
      </c>
      <c r="L129" s="192">
        <v>3</v>
      </c>
      <c r="M129" s="192">
        <v>3</v>
      </c>
      <c r="N129" s="192">
        <v>3</v>
      </c>
      <c r="O129" s="192">
        <v>3</v>
      </c>
    </row>
    <row r="130" spans="1:15">
      <c r="A130" s="6" t="s">
        <v>95</v>
      </c>
      <c r="B130" s="192">
        <v>4</v>
      </c>
      <c r="C130" s="192">
        <v>2</v>
      </c>
      <c r="D130" s="192">
        <v>2</v>
      </c>
      <c r="E130" s="192">
        <v>2</v>
      </c>
      <c r="F130" s="192">
        <v>2</v>
      </c>
      <c r="G130" s="192">
        <v>2</v>
      </c>
      <c r="H130" s="192">
        <v>0</v>
      </c>
      <c r="I130" s="192">
        <v>0</v>
      </c>
      <c r="J130" s="192">
        <v>2</v>
      </c>
      <c r="K130" s="192">
        <v>2</v>
      </c>
      <c r="L130" s="192">
        <v>0</v>
      </c>
      <c r="M130" s="192">
        <v>0</v>
      </c>
      <c r="N130" s="192">
        <v>0</v>
      </c>
      <c r="O130" s="192">
        <v>0</v>
      </c>
    </row>
    <row r="131" spans="1:15">
      <c r="A131" s="6" t="s">
        <v>96</v>
      </c>
      <c r="B131" s="192">
        <v>9</v>
      </c>
      <c r="C131" s="192">
        <v>8</v>
      </c>
      <c r="D131" s="192">
        <v>3</v>
      </c>
      <c r="E131" s="192">
        <v>3</v>
      </c>
      <c r="F131" s="192">
        <v>4</v>
      </c>
      <c r="G131" s="192">
        <v>4</v>
      </c>
      <c r="H131" s="192">
        <v>3</v>
      </c>
      <c r="I131" s="192">
        <v>3</v>
      </c>
      <c r="J131" s="192">
        <v>3</v>
      </c>
      <c r="K131" s="192">
        <v>3</v>
      </c>
      <c r="L131" s="192">
        <v>3</v>
      </c>
      <c r="M131" s="192">
        <v>3</v>
      </c>
      <c r="N131" s="192">
        <v>4</v>
      </c>
      <c r="O131" s="192">
        <v>4</v>
      </c>
    </row>
    <row r="132" spans="1:15">
      <c r="A132" s="6" t="s">
        <v>97</v>
      </c>
      <c r="B132" s="192">
        <v>3</v>
      </c>
      <c r="C132" s="192">
        <v>0</v>
      </c>
      <c r="D132" s="192">
        <v>0</v>
      </c>
      <c r="E132" s="192">
        <v>0</v>
      </c>
      <c r="F132" s="192">
        <v>3</v>
      </c>
      <c r="G132" s="192">
        <v>1</v>
      </c>
      <c r="H132" s="192">
        <v>3</v>
      </c>
      <c r="I132" s="192">
        <v>1</v>
      </c>
      <c r="J132" s="192">
        <v>3</v>
      </c>
      <c r="K132" s="192">
        <v>2</v>
      </c>
      <c r="L132" s="192">
        <v>3</v>
      </c>
      <c r="M132" s="192">
        <v>2</v>
      </c>
      <c r="N132" s="192">
        <v>0</v>
      </c>
      <c r="O132" s="192">
        <v>0</v>
      </c>
    </row>
    <row r="133" spans="1:15">
      <c r="A133" s="6" t="s">
        <v>98</v>
      </c>
      <c r="B133" s="192">
        <v>2</v>
      </c>
      <c r="C133" s="192">
        <v>1</v>
      </c>
      <c r="D133" s="192">
        <v>0</v>
      </c>
      <c r="E133" s="192">
        <v>0</v>
      </c>
      <c r="F133" s="192">
        <v>1</v>
      </c>
      <c r="G133" s="192">
        <v>0</v>
      </c>
      <c r="H133" s="192">
        <v>1</v>
      </c>
      <c r="I133" s="192">
        <v>0</v>
      </c>
      <c r="J133" s="192">
        <v>0</v>
      </c>
      <c r="K133" s="192">
        <v>0</v>
      </c>
      <c r="L133" s="192">
        <v>2</v>
      </c>
      <c r="M133" s="192">
        <v>0</v>
      </c>
      <c r="N133" s="192">
        <v>0</v>
      </c>
      <c r="O133" s="192">
        <v>0</v>
      </c>
    </row>
    <row r="134" spans="1:15">
      <c r="A134" s="6" t="s">
        <v>99</v>
      </c>
      <c r="B134" s="192">
        <v>3</v>
      </c>
      <c r="C134" s="192">
        <v>3</v>
      </c>
      <c r="D134" s="192">
        <v>0</v>
      </c>
      <c r="E134" s="192">
        <v>0</v>
      </c>
      <c r="F134" s="192">
        <v>3</v>
      </c>
      <c r="G134" s="192">
        <v>2</v>
      </c>
      <c r="H134" s="192">
        <v>2</v>
      </c>
      <c r="I134" s="192">
        <v>1</v>
      </c>
      <c r="J134" s="192">
        <v>2</v>
      </c>
      <c r="K134" s="192">
        <v>2</v>
      </c>
      <c r="L134" s="192">
        <v>3</v>
      </c>
      <c r="M134" s="192">
        <v>3</v>
      </c>
      <c r="N134" s="192">
        <v>6</v>
      </c>
      <c r="O134" s="192">
        <v>6</v>
      </c>
    </row>
    <row r="135" spans="1:15">
      <c r="A135" s="6" t="s">
        <v>100</v>
      </c>
      <c r="B135" s="192">
        <v>4</v>
      </c>
      <c r="C135" s="192">
        <v>2</v>
      </c>
      <c r="D135" s="192">
        <v>1</v>
      </c>
      <c r="E135" s="192">
        <v>1</v>
      </c>
      <c r="F135" s="192">
        <v>3</v>
      </c>
      <c r="G135" s="192">
        <v>2</v>
      </c>
      <c r="H135" s="192">
        <v>1</v>
      </c>
      <c r="I135" s="192">
        <v>1</v>
      </c>
      <c r="J135" s="192">
        <v>0</v>
      </c>
      <c r="K135" s="192">
        <v>0</v>
      </c>
      <c r="L135" s="192">
        <v>2</v>
      </c>
      <c r="M135" s="192">
        <v>2</v>
      </c>
      <c r="N135" s="192">
        <v>0</v>
      </c>
      <c r="O135" s="192">
        <v>0</v>
      </c>
    </row>
    <row r="136" spans="1:15">
      <c r="A136" s="6" t="s">
        <v>101</v>
      </c>
      <c r="B136" s="192">
        <v>3</v>
      </c>
      <c r="C136" s="192">
        <v>1</v>
      </c>
      <c r="D136" s="192">
        <v>0</v>
      </c>
      <c r="E136" s="192">
        <v>0</v>
      </c>
      <c r="F136" s="192">
        <v>3</v>
      </c>
      <c r="G136" s="192">
        <v>3</v>
      </c>
      <c r="H136" s="192">
        <v>3</v>
      </c>
      <c r="I136" s="192">
        <v>3</v>
      </c>
      <c r="J136" s="192">
        <v>3</v>
      </c>
      <c r="K136" s="192">
        <v>3</v>
      </c>
      <c r="L136" s="192">
        <v>3</v>
      </c>
      <c r="M136" s="192">
        <v>3</v>
      </c>
      <c r="N136" s="192">
        <v>1</v>
      </c>
      <c r="O136" s="192">
        <v>1</v>
      </c>
    </row>
    <row r="137" spans="1:15">
      <c r="A137" s="6" t="s">
        <v>102</v>
      </c>
      <c r="B137" s="192">
        <v>8</v>
      </c>
      <c r="C137" s="192">
        <v>8</v>
      </c>
      <c r="D137" s="192">
        <v>3</v>
      </c>
      <c r="E137" s="192">
        <v>3</v>
      </c>
      <c r="F137" s="192">
        <v>4</v>
      </c>
      <c r="G137" s="192">
        <v>4</v>
      </c>
      <c r="H137" s="192">
        <v>3</v>
      </c>
      <c r="I137" s="192">
        <v>3</v>
      </c>
      <c r="J137" s="192">
        <v>4</v>
      </c>
      <c r="K137" s="192">
        <v>4</v>
      </c>
      <c r="L137" s="192">
        <v>4</v>
      </c>
      <c r="M137" s="192">
        <v>4</v>
      </c>
      <c r="N137" s="192">
        <v>6</v>
      </c>
      <c r="O137" s="192">
        <v>6</v>
      </c>
    </row>
    <row r="138" spans="1:15">
      <c r="A138" s="6" t="s">
        <v>103</v>
      </c>
      <c r="B138" s="192">
        <v>6</v>
      </c>
      <c r="C138" s="192">
        <v>2</v>
      </c>
      <c r="D138" s="192">
        <v>0</v>
      </c>
      <c r="E138" s="192">
        <v>0</v>
      </c>
      <c r="F138" s="192">
        <v>5</v>
      </c>
      <c r="G138" s="192">
        <v>3</v>
      </c>
      <c r="H138" s="192">
        <v>1</v>
      </c>
      <c r="I138" s="192">
        <v>0</v>
      </c>
      <c r="J138" s="192">
        <v>0</v>
      </c>
      <c r="K138" s="192">
        <v>0</v>
      </c>
      <c r="L138" s="192">
        <v>3</v>
      </c>
      <c r="M138" s="192">
        <v>3</v>
      </c>
      <c r="N138" s="192">
        <v>8</v>
      </c>
      <c r="O138" s="192">
        <v>8</v>
      </c>
    </row>
    <row r="139" spans="1:15">
      <c r="A139" s="6" t="s">
        <v>104</v>
      </c>
      <c r="B139" s="192">
        <v>3</v>
      </c>
      <c r="C139" s="192">
        <v>1</v>
      </c>
      <c r="D139" s="192">
        <v>0</v>
      </c>
      <c r="E139" s="192">
        <v>0</v>
      </c>
      <c r="F139" s="192">
        <v>3</v>
      </c>
      <c r="G139" s="192">
        <v>0</v>
      </c>
      <c r="H139" s="192">
        <v>3</v>
      </c>
      <c r="I139" s="192">
        <v>0</v>
      </c>
      <c r="J139" s="192">
        <v>4</v>
      </c>
      <c r="K139" s="192">
        <v>3</v>
      </c>
      <c r="L139" s="192">
        <v>2</v>
      </c>
      <c r="M139" s="192">
        <v>2</v>
      </c>
      <c r="N139" s="192">
        <v>0</v>
      </c>
      <c r="O139" s="192">
        <v>0</v>
      </c>
    </row>
    <row r="140" spans="1:15">
      <c r="A140" s="6" t="s">
        <v>160</v>
      </c>
      <c r="B140" s="192">
        <v>9</v>
      </c>
      <c r="C140" s="192">
        <v>5</v>
      </c>
      <c r="D140" s="192">
        <v>0</v>
      </c>
      <c r="E140" s="192">
        <v>0</v>
      </c>
      <c r="F140" s="192">
        <v>4</v>
      </c>
      <c r="G140" s="192">
        <v>0</v>
      </c>
      <c r="H140" s="192">
        <v>1</v>
      </c>
      <c r="I140" s="192">
        <v>0</v>
      </c>
      <c r="J140" s="192">
        <v>1</v>
      </c>
      <c r="K140" s="192">
        <v>0</v>
      </c>
      <c r="L140" s="192">
        <v>4</v>
      </c>
      <c r="M140" s="192">
        <v>3</v>
      </c>
      <c r="N140" s="192">
        <v>4</v>
      </c>
      <c r="O140" s="192">
        <v>3</v>
      </c>
    </row>
    <row r="141" spans="1:15">
      <c r="A141" s="6" t="s">
        <v>106</v>
      </c>
      <c r="B141" s="192">
        <v>6</v>
      </c>
      <c r="C141" s="192">
        <v>3</v>
      </c>
      <c r="D141" s="192">
        <v>0</v>
      </c>
      <c r="E141" s="192">
        <v>0</v>
      </c>
      <c r="F141" s="192">
        <v>4</v>
      </c>
      <c r="G141" s="192">
        <v>2</v>
      </c>
      <c r="H141" s="192">
        <v>3</v>
      </c>
      <c r="I141" s="192">
        <v>0</v>
      </c>
      <c r="J141" s="192">
        <v>0</v>
      </c>
      <c r="K141" s="192">
        <v>0</v>
      </c>
      <c r="L141" s="192">
        <v>4</v>
      </c>
      <c r="M141" s="192">
        <v>3</v>
      </c>
      <c r="N141" s="192">
        <v>2</v>
      </c>
      <c r="O141" s="192">
        <v>1</v>
      </c>
    </row>
    <row r="142" spans="1:15">
      <c r="A142" s="6" t="s">
        <v>242</v>
      </c>
      <c r="B142" s="192">
        <v>2</v>
      </c>
      <c r="C142" s="192">
        <v>1</v>
      </c>
      <c r="D142" s="192">
        <v>1</v>
      </c>
      <c r="E142" s="192">
        <v>0</v>
      </c>
      <c r="F142" s="192">
        <v>2</v>
      </c>
      <c r="G142" s="192">
        <v>0</v>
      </c>
      <c r="H142" s="192">
        <v>2</v>
      </c>
      <c r="I142" s="192">
        <v>1</v>
      </c>
      <c r="J142" s="192">
        <v>0</v>
      </c>
      <c r="K142" s="192">
        <v>0</v>
      </c>
      <c r="L142" s="192">
        <v>3</v>
      </c>
      <c r="M142" s="192">
        <v>2</v>
      </c>
      <c r="N142" s="192">
        <v>0</v>
      </c>
      <c r="O142" s="192">
        <v>0</v>
      </c>
    </row>
    <row r="143" spans="1:15">
      <c r="A143" s="6" t="s">
        <v>190</v>
      </c>
      <c r="B143" s="192">
        <v>5</v>
      </c>
      <c r="C143" s="192">
        <v>5</v>
      </c>
      <c r="D143" s="192">
        <v>0</v>
      </c>
      <c r="E143" s="192">
        <v>0</v>
      </c>
      <c r="F143" s="192">
        <v>2</v>
      </c>
      <c r="G143" s="192">
        <v>2</v>
      </c>
      <c r="H143" s="192">
        <v>3</v>
      </c>
      <c r="I143" s="192">
        <v>3</v>
      </c>
      <c r="J143" s="192">
        <v>0</v>
      </c>
      <c r="K143" s="192">
        <v>0</v>
      </c>
      <c r="L143" s="192">
        <v>0</v>
      </c>
      <c r="M143" s="192">
        <v>0</v>
      </c>
      <c r="N143" s="192">
        <v>0</v>
      </c>
      <c r="O143" s="192">
        <v>0</v>
      </c>
    </row>
    <row r="144" spans="1:15">
      <c r="A144" s="6" t="s">
        <v>23</v>
      </c>
      <c r="B144" s="192">
        <v>3</v>
      </c>
      <c r="C144" s="192">
        <v>1</v>
      </c>
      <c r="D144" s="192">
        <v>2</v>
      </c>
      <c r="E144" s="192">
        <v>2</v>
      </c>
      <c r="F144" s="192">
        <v>2</v>
      </c>
      <c r="G144" s="192">
        <v>2</v>
      </c>
      <c r="H144" s="192">
        <v>1</v>
      </c>
      <c r="I144" s="192">
        <v>1</v>
      </c>
      <c r="J144" s="192">
        <v>0</v>
      </c>
      <c r="K144" s="192">
        <v>0</v>
      </c>
      <c r="L144" s="192">
        <v>0</v>
      </c>
      <c r="M144" s="192">
        <v>0</v>
      </c>
      <c r="N144" s="192">
        <v>0</v>
      </c>
      <c r="O144" s="192">
        <v>0</v>
      </c>
    </row>
    <row r="145" spans="1:17">
      <c r="A145" s="6" t="s">
        <v>24</v>
      </c>
      <c r="B145" s="192">
        <v>0</v>
      </c>
      <c r="C145" s="192">
        <v>0</v>
      </c>
      <c r="D145" s="192">
        <v>0</v>
      </c>
      <c r="E145" s="192">
        <v>0</v>
      </c>
      <c r="F145" s="192">
        <v>0</v>
      </c>
      <c r="G145" s="192">
        <v>0</v>
      </c>
      <c r="H145" s="192">
        <v>0</v>
      </c>
      <c r="I145" s="192">
        <v>0</v>
      </c>
      <c r="J145" s="192">
        <v>0</v>
      </c>
      <c r="K145" s="192">
        <v>0</v>
      </c>
      <c r="L145" s="192">
        <v>0</v>
      </c>
      <c r="M145" s="192">
        <v>0</v>
      </c>
      <c r="N145" s="192">
        <v>0</v>
      </c>
      <c r="O145" s="192">
        <v>0</v>
      </c>
    </row>
    <row r="146" spans="1:17">
      <c r="A146" s="6" t="s">
        <v>25</v>
      </c>
      <c r="B146" s="192">
        <v>4</v>
      </c>
      <c r="C146" s="192">
        <v>3</v>
      </c>
      <c r="D146" s="192">
        <v>0</v>
      </c>
      <c r="E146" s="192">
        <v>0</v>
      </c>
      <c r="F146" s="192">
        <v>3</v>
      </c>
      <c r="G146" s="192">
        <v>2</v>
      </c>
      <c r="H146" s="192">
        <v>3</v>
      </c>
      <c r="I146" s="192">
        <v>1</v>
      </c>
      <c r="J146" s="192">
        <v>0</v>
      </c>
      <c r="K146" s="192">
        <v>0</v>
      </c>
      <c r="L146" s="192">
        <v>4</v>
      </c>
      <c r="M146" s="192">
        <v>3</v>
      </c>
      <c r="N146" s="192">
        <v>21</v>
      </c>
      <c r="O146" s="192">
        <v>21</v>
      </c>
    </row>
    <row r="147" spans="1:17" ht="25.5">
      <c r="A147" s="6" t="s">
        <v>253</v>
      </c>
      <c r="B147" s="192">
        <v>1</v>
      </c>
      <c r="C147" s="192">
        <v>0</v>
      </c>
      <c r="D147" s="192">
        <v>0</v>
      </c>
      <c r="E147" s="192">
        <v>0</v>
      </c>
      <c r="F147" s="192">
        <v>1</v>
      </c>
      <c r="G147" s="192">
        <v>1</v>
      </c>
      <c r="H147" s="192">
        <v>1</v>
      </c>
      <c r="I147" s="192">
        <v>0</v>
      </c>
      <c r="J147" s="192">
        <v>0</v>
      </c>
      <c r="K147" s="192">
        <v>0</v>
      </c>
      <c r="L147" s="192">
        <v>3</v>
      </c>
      <c r="M147" s="192">
        <v>2</v>
      </c>
      <c r="N147" s="192">
        <v>0</v>
      </c>
      <c r="O147" s="192">
        <v>0</v>
      </c>
    </row>
    <row r="148" spans="1:17" ht="27" customHeight="1">
      <c r="A148" s="6" t="s">
        <v>255</v>
      </c>
      <c r="B148" s="192">
        <v>3</v>
      </c>
      <c r="C148" s="192">
        <v>3</v>
      </c>
      <c r="D148" s="192">
        <v>0</v>
      </c>
      <c r="E148" s="192">
        <v>0</v>
      </c>
      <c r="F148" s="192">
        <v>0</v>
      </c>
      <c r="G148" s="192">
        <v>0</v>
      </c>
      <c r="H148" s="192">
        <v>2</v>
      </c>
      <c r="I148" s="192">
        <v>0</v>
      </c>
      <c r="J148" s="192">
        <v>3</v>
      </c>
      <c r="K148" s="192">
        <v>2</v>
      </c>
      <c r="L148" s="192">
        <v>2</v>
      </c>
      <c r="M148" s="192">
        <v>1</v>
      </c>
      <c r="N148" s="192">
        <v>0</v>
      </c>
      <c r="O148" s="192">
        <v>0</v>
      </c>
    </row>
    <row r="149" spans="1:17" ht="15.75" thickBot="1">
      <c r="A149" s="23" t="s">
        <v>241</v>
      </c>
      <c r="B149" s="156">
        <v>3</v>
      </c>
      <c r="C149" s="156">
        <v>2</v>
      </c>
      <c r="D149" s="156">
        <v>0</v>
      </c>
      <c r="E149" s="156">
        <v>0</v>
      </c>
      <c r="F149" s="156">
        <v>0</v>
      </c>
      <c r="G149" s="156">
        <v>0</v>
      </c>
      <c r="H149" s="156">
        <v>3</v>
      </c>
      <c r="I149" s="156">
        <v>0</v>
      </c>
      <c r="J149" s="156">
        <v>2</v>
      </c>
      <c r="K149" s="156">
        <v>2</v>
      </c>
      <c r="L149" s="156">
        <v>3</v>
      </c>
      <c r="M149" s="156">
        <v>3</v>
      </c>
      <c r="N149" s="156">
        <v>0</v>
      </c>
      <c r="O149" s="156">
        <v>0</v>
      </c>
    </row>
    <row r="150" spans="1:17">
      <c r="Q150" s="108"/>
    </row>
    <row r="153" spans="1:17">
      <c r="C153" s="109"/>
    </row>
  </sheetData>
  <mergeCells count="547">
    <mergeCell ref="A122:A123"/>
    <mergeCell ref="B123:C123"/>
    <mergeCell ref="B125:C125"/>
    <mergeCell ref="B122:I122"/>
    <mergeCell ref="D123:E123"/>
    <mergeCell ref="F123:G123"/>
    <mergeCell ref="D125:E125"/>
    <mergeCell ref="F125:G125"/>
    <mergeCell ref="H125:I125"/>
    <mergeCell ref="M33:O33"/>
    <mergeCell ref="J125:K125"/>
    <mergeCell ref="L125:M125"/>
    <mergeCell ref="B90:E90"/>
    <mergeCell ref="B91:E91"/>
    <mergeCell ref="B92:E92"/>
    <mergeCell ref="B87:H87"/>
    <mergeCell ref="B88:E88"/>
    <mergeCell ref="F88:H88"/>
    <mergeCell ref="B69:C69"/>
    <mergeCell ref="B70:C70"/>
    <mergeCell ref="D67:F67"/>
    <mergeCell ref="D68:F68"/>
    <mergeCell ref="D69:F69"/>
    <mergeCell ref="D70:F70"/>
    <mergeCell ref="B68:C68"/>
    <mergeCell ref="N125:O125"/>
    <mergeCell ref="F33:H33"/>
    <mergeCell ref="I33:L33"/>
    <mergeCell ref="B61:C61"/>
    <mergeCell ref="B62:C62"/>
    <mergeCell ref="B77:C77"/>
    <mergeCell ref="B78:C78"/>
    <mergeCell ref="B71:C71"/>
    <mergeCell ref="D3:F3"/>
    <mergeCell ref="L6:M6"/>
    <mergeCell ref="N123:O123"/>
    <mergeCell ref="B2:C2"/>
    <mergeCell ref="B59:C59"/>
    <mergeCell ref="H123:I123"/>
    <mergeCell ref="J123:K123"/>
    <mergeCell ref="L123:M123"/>
    <mergeCell ref="B93:E93"/>
    <mergeCell ref="F90:H90"/>
    <mergeCell ref="F91:H91"/>
    <mergeCell ref="B4:C4"/>
    <mergeCell ref="I87:O87"/>
    <mergeCell ref="I88:K88"/>
    <mergeCell ref="L88:O88"/>
    <mergeCell ref="B32:E32"/>
    <mergeCell ref="B33:E33"/>
    <mergeCell ref="A121:O121"/>
    <mergeCell ref="B73:C73"/>
    <mergeCell ref="B74:C74"/>
    <mergeCell ref="B75:C75"/>
    <mergeCell ref="B76:C76"/>
    <mergeCell ref="M30:O30"/>
    <mergeCell ref="M32:O32"/>
    <mergeCell ref="B31:E31"/>
    <mergeCell ref="F30:H30"/>
    <mergeCell ref="N26:O26"/>
    <mergeCell ref="G2:H2"/>
    <mergeCell ref="I2:K2"/>
    <mergeCell ref="I3:K3"/>
    <mergeCell ref="G3:H3"/>
    <mergeCell ref="G5:H5"/>
    <mergeCell ref="B7:C7"/>
    <mergeCell ref="D4:F4"/>
    <mergeCell ref="D5:F5"/>
    <mergeCell ref="D6:F6"/>
    <mergeCell ref="G4:H4"/>
    <mergeCell ref="M31:O31"/>
    <mergeCell ref="B8:C8"/>
    <mergeCell ref="B9:C9"/>
    <mergeCell ref="B10:C10"/>
    <mergeCell ref="B11:C11"/>
    <mergeCell ref="B5:C5"/>
    <mergeCell ref="B3:C3"/>
    <mergeCell ref="D2:F2"/>
    <mergeCell ref="L2:M2"/>
    <mergeCell ref="L3:M3"/>
    <mergeCell ref="B6:C6"/>
    <mergeCell ref="B14:C14"/>
    <mergeCell ref="B15:C15"/>
    <mergeCell ref="B16:C16"/>
    <mergeCell ref="B17:C17"/>
    <mergeCell ref="B18:C18"/>
    <mergeCell ref="L4:M4"/>
    <mergeCell ref="L5:M5"/>
    <mergeCell ref="D7:F7"/>
    <mergeCell ref="D8:F8"/>
    <mergeCell ref="D9:F9"/>
    <mergeCell ref="B12:C12"/>
    <mergeCell ref="B13:C13"/>
    <mergeCell ref="I4:K4"/>
    <mergeCell ref="I5:K5"/>
    <mergeCell ref="I6:K6"/>
    <mergeCell ref="I7:K7"/>
    <mergeCell ref="L7:M7"/>
    <mergeCell ref="D13:F13"/>
    <mergeCell ref="D14:F14"/>
    <mergeCell ref="D15:F15"/>
    <mergeCell ref="D16:F16"/>
    <mergeCell ref="D17:F17"/>
    <mergeCell ref="D18:F18"/>
    <mergeCell ref="I18:K18"/>
    <mergeCell ref="B72:C72"/>
    <mergeCell ref="G59:H59"/>
    <mergeCell ref="I59:J59"/>
    <mergeCell ref="D59:F59"/>
    <mergeCell ref="K59:L59"/>
    <mergeCell ref="M59:O59"/>
    <mergeCell ref="B39:E39"/>
    <mergeCell ref="B40:E40"/>
    <mergeCell ref="B58:O58"/>
    <mergeCell ref="D61:F61"/>
    <mergeCell ref="D62:F62"/>
    <mergeCell ref="I61:J61"/>
    <mergeCell ref="I62:J62"/>
    <mergeCell ref="I63:J63"/>
    <mergeCell ref="I64:J64"/>
    <mergeCell ref="I65:J65"/>
    <mergeCell ref="G61:H61"/>
    <mergeCell ref="K65:L65"/>
    <mergeCell ref="K66:L66"/>
    <mergeCell ref="K67:L67"/>
    <mergeCell ref="K68:L68"/>
    <mergeCell ref="I66:J66"/>
    <mergeCell ref="F52:H52"/>
    <mergeCell ref="F53:H53"/>
    <mergeCell ref="B60:C60"/>
    <mergeCell ref="D60:F60"/>
    <mergeCell ref="I90:K90"/>
    <mergeCell ref="I91:K91"/>
    <mergeCell ref="J122:O122"/>
    <mergeCell ref="B79:C79"/>
    <mergeCell ref="B80:C80"/>
    <mergeCell ref="D73:F73"/>
    <mergeCell ref="D74:F74"/>
    <mergeCell ref="D75:F75"/>
    <mergeCell ref="D76:F76"/>
    <mergeCell ref="D77:F77"/>
    <mergeCell ref="D78:F78"/>
    <mergeCell ref="D79:F79"/>
    <mergeCell ref="G77:H77"/>
    <mergeCell ref="G78:H78"/>
    <mergeCell ref="G79:H79"/>
    <mergeCell ref="G76:H76"/>
    <mergeCell ref="B112:E112"/>
    <mergeCell ref="B113:E113"/>
    <mergeCell ref="B110:E110"/>
    <mergeCell ref="B111:E111"/>
    <mergeCell ref="B100:E100"/>
    <mergeCell ref="B101:E101"/>
    <mergeCell ref="B65:C65"/>
    <mergeCell ref="B66:C66"/>
    <mergeCell ref="B67:C67"/>
    <mergeCell ref="D63:F63"/>
    <mergeCell ref="D64:F64"/>
    <mergeCell ref="D65:F65"/>
    <mergeCell ref="D66:F66"/>
    <mergeCell ref="B63:C63"/>
    <mergeCell ref="B64:C64"/>
    <mergeCell ref="N27:O27"/>
    <mergeCell ref="A58:A59"/>
    <mergeCell ref="A87:A88"/>
    <mergeCell ref="N3:O3"/>
    <mergeCell ref="N4:O4"/>
    <mergeCell ref="N5:O5"/>
    <mergeCell ref="N6:O6"/>
    <mergeCell ref="N7:O7"/>
    <mergeCell ref="G12:H12"/>
    <mergeCell ref="G13:H13"/>
    <mergeCell ref="D10:F10"/>
    <mergeCell ref="D11:F11"/>
    <mergeCell ref="D12:F12"/>
    <mergeCell ref="G60:H60"/>
    <mergeCell ref="I60:J60"/>
    <mergeCell ref="K60:L60"/>
    <mergeCell ref="M60:O60"/>
    <mergeCell ref="K63:L63"/>
    <mergeCell ref="K64:L64"/>
    <mergeCell ref="F31:H31"/>
    <mergeCell ref="B25:C25"/>
    <mergeCell ref="B26:C26"/>
    <mergeCell ref="M63:O63"/>
    <mergeCell ref="M64:O64"/>
    <mergeCell ref="N22:O22"/>
    <mergeCell ref="N23:O23"/>
    <mergeCell ref="N24:O24"/>
    <mergeCell ref="N25:O25"/>
    <mergeCell ref="G14:H14"/>
    <mergeCell ref="I8:K8"/>
    <mergeCell ref="I9:K9"/>
    <mergeCell ref="I10:K10"/>
    <mergeCell ref="I11:K11"/>
    <mergeCell ref="I15:K15"/>
    <mergeCell ref="I16:K16"/>
    <mergeCell ref="I17:K17"/>
    <mergeCell ref="G23:H23"/>
    <mergeCell ref="N8:O8"/>
    <mergeCell ref="N9:O9"/>
    <mergeCell ref="N10:O10"/>
    <mergeCell ref="N11:O11"/>
    <mergeCell ref="N12:O12"/>
    <mergeCell ref="N20:O20"/>
    <mergeCell ref="N21:O21"/>
    <mergeCell ref="L8:M8"/>
    <mergeCell ref="L9:M9"/>
    <mergeCell ref="L10:M10"/>
    <mergeCell ref="I25:K25"/>
    <mergeCell ref="A1:O1"/>
    <mergeCell ref="A29:O29"/>
    <mergeCell ref="A57:O57"/>
    <mergeCell ref="N2:O2"/>
    <mergeCell ref="G6:H6"/>
    <mergeCell ref="G7:H7"/>
    <mergeCell ref="G8:H8"/>
    <mergeCell ref="G9:H9"/>
    <mergeCell ref="G10:H10"/>
    <mergeCell ref="N19:O19"/>
    <mergeCell ref="L15:M15"/>
    <mergeCell ref="L19:M19"/>
    <mergeCell ref="L20:M20"/>
    <mergeCell ref="L21:M21"/>
    <mergeCell ref="L22:M22"/>
    <mergeCell ref="L17:M17"/>
    <mergeCell ref="L18:M18"/>
    <mergeCell ref="N13:O13"/>
    <mergeCell ref="N14:O14"/>
    <mergeCell ref="N15:O15"/>
    <mergeCell ref="N16:O16"/>
    <mergeCell ref="N17:O17"/>
    <mergeCell ref="N18:O18"/>
    <mergeCell ref="G24:H24"/>
    <mergeCell ref="F32:H32"/>
    <mergeCell ref="I30:L30"/>
    <mergeCell ref="I21:K21"/>
    <mergeCell ref="I22:K22"/>
    <mergeCell ref="I23:K23"/>
    <mergeCell ref="L24:M24"/>
    <mergeCell ref="G11:H11"/>
    <mergeCell ref="G15:H15"/>
    <mergeCell ref="G16:H16"/>
    <mergeCell ref="G17:H17"/>
    <mergeCell ref="G18:H18"/>
    <mergeCell ref="G19:H19"/>
    <mergeCell ref="L23:M23"/>
    <mergeCell ref="G25:H25"/>
    <mergeCell ref="G26:H26"/>
    <mergeCell ref="I26:K26"/>
    <mergeCell ref="I32:L32"/>
    <mergeCell ref="I31:L31"/>
    <mergeCell ref="L11:M11"/>
    <mergeCell ref="L16:M16"/>
    <mergeCell ref="G20:H20"/>
    <mergeCell ref="G21:H21"/>
    <mergeCell ref="G22:H22"/>
    <mergeCell ref="I24:K24"/>
    <mergeCell ref="I19:K19"/>
    <mergeCell ref="I20:K20"/>
    <mergeCell ref="L12:M12"/>
    <mergeCell ref="L13:M13"/>
    <mergeCell ref="L14:M14"/>
    <mergeCell ref="I12:K12"/>
    <mergeCell ref="I13:K13"/>
    <mergeCell ref="I14:K14"/>
    <mergeCell ref="D26:F26"/>
    <mergeCell ref="D27:F27"/>
    <mergeCell ref="B27:C27"/>
    <mergeCell ref="D25:F25"/>
    <mergeCell ref="G27:H27"/>
    <mergeCell ref="B30:E30"/>
    <mergeCell ref="L25:M25"/>
    <mergeCell ref="L26:M26"/>
    <mergeCell ref="L27:M27"/>
    <mergeCell ref="I27:K27"/>
    <mergeCell ref="I34:L34"/>
    <mergeCell ref="I35:L35"/>
    <mergeCell ref="I36:L36"/>
    <mergeCell ref="I37:L37"/>
    <mergeCell ref="I38:L38"/>
    <mergeCell ref="M34:O34"/>
    <mergeCell ref="M35:O35"/>
    <mergeCell ref="M36:O36"/>
    <mergeCell ref="M37:O37"/>
    <mergeCell ref="M38:O38"/>
    <mergeCell ref="B38:E38"/>
    <mergeCell ref="B44:E44"/>
    <mergeCell ref="F50:H50"/>
    <mergeCell ref="F51:H51"/>
    <mergeCell ref="B51:E51"/>
    <mergeCell ref="F34:H34"/>
    <mergeCell ref="F35:H35"/>
    <mergeCell ref="F36:H36"/>
    <mergeCell ref="B41:E41"/>
    <mergeCell ref="B34:E34"/>
    <mergeCell ref="B35:E35"/>
    <mergeCell ref="B36:E36"/>
    <mergeCell ref="B37:E37"/>
    <mergeCell ref="F37:H37"/>
    <mergeCell ref="F38:H38"/>
    <mergeCell ref="F39:H39"/>
    <mergeCell ref="F40:H40"/>
    <mergeCell ref="F41:H41"/>
    <mergeCell ref="F42:H42"/>
    <mergeCell ref="D71:F71"/>
    <mergeCell ref="D72:F72"/>
    <mergeCell ref="M46:O46"/>
    <mergeCell ref="M47:O47"/>
    <mergeCell ref="M48:O48"/>
    <mergeCell ref="M49:O49"/>
    <mergeCell ref="F48:H48"/>
    <mergeCell ref="F49:H49"/>
    <mergeCell ref="M53:O53"/>
    <mergeCell ref="M54:O54"/>
    <mergeCell ref="B53:E53"/>
    <mergeCell ref="B52:E52"/>
    <mergeCell ref="F55:H55"/>
    <mergeCell ref="B46:E46"/>
    <mergeCell ref="B47:E47"/>
    <mergeCell ref="B48:E48"/>
    <mergeCell ref="B49:E49"/>
    <mergeCell ref="B50:E50"/>
    <mergeCell ref="I67:J67"/>
    <mergeCell ref="I68:J68"/>
    <mergeCell ref="G63:H63"/>
    <mergeCell ref="G64:H64"/>
    <mergeCell ref="G68:H68"/>
    <mergeCell ref="M65:O65"/>
    <mergeCell ref="B54:E54"/>
    <mergeCell ref="B55:E55"/>
    <mergeCell ref="F43:H43"/>
    <mergeCell ref="F44:H44"/>
    <mergeCell ref="F45:H45"/>
    <mergeCell ref="F46:H46"/>
    <mergeCell ref="F47:H47"/>
    <mergeCell ref="I39:L39"/>
    <mergeCell ref="I40:L40"/>
    <mergeCell ref="I41:L41"/>
    <mergeCell ref="I42:L42"/>
    <mergeCell ref="I43:L43"/>
    <mergeCell ref="I44:L44"/>
    <mergeCell ref="B45:E45"/>
    <mergeCell ref="B42:E42"/>
    <mergeCell ref="B43:E43"/>
    <mergeCell ref="I48:L48"/>
    <mergeCell ref="I49:L49"/>
    <mergeCell ref="I54:L54"/>
    <mergeCell ref="I55:L55"/>
    <mergeCell ref="I52:L52"/>
    <mergeCell ref="I53:L53"/>
    <mergeCell ref="F54:H54"/>
    <mergeCell ref="M43:O43"/>
    <mergeCell ref="M39:O39"/>
    <mergeCell ref="M40:O40"/>
    <mergeCell ref="M41:O41"/>
    <mergeCell ref="M42:O42"/>
    <mergeCell ref="M44:O44"/>
    <mergeCell ref="I45:L45"/>
    <mergeCell ref="I46:L46"/>
    <mergeCell ref="I47:L47"/>
    <mergeCell ref="M45:O45"/>
    <mergeCell ref="M50:O50"/>
    <mergeCell ref="M51:O51"/>
    <mergeCell ref="M52:O52"/>
    <mergeCell ref="M55:O55"/>
    <mergeCell ref="I50:L50"/>
    <mergeCell ref="I51:L51"/>
    <mergeCell ref="G70:H70"/>
    <mergeCell ref="G71:H71"/>
    <mergeCell ref="G72:H72"/>
    <mergeCell ref="M68:O68"/>
    <mergeCell ref="M69:O69"/>
    <mergeCell ref="M70:O70"/>
    <mergeCell ref="M71:O71"/>
    <mergeCell ref="G66:H66"/>
    <mergeCell ref="G67:H67"/>
    <mergeCell ref="K61:L61"/>
    <mergeCell ref="K62:L62"/>
    <mergeCell ref="M61:O61"/>
    <mergeCell ref="M62:O62"/>
    <mergeCell ref="G65:H65"/>
    <mergeCell ref="M66:O66"/>
    <mergeCell ref="M67:O67"/>
    <mergeCell ref="G62:H62"/>
    <mergeCell ref="I77:J77"/>
    <mergeCell ref="I78:J78"/>
    <mergeCell ref="I79:J79"/>
    <mergeCell ref="I80:J80"/>
    <mergeCell ref="I76:J76"/>
    <mergeCell ref="G75:H75"/>
    <mergeCell ref="G69:H69"/>
    <mergeCell ref="K74:L74"/>
    <mergeCell ref="K75:L75"/>
    <mergeCell ref="K76:L76"/>
    <mergeCell ref="K69:L69"/>
    <mergeCell ref="K70:L70"/>
    <mergeCell ref="K71:L71"/>
    <mergeCell ref="G73:H73"/>
    <mergeCell ref="G74:H74"/>
    <mergeCell ref="G80:H80"/>
    <mergeCell ref="I69:J69"/>
    <mergeCell ref="I70:J70"/>
    <mergeCell ref="I71:J71"/>
    <mergeCell ref="I72:J72"/>
    <mergeCell ref="I73:J73"/>
    <mergeCell ref="I74:J74"/>
    <mergeCell ref="I75:J75"/>
    <mergeCell ref="M76:O76"/>
    <mergeCell ref="M77:O77"/>
    <mergeCell ref="M78:O78"/>
    <mergeCell ref="M79:O79"/>
    <mergeCell ref="M80:O80"/>
    <mergeCell ref="M81:O81"/>
    <mergeCell ref="M72:O72"/>
    <mergeCell ref="M73:O73"/>
    <mergeCell ref="K72:L72"/>
    <mergeCell ref="K73:L73"/>
    <mergeCell ref="M74:O74"/>
    <mergeCell ref="M75:O75"/>
    <mergeCell ref="K77:L77"/>
    <mergeCell ref="K78:L78"/>
    <mergeCell ref="K79:L79"/>
    <mergeCell ref="K80:L80"/>
    <mergeCell ref="K81:L81"/>
    <mergeCell ref="D80:F80"/>
    <mergeCell ref="D81:F81"/>
    <mergeCell ref="B95:E95"/>
    <mergeCell ref="F92:H92"/>
    <mergeCell ref="F93:H93"/>
    <mergeCell ref="F94:H94"/>
    <mergeCell ref="F95:H95"/>
    <mergeCell ref="D83:F83"/>
    <mergeCell ref="D84:F84"/>
    <mergeCell ref="G82:H82"/>
    <mergeCell ref="D82:F82"/>
    <mergeCell ref="B81:C81"/>
    <mergeCell ref="B94:E94"/>
    <mergeCell ref="G83:H83"/>
    <mergeCell ref="G84:H84"/>
    <mergeCell ref="B82:C82"/>
    <mergeCell ref="A86:O86"/>
    <mergeCell ref="I92:K92"/>
    <mergeCell ref="L92:O92"/>
    <mergeCell ref="K82:L82"/>
    <mergeCell ref="K83:L83"/>
    <mergeCell ref="K84:L84"/>
    <mergeCell ref="I93:K93"/>
    <mergeCell ref="I94:K94"/>
    <mergeCell ref="I81:J81"/>
    <mergeCell ref="I82:J82"/>
    <mergeCell ref="I83:J83"/>
    <mergeCell ref="G81:H81"/>
    <mergeCell ref="M82:O82"/>
    <mergeCell ref="B104:E104"/>
    <mergeCell ref="B105:E105"/>
    <mergeCell ref="B106:E106"/>
    <mergeCell ref="B107:E107"/>
    <mergeCell ref="I98:K98"/>
    <mergeCell ref="I99:K99"/>
    <mergeCell ref="I100:K100"/>
    <mergeCell ref="M83:O83"/>
    <mergeCell ref="M84:O84"/>
    <mergeCell ref="I89:K89"/>
    <mergeCell ref="L89:O89"/>
    <mergeCell ref="I84:J84"/>
    <mergeCell ref="L90:O90"/>
    <mergeCell ref="L91:O91"/>
    <mergeCell ref="B97:E97"/>
    <mergeCell ref="I96:K96"/>
    <mergeCell ref="I97:K97"/>
    <mergeCell ref="B98:E98"/>
    <mergeCell ref="B99:E99"/>
    <mergeCell ref="B108:E108"/>
    <mergeCell ref="F96:H96"/>
    <mergeCell ref="F97:H97"/>
    <mergeCell ref="F98:H98"/>
    <mergeCell ref="F99:H99"/>
    <mergeCell ref="F106:H106"/>
    <mergeCell ref="F107:H107"/>
    <mergeCell ref="F108:H108"/>
    <mergeCell ref="F109:H109"/>
    <mergeCell ref="B102:E102"/>
    <mergeCell ref="B103:E103"/>
    <mergeCell ref="B109:E109"/>
    <mergeCell ref="B96:E96"/>
    <mergeCell ref="I108:K108"/>
    <mergeCell ref="I109:K109"/>
    <mergeCell ref="F100:H100"/>
    <mergeCell ref="F101:H101"/>
    <mergeCell ref="F102:H102"/>
    <mergeCell ref="F103:H103"/>
    <mergeCell ref="F104:H104"/>
    <mergeCell ref="F105:H105"/>
    <mergeCell ref="I107:K107"/>
    <mergeCell ref="I101:K101"/>
    <mergeCell ref="I102:K102"/>
    <mergeCell ref="I103:K103"/>
    <mergeCell ref="I104:K104"/>
    <mergeCell ref="I105:K105"/>
    <mergeCell ref="I106:K106"/>
    <mergeCell ref="L108:O108"/>
    <mergeCell ref="L109:O109"/>
    <mergeCell ref="L110:O110"/>
    <mergeCell ref="L111:O111"/>
    <mergeCell ref="L100:O100"/>
    <mergeCell ref="L101:O101"/>
    <mergeCell ref="L102:O102"/>
    <mergeCell ref="L103:O103"/>
    <mergeCell ref="L104:O104"/>
    <mergeCell ref="L105:O105"/>
    <mergeCell ref="L106:O106"/>
    <mergeCell ref="L107:O107"/>
    <mergeCell ref="L112:O112"/>
    <mergeCell ref="L113:O113"/>
    <mergeCell ref="F110:H110"/>
    <mergeCell ref="F111:H111"/>
    <mergeCell ref="F112:H112"/>
    <mergeCell ref="F113:H113"/>
    <mergeCell ref="I110:K110"/>
    <mergeCell ref="I111:K111"/>
    <mergeCell ref="I112:K112"/>
    <mergeCell ref="I113:K113"/>
    <mergeCell ref="B19:C19"/>
    <mergeCell ref="B20:C20"/>
    <mergeCell ref="B21:C21"/>
    <mergeCell ref="B22:C22"/>
    <mergeCell ref="B23:C23"/>
    <mergeCell ref="B24:C24"/>
    <mergeCell ref="L99:O99"/>
    <mergeCell ref="D19:F19"/>
    <mergeCell ref="D20:F20"/>
    <mergeCell ref="D21:F21"/>
    <mergeCell ref="D22:F22"/>
    <mergeCell ref="D23:F23"/>
    <mergeCell ref="D24:F24"/>
    <mergeCell ref="L93:O93"/>
    <mergeCell ref="L94:O94"/>
    <mergeCell ref="L95:O95"/>
    <mergeCell ref="L96:O96"/>
    <mergeCell ref="L97:O97"/>
    <mergeCell ref="L98:O98"/>
    <mergeCell ref="I95:K95"/>
    <mergeCell ref="B83:C83"/>
    <mergeCell ref="B84:C84"/>
    <mergeCell ref="B89:E89"/>
    <mergeCell ref="F89:H89"/>
  </mergeCells>
  <pageMargins left="0.45" right="0.45" top="0.75" bottom="0.25" header="0.3" footer="0.3"/>
  <pageSetup paperSize="9" scale="86" orientation="landscape" r:id="rId1"/>
  <rowBreaks count="3" manualBreakCount="3">
    <brk id="28" max="16383" man="1"/>
    <brk id="56" max="16383" man="1"/>
    <brk id="8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B7" workbookViewId="0">
      <selection activeCell="G8" sqref="G8"/>
    </sheetView>
  </sheetViews>
  <sheetFormatPr defaultRowHeight="15"/>
  <cols>
    <col min="1" max="1" width="30.140625" customWidth="1"/>
    <col min="2" max="2" width="12.42578125" customWidth="1"/>
    <col min="3" max="3" width="13.42578125" customWidth="1"/>
    <col min="4" max="4" width="12.140625" customWidth="1"/>
    <col min="5" max="5" width="18.85546875" customWidth="1"/>
    <col min="6" max="6" width="20.28515625" customWidth="1"/>
    <col min="7" max="7" width="21.5703125" customWidth="1"/>
  </cols>
  <sheetData>
    <row r="1" spans="1:7" ht="14.25" customHeight="1" thickBot="1">
      <c r="A1" s="381" t="s">
        <v>317</v>
      </c>
      <c r="B1" s="381"/>
      <c r="C1" s="381"/>
      <c r="D1" s="381"/>
      <c r="E1" s="381"/>
      <c r="F1" s="381"/>
      <c r="G1" s="381"/>
    </row>
    <row r="2" spans="1:7" ht="108" customHeight="1" thickBot="1">
      <c r="A2" s="215" t="s">
        <v>0</v>
      </c>
      <c r="B2" s="216" t="s">
        <v>300</v>
      </c>
      <c r="C2" s="216" t="s">
        <v>299</v>
      </c>
      <c r="D2" s="217" t="s">
        <v>298</v>
      </c>
      <c r="E2" s="217" t="s">
        <v>297</v>
      </c>
      <c r="F2" s="216" t="s">
        <v>296</v>
      </c>
      <c r="G2" s="216" t="s">
        <v>295</v>
      </c>
    </row>
    <row r="3" spans="1:7" ht="12" customHeight="1" thickTop="1">
      <c r="A3" s="112">
        <v>1</v>
      </c>
      <c r="B3" s="338">
        <v>2</v>
      </c>
      <c r="C3" s="338">
        <v>3</v>
      </c>
      <c r="D3" s="338">
        <v>4</v>
      </c>
      <c r="E3" s="338">
        <v>5</v>
      </c>
      <c r="F3" s="338">
        <v>6</v>
      </c>
      <c r="G3" s="338">
        <v>7</v>
      </c>
    </row>
    <row r="4" spans="1:7" ht="13.5" customHeight="1">
      <c r="A4" s="53" t="s">
        <v>91</v>
      </c>
      <c r="B4" s="218" t="s">
        <v>252</v>
      </c>
      <c r="C4" s="218">
        <v>12</v>
      </c>
      <c r="D4" s="324">
        <v>137</v>
      </c>
      <c r="E4" s="262">
        <v>13</v>
      </c>
      <c r="F4" s="263">
        <v>9.4890510948905096</v>
      </c>
      <c r="G4" s="262">
        <v>2</v>
      </c>
    </row>
    <row r="5" spans="1:7" ht="13.5" customHeight="1">
      <c r="A5" s="53" t="s">
        <v>92</v>
      </c>
      <c r="B5" s="218" t="s">
        <v>252</v>
      </c>
      <c r="C5" s="218">
        <v>16</v>
      </c>
      <c r="D5" s="324">
        <v>456</v>
      </c>
      <c r="E5" s="262">
        <v>357</v>
      </c>
      <c r="F5" s="263">
        <v>78.289473684210535</v>
      </c>
      <c r="G5" s="262">
        <v>2</v>
      </c>
    </row>
    <row r="6" spans="1:7" ht="13.5" customHeight="1">
      <c r="A6" s="53" t="s">
        <v>93</v>
      </c>
      <c r="B6" s="218" t="s">
        <v>252</v>
      </c>
      <c r="C6" s="218">
        <v>16</v>
      </c>
      <c r="D6" s="324">
        <v>244</v>
      </c>
      <c r="E6" s="262">
        <v>243</v>
      </c>
      <c r="F6" s="263">
        <v>99.590163934426229</v>
      </c>
      <c r="G6" s="262">
        <v>5</v>
      </c>
    </row>
    <row r="7" spans="1:7" ht="13.5" customHeight="1">
      <c r="A7" s="53" t="s">
        <v>94</v>
      </c>
      <c r="B7" s="218" t="s">
        <v>252</v>
      </c>
      <c r="C7" s="218">
        <v>5</v>
      </c>
      <c r="D7" s="324">
        <v>322</v>
      </c>
      <c r="E7" s="262">
        <v>118</v>
      </c>
      <c r="F7" s="263">
        <v>36.645962732919259</v>
      </c>
      <c r="G7" s="262">
        <v>1</v>
      </c>
    </row>
    <row r="8" spans="1:7" ht="13.5" customHeight="1">
      <c r="A8" s="53" t="s">
        <v>95</v>
      </c>
      <c r="B8" s="218" t="s">
        <v>252</v>
      </c>
      <c r="C8" s="218">
        <v>14</v>
      </c>
      <c r="D8" s="324">
        <v>522</v>
      </c>
      <c r="E8" s="262">
        <v>522</v>
      </c>
      <c r="F8" s="263">
        <v>100</v>
      </c>
      <c r="G8" s="262">
        <v>6</v>
      </c>
    </row>
    <row r="9" spans="1:7" ht="13.5" customHeight="1">
      <c r="A9" s="53" t="s">
        <v>96</v>
      </c>
      <c r="B9" s="218" t="s">
        <v>252</v>
      </c>
      <c r="C9" s="218">
        <v>36</v>
      </c>
      <c r="D9" s="324">
        <v>720</v>
      </c>
      <c r="E9" s="262">
        <v>705</v>
      </c>
      <c r="F9" s="263">
        <v>97.916666666666657</v>
      </c>
      <c r="G9" s="262">
        <v>10</v>
      </c>
    </row>
    <row r="10" spans="1:7" ht="13.5" customHeight="1">
      <c r="A10" s="53" t="s">
        <v>97</v>
      </c>
      <c r="B10" s="218" t="s">
        <v>252</v>
      </c>
      <c r="C10" s="218">
        <v>16</v>
      </c>
      <c r="D10" s="324">
        <v>334</v>
      </c>
      <c r="E10" s="262">
        <v>274</v>
      </c>
      <c r="F10" s="263">
        <v>82</v>
      </c>
      <c r="G10" s="262">
        <v>2</v>
      </c>
    </row>
    <row r="11" spans="1:7" ht="13.5" customHeight="1">
      <c r="A11" s="53" t="s">
        <v>98</v>
      </c>
      <c r="B11" s="218" t="s">
        <v>252</v>
      </c>
      <c r="C11" s="218">
        <v>38</v>
      </c>
      <c r="D11" s="324">
        <v>207</v>
      </c>
      <c r="E11" s="262">
        <v>62</v>
      </c>
      <c r="F11" s="263">
        <v>29.951690821256037</v>
      </c>
      <c r="G11" s="262">
        <v>0</v>
      </c>
    </row>
    <row r="12" spans="1:7" ht="13.5" customHeight="1">
      <c r="A12" s="53" t="s">
        <v>99</v>
      </c>
      <c r="B12" s="218" t="s">
        <v>252</v>
      </c>
      <c r="C12" s="218">
        <v>16</v>
      </c>
      <c r="D12" s="324">
        <v>719</v>
      </c>
      <c r="E12" s="262">
        <v>384</v>
      </c>
      <c r="F12" s="263">
        <v>53.407510431154378</v>
      </c>
      <c r="G12" s="262">
        <v>2</v>
      </c>
    </row>
    <row r="13" spans="1:7" ht="13.5" customHeight="1">
      <c r="A13" s="53" t="s">
        <v>100</v>
      </c>
      <c r="B13" s="218" t="s">
        <v>252</v>
      </c>
      <c r="C13" s="218">
        <v>26</v>
      </c>
      <c r="D13" s="324">
        <v>300</v>
      </c>
      <c r="E13" s="262">
        <v>292</v>
      </c>
      <c r="F13" s="263">
        <v>97.333333333333343</v>
      </c>
      <c r="G13" s="262">
        <v>11</v>
      </c>
    </row>
    <row r="14" spans="1:7" ht="13.5" customHeight="1">
      <c r="A14" s="53" t="s">
        <v>101</v>
      </c>
      <c r="B14" s="218" t="s">
        <v>252</v>
      </c>
      <c r="C14" s="218">
        <v>10</v>
      </c>
      <c r="D14" s="324">
        <v>736</v>
      </c>
      <c r="E14" s="262">
        <v>721</v>
      </c>
      <c r="F14" s="263">
        <v>97.96195652173914</v>
      </c>
      <c r="G14" s="262">
        <v>3</v>
      </c>
    </row>
    <row r="15" spans="1:7" ht="13.5" customHeight="1">
      <c r="A15" s="53" t="s">
        <v>102</v>
      </c>
      <c r="B15" s="218" t="s">
        <v>252</v>
      </c>
      <c r="C15" s="218">
        <v>12</v>
      </c>
      <c r="D15" s="324">
        <v>355</v>
      </c>
      <c r="E15" s="262">
        <v>355</v>
      </c>
      <c r="F15" s="263">
        <v>100</v>
      </c>
      <c r="G15" s="262">
        <v>0</v>
      </c>
    </row>
    <row r="16" spans="1:7" ht="13.5" customHeight="1">
      <c r="A16" s="53" t="s">
        <v>103</v>
      </c>
      <c r="B16" s="218" t="s">
        <v>252</v>
      </c>
      <c r="C16" s="218">
        <v>13</v>
      </c>
      <c r="D16" s="324">
        <v>193</v>
      </c>
      <c r="E16" s="262">
        <v>193</v>
      </c>
      <c r="F16" s="263">
        <v>100</v>
      </c>
      <c r="G16" s="262">
        <v>1</v>
      </c>
    </row>
    <row r="17" spans="1:7" ht="13.5" customHeight="1">
      <c r="A17" s="53" t="s">
        <v>104</v>
      </c>
      <c r="B17" s="218" t="s">
        <v>252</v>
      </c>
      <c r="C17" s="218">
        <v>5</v>
      </c>
      <c r="D17" s="324">
        <v>86</v>
      </c>
      <c r="E17" s="262">
        <v>85</v>
      </c>
      <c r="F17" s="263">
        <v>98.837209302325576</v>
      </c>
      <c r="G17" s="262">
        <v>0</v>
      </c>
    </row>
    <row r="18" spans="1:7" ht="13.5" customHeight="1">
      <c r="A18" s="53" t="s">
        <v>160</v>
      </c>
      <c r="B18" s="218" t="s">
        <v>252</v>
      </c>
      <c r="C18" s="218">
        <v>13</v>
      </c>
      <c r="D18" s="324">
        <v>273</v>
      </c>
      <c r="E18" s="262">
        <v>268</v>
      </c>
      <c r="F18" s="263">
        <v>98.168498168498161</v>
      </c>
      <c r="G18" s="262">
        <v>1</v>
      </c>
    </row>
    <row r="19" spans="1:7" ht="13.5" customHeight="1">
      <c r="A19" s="325" t="s">
        <v>106</v>
      </c>
      <c r="B19" s="326" t="s">
        <v>252</v>
      </c>
      <c r="C19" s="326">
        <v>5</v>
      </c>
      <c r="D19" s="327">
        <v>587</v>
      </c>
      <c r="E19" s="213">
        <v>558</v>
      </c>
      <c r="F19" s="214">
        <v>95.059625212947182</v>
      </c>
      <c r="G19" s="213">
        <v>1</v>
      </c>
    </row>
    <row r="20" spans="1:7" ht="15" customHeight="1" thickBot="1">
      <c r="A20" s="328" t="s">
        <v>294</v>
      </c>
      <c r="B20" s="329"/>
      <c r="C20" s="330">
        <f>SUM(C4:C19)</f>
        <v>253</v>
      </c>
      <c r="D20" s="330">
        <f>SUM(D4:D19)</f>
        <v>6191</v>
      </c>
      <c r="E20" s="330">
        <f>SUM(E4:E19)</f>
        <v>5150</v>
      </c>
      <c r="F20" s="331">
        <f>E20/D20*100</f>
        <v>83.185268938782102</v>
      </c>
      <c r="G20" s="330">
        <f>SUM(G4:G19)</f>
        <v>47</v>
      </c>
    </row>
    <row r="21" spans="1:7" ht="13.5" customHeight="1">
      <c r="A21" s="219" t="s">
        <v>242</v>
      </c>
      <c r="B21" s="218" t="s">
        <v>252</v>
      </c>
      <c r="C21" s="220">
        <v>45</v>
      </c>
      <c r="D21" s="324">
        <v>808</v>
      </c>
      <c r="E21" s="262">
        <v>803</v>
      </c>
      <c r="F21" s="263">
        <v>99.381188118811878</v>
      </c>
      <c r="G21" s="262">
        <v>4</v>
      </c>
    </row>
    <row r="22" spans="1:7" ht="13.5" customHeight="1">
      <c r="A22" s="219" t="s">
        <v>241</v>
      </c>
      <c r="B22" s="218" t="s">
        <v>252</v>
      </c>
      <c r="C22" s="220">
        <v>0</v>
      </c>
      <c r="D22" s="324">
        <v>256</v>
      </c>
      <c r="E22" s="262">
        <v>66</v>
      </c>
      <c r="F22" s="263">
        <v>25.78125</v>
      </c>
      <c r="G22" s="262">
        <v>0</v>
      </c>
    </row>
    <row r="23" spans="1:7" ht="13.5" customHeight="1">
      <c r="A23" s="219" t="s">
        <v>190</v>
      </c>
      <c r="B23" s="218" t="s">
        <v>252</v>
      </c>
      <c r="C23" s="220">
        <v>28</v>
      </c>
      <c r="D23" s="324">
        <v>529</v>
      </c>
      <c r="E23" s="262">
        <v>354</v>
      </c>
      <c r="F23" s="263">
        <v>66.91871455576559</v>
      </c>
      <c r="G23" s="262">
        <v>7</v>
      </c>
    </row>
    <row r="24" spans="1:7" ht="13.5" customHeight="1">
      <c r="A24" s="219" t="s">
        <v>239</v>
      </c>
      <c r="B24" s="218" t="s">
        <v>252</v>
      </c>
      <c r="C24" s="220">
        <v>4</v>
      </c>
      <c r="D24" s="324">
        <v>58</v>
      </c>
      <c r="E24" s="262">
        <v>46</v>
      </c>
      <c r="F24" s="263">
        <v>79.310344827586206</v>
      </c>
      <c r="G24" s="262">
        <v>5</v>
      </c>
    </row>
    <row r="25" spans="1:7" ht="13.5" customHeight="1">
      <c r="A25" s="219" t="s">
        <v>255</v>
      </c>
      <c r="B25" s="218" t="s">
        <v>252</v>
      </c>
      <c r="C25" s="220">
        <v>21</v>
      </c>
      <c r="D25" s="324">
        <v>139</v>
      </c>
      <c r="E25" s="262">
        <v>122</v>
      </c>
      <c r="F25" s="263">
        <v>87.769784172661872</v>
      </c>
      <c r="G25" s="262">
        <v>18</v>
      </c>
    </row>
    <row r="26" spans="1:7" ht="13.5" customHeight="1">
      <c r="A26" s="219" t="s">
        <v>23</v>
      </c>
      <c r="B26" s="218" t="s">
        <v>254</v>
      </c>
      <c r="C26" s="220">
        <v>8</v>
      </c>
      <c r="D26" s="324">
        <v>131</v>
      </c>
      <c r="E26" s="262">
        <v>7</v>
      </c>
      <c r="F26" s="263">
        <v>5.343511450381679</v>
      </c>
      <c r="G26" s="262">
        <v>6</v>
      </c>
    </row>
    <row r="27" spans="1:7" ht="13.5" customHeight="1">
      <c r="A27" s="219" t="s">
        <v>24</v>
      </c>
      <c r="B27" s="218" t="s">
        <v>252</v>
      </c>
      <c r="C27" s="220">
        <v>41</v>
      </c>
      <c r="D27" s="324">
        <v>510</v>
      </c>
      <c r="E27" s="262">
        <v>115</v>
      </c>
      <c r="F27" s="263">
        <v>22.549019607843139</v>
      </c>
      <c r="G27" s="262">
        <v>29</v>
      </c>
    </row>
    <row r="28" spans="1:7" ht="13.5" customHeight="1">
      <c r="A28" s="219" t="s">
        <v>25</v>
      </c>
      <c r="B28" s="218" t="s">
        <v>252</v>
      </c>
      <c r="C28" s="220">
        <v>1</v>
      </c>
      <c r="D28" s="324">
        <v>160</v>
      </c>
      <c r="E28" s="262">
        <v>10</v>
      </c>
      <c r="F28" s="263">
        <v>6.25</v>
      </c>
      <c r="G28" s="262">
        <v>2</v>
      </c>
    </row>
    <row r="29" spans="1:7" ht="15" customHeight="1" thickBot="1">
      <c r="A29" s="328" t="s">
        <v>318</v>
      </c>
      <c r="B29" s="328"/>
      <c r="C29" s="332">
        <f>SUM(C21:C28)</f>
        <v>148</v>
      </c>
      <c r="D29" s="332">
        <f>SUM(D21:D28)</f>
        <v>2591</v>
      </c>
      <c r="E29" s="332">
        <f>SUM(E21:E28)</f>
        <v>1523</v>
      </c>
      <c r="F29" s="333">
        <f>E29/D29*100</f>
        <v>58.780393670397537</v>
      </c>
      <c r="G29" s="332">
        <f>SUM(G21:G28)</f>
        <v>71</v>
      </c>
    </row>
    <row r="30" spans="1:7" ht="13.5" customHeight="1" thickBot="1">
      <c r="A30" s="334" t="s">
        <v>162</v>
      </c>
      <c r="B30" s="335"/>
      <c r="C30" s="336">
        <f>C20+C29</f>
        <v>401</v>
      </c>
      <c r="D30" s="336">
        <f>D20+D29</f>
        <v>8782</v>
      </c>
      <c r="E30" s="336">
        <f>E20+E29</f>
        <v>6673</v>
      </c>
      <c r="F30" s="337">
        <f>E30/D30*100</f>
        <v>75.984969255294914</v>
      </c>
      <c r="G30" s="336">
        <f>G20+G29</f>
        <v>118</v>
      </c>
    </row>
    <row r="31" spans="1:7">
      <c r="D31" s="52"/>
    </row>
    <row r="32" spans="1:7">
      <c r="D32" s="52"/>
    </row>
    <row r="33" spans="4:6">
      <c r="D33" s="52"/>
    </row>
    <row r="34" spans="4:6">
      <c r="F34" s="87"/>
    </row>
    <row r="35" spans="4:6">
      <c r="D35" s="52"/>
    </row>
    <row r="36" spans="4:6">
      <c r="D36" s="52"/>
    </row>
    <row r="37" spans="4:6">
      <c r="D37" s="52"/>
    </row>
    <row r="38" spans="4:6">
      <c r="D38" s="52"/>
    </row>
    <row r="39" spans="4:6">
      <c r="D39" s="52"/>
    </row>
    <row r="40" spans="4:6">
      <c r="D40" s="52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9"/>
  <sheetViews>
    <sheetView topLeftCell="A64" zoomScaleNormal="100" workbookViewId="0">
      <selection activeCell="B79" sqref="B79"/>
    </sheetView>
  </sheetViews>
  <sheetFormatPr defaultRowHeight="15"/>
  <cols>
    <col min="1" max="1" width="20.85546875" style="10" customWidth="1"/>
    <col min="2" max="2" width="22.85546875" style="10" customWidth="1"/>
    <col min="3" max="3" width="18" style="10" customWidth="1"/>
    <col min="4" max="4" width="19.28515625" style="18" customWidth="1"/>
    <col min="5" max="5" width="14.140625" style="19" customWidth="1"/>
    <col min="6" max="6" width="13.42578125" style="19" customWidth="1"/>
    <col min="7" max="7" width="17.42578125" customWidth="1"/>
    <col min="9" max="9" width="19.7109375" customWidth="1"/>
    <col min="11" max="11" width="18" customWidth="1"/>
    <col min="257" max="257" width="20.85546875" customWidth="1"/>
    <col min="258" max="258" width="22.85546875" customWidth="1"/>
    <col min="259" max="259" width="18" customWidth="1"/>
    <col min="260" max="260" width="19.28515625" customWidth="1"/>
    <col min="261" max="261" width="14.140625" customWidth="1"/>
    <col min="262" max="262" width="13.42578125" customWidth="1"/>
    <col min="263" max="263" width="17.42578125" customWidth="1"/>
    <col min="513" max="513" width="20.85546875" customWidth="1"/>
    <col min="514" max="514" width="22.85546875" customWidth="1"/>
    <col min="515" max="515" width="18" customWidth="1"/>
    <col min="516" max="516" width="19.28515625" customWidth="1"/>
    <col min="517" max="517" width="14.140625" customWidth="1"/>
    <col min="518" max="518" width="13.42578125" customWidth="1"/>
    <col min="519" max="519" width="17.42578125" customWidth="1"/>
    <col min="769" max="769" width="20.85546875" customWidth="1"/>
    <col min="770" max="770" width="22.85546875" customWidth="1"/>
    <col min="771" max="771" width="18" customWidth="1"/>
    <col min="772" max="772" width="19.28515625" customWidth="1"/>
    <col min="773" max="773" width="14.140625" customWidth="1"/>
    <col min="774" max="774" width="13.42578125" customWidth="1"/>
    <col min="775" max="775" width="17.42578125" customWidth="1"/>
    <col min="1025" max="1025" width="20.85546875" customWidth="1"/>
    <col min="1026" max="1026" width="22.85546875" customWidth="1"/>
    <col min="1027" max="1027" width="18" customWidth="1"/>
    <col min="1028" max="1028" width="19.28515625" customWidth="1"/>
    <col min="1029" max="1029" width="14.140625" customWidth="1"/>
    <col min="1030" max="1030" width="13.42578125" customWidth="1"/>
    <col min="1031" max="1031" width="17.42578125" customWidth="1"/>
    <col min="1281" max="1281" width="20.85546875" customWidth="1"/>
    <col min="1282" max="1282" width="22.85546875" customWidth="1"/>
    <col min="1283" max="1283" width="18" customWidth="1"/>
    <col min="1284" max="1284" width="19.28515625" customWidth="1"/>
    <col min="1285" max="1285" width="14.140625" customWidth="1"/>
    <col min="1286" max="1286" width="13.42578125" customWidth="1"/>
    <col min="1287" max="1287" width="17.42578125" customWidth="1"/>
    <col min="1537" max="1537" width="20.85546875" customWidth="1"/>
    <col min="1538" max="1538" width="22.85546875" customWidth="1"/>
    <col min="1539" max="1539" width="18" customWidth="1"/>
    <col min="1540" max="1540" width="19.28515625" customWidth="1"/>
    <col min="1541" max="1541" width="14.140625" customWidth="1"/>
    <col min="1542" max="1542" width="13.42578125" customWidth="1"/>
    <col min="1543" max="1543" width="17.42578125" customWidth="1"/>
    <col min="1793" max="1793" width="20.85546875" customWidth="1"/>
    <col min="1794" max="1794" width="22.85546875" customWidth="1"/>
    <col min="1795" max="1795" width="18" customWidth="1"/>
    <col min="1796" max="1796" width="19.28515625" customWidth="1"/>
    <col min="1797" max="1797" width="14.140625" customWidth="1"/>
    <col min="1798" max="1798" width="13.42578125" customWidth="1"/>
    <col min="1799" max="1799" width="17.42578125" customWidth="1"/>
    <col min="2049" max="2049" width="20.85546875" customWidth="1"/>
    <col min="2050" max="2050" width="22.85546875" customWidth="1"/>
    <col min="2051" max="2051" width="18" customWidth="1"/>
    <col min="2052" max="2052" width="19.28515625" customWidth="1"/>
    <col min="2053" max="2053" width="14.140625" customWidth="1"/>
    <col min="2054" max="2054" width="13.42578125" customWidth="1"/>
    <col min="2055" max="2055" width="17.42578125" customWidth="1"/>
    <col min="2305" max="2305" width="20.85546875" customWidth="1"/>
    <col min="2306" max="2306" width="22.85546875" customWidth="1"/>
    <col min="2307" max="2307" width="18" customWidth="1"/>
    <col min="2308" max="2308" width="19.28515625" customWidth="1"/>
    <col min="2309" max="2309" width="14.140625" customWidth="1"/>
    <col min="2310" max="2310" width="13.42578125" customWidth="1"/>
    <col min="2311" max="2311" width="17.42578125" customWidth="1"/>
    <col min="2561" max="2561" width="20.85546875" customWidth="1"/>
    <col min="2562" max="2562" width="22.85546875" customWidth="1"/>
    <col min="2563" max="2563" width="18" customWidth="1"/>
    <col min="2564" max="2564" width="19.28515625" customWidth="1"/>
    <col min="2565" max="2565" width="14.140625" customWidth="1"/>
    <col min="2566" max="2566" width="13.42578125" customWidth="1"/>
    <col min="2567" max="2567" width="17.42578125" customWidth="1"/>
    <col min="2817" max="2817" width="20.85546875" customWidth="1"/>
    <col min="2818" max="2818" width="22.85546875" customWidth="1"/>
    <col min="2819" max="2819" width="18" customWidth="1"/>
    <col min="2820" max="2820" width="19.28515625" customWidth="1"/>
    <col min="2821" max="2821" width="14.140625" customWidth="1"/>
    <col min="2822" max="2822" width="13.42578125" customWidth="1"/>
    <col min="2823" max="2823" width="17.42578125" customWidth="1"/>
    <col min="3073" max="3073" width="20.85546875" customWidth="1"/>
    <col min="3074" max="3074" width="22.85546875" customWidth="1"/>
    <col min="3075" max="3075" width="18" customWidth="1"/>
    <col min="3076" max="3076" width="19.28515625" customWidth="1"/>
    <col min="3077" max="3077" width="14.140625" customWidth="1"/>
    <col min="3078" max="3078" width="13.42578125" customWidth="1"/>
    <col min="3079" max="3079" width="17.42578125" customWidth="1"/>
    <col min="3329" max="3329" width="20.85546875" customWidth="1"/>
    <col min="3330" max="3330" width="22.85546875" customWidth="1"/>
    <col min="3331" max="3331" width="18" customWidth="1"/>
    <col min="3332" max="3332" width="19.28515625" customWidth="1"/>
    <col min="3333" max="3333" width="14.140625" customWidth="1"/>
    <col min="3334" max="3334" width="13.42578125" customWidth="1"/>
    <col min="3335" max="3335" width="17.42578125" customWidth="1"/>
    <col min="3585" max="3585" width="20.85546875" customWidth="1"/>
    <col min="3586" max="3586" width="22.85546875" customWidth="1"/>
    <col min="3587" max="3587" width="18" customWidth="1"/>
    <col min="3588" max="3588" width="19.28515625" customWidth="1"/>
    <col min="3589" max="3589" width="14.140625" customWidth="1"/>
    <col min="3590" max="3590" width="13.42578125" customWidth="1"/>
    <col min="3591" max="3591" width="17.42578125" customWidth="1"/>
    <col min="3841" max="3841" width="20.85546875" customWidth="1"/>
    <col min="3842" max="3842" width="22.85546875" customWidth="1"/>
    <col min="3843" max="3843" width="18" customWidth="1"/>
    <col min="3844" max="3844" width="19.28515625" customWidth="1"/>
    <col min="3845" max="3845" width="14.140625" customWidth="1"/>
    <col min="3846" max="3846" width="13.42578125" customWidth="1"/>
    <col min="3847" max="3847" width="17.42578125" customWidth="1"/>
    <col min="4097" max="4097" width="20.85546875" customWidth="1"/>
    <col min="4098" max="4098" width="22.85546875" customWidth="1"/>
    <col min="4099" max="4099" width="18" customWidth="1"/>
    <col min="4100" max="4100" width="19.28515625" customWidth="1"/>
    <col min="4101" max="4101" width="14.140625" customWidth="1"/>
    <col min="4102" max="4102" width="13.42578125" customWidth="1"/>
    <col min="4103" max="4103" width="17.42578125" customWidth="1"/>
    <col min="4353" max="4353" width="20.85546875" customWidth="1"/>
    <col min="4354" max="4354" width="22.85546875" customWidth="1"/>
    <col min="4355" max="4355" width="18" customWidth="1"/>
    <col min="4356" max="4356" width="19.28515625" customWidth="1"/>
    <col min="4357" max="4357" width="14.140625" customWidth="1"/>
    <col min="4358" max="4358" width="13.42578125" customWidth="1"/>
    <col min="4359" max="4359" width="17.42578125" customWidth="1"/>
    <col min="4609" max="4609" width="20.85546875" customWidth="1"/>
    <col min="4610" max="4610" width="22.85546875" customWidth="1"/>
    <col min="4611" max="4611" width="18" customWidth="1"/>
    <col min="4612" max="4612" width="19.28515625" customWidth="1"/>
    <col min="4613" max="4613" width="14.140625" customWidth="1"/>
    <col min="4614" max="4614" width="13.42578125" customWidth="1"/>
    <col min="4615" max="4615" width="17.42578125" customWidth="1"/>
    <col min="4865" max="4865" width="20.85546875" customWidth="1"/>
    <col min="4866" max="4866" width="22.85546875" customWidth="1"/>
    <col min="4867" max="4867" width="18" customWidth="1"/>
    <col min="4868" max="4868" width="19.28515625" customWidth="1"/>
    <col min="4869" max="4869" width="14.140625" customWidth="1"/>
    <col min="4870" max="4870" width="13.42578125" customWidth="1"/>
    <col min="4871" max="4871" width="17.42578125" customWidth="1"/>
    <col min="5121" max="5121" width="20.85546875" customWidth="1"/>
    <col min="5122" max="5122" width="22.85546875" customWidth="1"/>
    <col min="5123" max="5123" width="18" customWidth="1"/>
    <col min="5124" max="5124" width="19.28515625" customWidth="1"/>
    <col min="5125" max="5125" width="14.140625" customWidth="1"/>
    <col min="5126" max="5126" width="13.42578125" customWidth="1"/>
    <col min="5127" max="5127" width="17.42578125" customWidth="1"/>
    <col min="5377" max="5377" width="20.85546875" customWidth="1"/>
    <col min="5378" max="5378" width="22.85546875" customWidth="1"/>
    <col min="5379" max="5379" width="18" customWidth="1"/>
    <col min="5380" max="5380" width="19.28515625" customWidth="1"/>
    <col min="5381" max="5381" width="14.140625" customWidth="1"/>
    <col min="5382" max="5382" width="13.42578125" customWidth="1"/>
    <col min="5383" max="5383" width="17.42578125" customWidth="1"/>
    <col min="5633" max="5633" width="20.85546875" customWidth="1"/>
    <col min="5634" max="5634" width="22.85546875" customWidth="1"/>
    <col min="5635" max="5635" width="18" customWidth="1"/>
    <col min="5636" max="5636" width="19.28515625" customWidth="1"/>
    <col min="5637" max="5637" width="14.140625" customWidth="1"/>
    <col min="5638" max="5638" width="13.42578125" customWidth="1"/>
    <col min="5639" max="5639" width="17.42578125" customWidth="1"/>
    <col min="5889" max="5889" width="20.85546875" customWidth="1"/>
    <col min="5890" max="5890" width="22.85546875" customWidth="1"/>
    <col min="5891" max="5891" width="18" customWidth="1"/>
    <col min="5892" max="5892" width="19.28515625" customWidth="1"/>
    <col min="5893" max="5893" width="14.140625" customWidth="1"/>
    <col min="5894" max="5894" width="13.42578125" customWidth="1"/>
    <col min="5895" max="5895" width="17.42578125" customWidth="1"/>
    <col min="6145" max="6145" width="20.85546875" customWidth="1"/>
    <col min="6146" max="6146" width="22.85546875" customWidth="1"/>
    <col min="6147" max="6147" width="18" customWidth="1"/>
    <col min="6148" max="6148" width="19.28515625" customWidth="1"/>
    <col min="6149" max="6149" width="14.140625" customWidth="1"/>
    <col min="6150" max="6150" width="13.42578125" customWidth="1"/>
    <col min="6151" max="6151" width="17.42578125" customWidth="1"/>
    <col min="6401" max="6401" width="20.85546875" customWidth="1"/>
    <col min="6402" max="6402" width="22.85546875" customWidth="1"/>
    <col min="6403" max="6403" width="18" customWidth="1"/>
    <col min="6404" max="6404" width="19.28515625" customWidth="1"/>
    <col min="6405" max="6405" width="14.140625" customWidth="1"/>
    <col min="6406" max="6406" width="13.42578125" customWidth="1"/>
    <col min="6407" max="6407" width="17.42578125" customWidth="1"/>
    <col min="6657" max="6657" width="20.85546875" customWidth="1"/>
    <col min="6658" max="6658" width="22.85546875" customWidth="1"/>
    <col min="6659" max="6659" width="18" customWidth="1"/>
    <col min="6660" max="6660" width="19.28515625" customWidth="1"/>
    <col min="6661" max="6661" width="14.140625" customWidth="1"/>
    <col min="6662" max="6662" width="13.42578125" customWidth="1"/>
    <col min="6663" max="6663" width="17.42578125" customWidth="1"/>
    <col min="6913" max="6913" width="20.85546875" customWidth="1"/>
    <col min="6914" max="6914" width="22.85546875" customWidth="1"/>
    <col min="6915" max="6915" width="18" customWidth="1"/>
    <col min="6916" max="6916" width="19.28515625" customWidth="1"/>
    <col min="6917" max="6917" width="14.140625" customWidth="1"/>
    <col min="6918" max="6918" width="13.42578125" customWidth="1"/>
    <col min="6919" max="6919" width="17.42578125" customWidth="1"/>
    <col min="7169" max="7169" width="20.85546875" customWidth="1"/>
    <col min="7170" max="7170" width="22.85546875" customWidth="1"/>
    <col min="7171" max="7171" width="18" customWidth="1"/>
    <col min="7172" max="7172" width="19.28515625" customWidth="1"/>
    <col min="7173" max="7173" width="14.140625" customWidth="1"/>
    <col min="7174" max="7174" width="13.42578125" customWidth="1"/>
    <col min="7175" max="7175" width="17.42578125" customWidth="1"/>
    <col min="7425" max="7425" width="20.85546875" customWidth="1"/>
    <col min="7426" max="7426" width="22.85546875" customWidth="1"/>
    <col min="7427" max="7427" width="18" customWidth="1"/>
    <col min="7428" max="7428" width="19.28515625" customWidth="1"/>
    <col min="7429" max="7429" width="14.140625" customWidth="1"/>
    <col min="7430" max="7430" width="13.42578125" customWidth="1"/>
    <col min="7431" max="7431" width="17.42578125" customWidth="1"/>
    <col min="7681" max="7681" width="20.85546875" customWidth="1"/>
    <col min="7682" max="7682" width="22.85546875" customWidth="1"/>
    <col min="7683" max="7683" width="18" customWidth="1"/>
    <col min="7684" max="7684" width="19.28515625" customWidth="1"/>
    <col min="7685" max="7685" width="14.140625" customWidth="1"/>
    <col min="7686" max="7686" width="13.42578125" customWidth="1"/>
    <col min="7687" max="7687" width="17.42578125" customWidth="1"/>
    <col min="7937" max="7937" width="20.85546875" customWidth="1"/>
    <col min="7938" max="7938" width="22.85546875" customWidth="1"/>
    <col min="7939" max="7939" width="18" customWidth="1"/>
    <col min="7940" max="7940" width="19.28515625" customWidth="1"/>
    <col min="7941" max="7941" width="14.140625" customWidth="1"/>
    <col min="7942" max="7942" width="13.42578125" customWidth="1"/>
    <col min="7943" max="7943" width="17.42578125" customWidth="1"/>
    <col min="8193" max="8193" width="20.85546875" customWidth="1"/>
    <col min="8194" max="8194" width="22.85546875" customWidth="1"/>
    <col min="8195" max="8195" width="18" customWidth="1"/>
    <col min="8196" max="8196" width="19.28515625" customWidth="1"/>
    <col min="8197" max="8197" width="14.140625" customWidth="1"/>
    <col min="8198" max="8198" width="13.42578125" customWidth="1"/>
    <col min="8199" max="8199" width="17.42578125" customWidth="1"/>
    <col min="8449" max="8449" width="20.85546875" customWidth="1"/>
    <col min="8450" max="8450" width="22.85546875" customWidth="1"/>
    <col min="8451" max="8451" width="18" customWidth="1"/>
    <col min="8452" max="8452" width="19.28515625" customWidth="1"/>
    <col min="8453" max="8453" width="14.140625" customWidth="1"/>
    <col min="8454" max="8454" width="13.42578125" customWidth="1"/>
    <col min="8455" max="8455" width="17.42578125" customWidth="1"/>
    <col min="8705" max="8705" width="20.85546875" customWidth="1"/>
    <col min="8706" max="8706" width="22.85546875" customWidth="1"/>
    <col min="8707" max="8707" width="18" customWidth="1"/>
    <col min="8708" max="8708" width="19.28515625" customWidth="1"/>
    <col min="8709" max="8709" width="14.140625" customWidth="1"/>
    <col min="8710" max="8710" width="13.42578125" customWidth="1"/>
    <col min="8711" max="8711" width="17.42578125" customWidth="1"/>
    <col min="8961" max="8961" width="20.85546875" customWidth="1"/>
    <col min="8962" max="8962" width="22.85546875" customWidth="1"/>
    <col min="8963" max="8963" width="18" customWidth="1"/>
    <col min="8964" max="8964" width="19.28515625" customWidth="1"/>
    <col min="8965" max="8965" width="14.140625" customWidth="1"/>
    <col min="8966" max="8966" width="13.42578125" customWidth="1"/>
    <col min="8967" max="8967" width="17.42578125" customWidth="1"/>
    <col min="9217" max="9217" width="20.85546875" customWidth="1"/>
    <col min="9218" max="9218" width="22.85546875" customWidth="1"/>
    <col min="9219" max="9219" width="18" customWidth="1"/>
    <col min="9220" max="9220" width="19.28515625" customWidth="1"/>
    <col min="9221" max="9221" width="14.140625" customWidth="1"/>
    <col min="9222" max="9222" width="13.42578125" customWidth="1"/>
    <col min="9223" max="9223" width="17.42578125" customWidth="1"/>
    <col min="9473" max="9473" width="20.85546875" customWidth="1"/>
    <col min="9474" max="9474" width="22.85546875" customWidth="1"/>
    <col min="9475" max="9475" width="18" customWidth="1"/>
    <col min="9476" max="9476" width="19.28515625" customWidth="1"/>
    <col min="9477" max="9477" width="14.140625" customWidth="1"/>
    <col min="9478" max="9478" width="13.42578125" customWidth="1"/>
    <col min="9479" max="9479" width="17.42578125" customWidth="1"/>
    <col min="9729" max="9729" width="20.85546875" customWidth="1"/>
    <col min="9730" max="9730" width="22.85546875" customWidth="1"/>
    <col min="9731" max="9731" width="18" customWidth="1"/>
    <col min="9732" max="9732" width="19.28515625" customWidth="1"/>
    <col min="9733" max="9733" width="14.140625" customWidth="1"/>
    <col min="9734" max="9734" width="13.42578125" customWidth="1"/>
    <col min="9735" max="9735" width="17.42578125" customWidth="1"/>
    <col min="9985" max="9985" width="20.85546875" customWidth="1"/>
    <col min="9986" max="9986" width="22.85546875" customWidth="1"/>
    <col min="9987" max="9987" width="18" customWidth="1"/>
    <col min="9988" max="9988" width="19.28515625" customWidth="1"/>
    <col min="9989" max="9989" width="14.140625" customWidth="1"/>
    <col min="9990" max="9990" width="13.42578125" customWidth="1"/>
    <col min="9991" max="9991" width="17.42578125" customWidth="1"/>
    <col min="10241" max="10241" width="20.85546875" customWidth="1"/>
    <col min="10242" max="10242" width="22.85546875" customWidth="1"/>
    <col min="10243" max="10243" width="18" customWidth="1"/>
    <col min="10244" max="10244" width="19.28515625" customWidth="1"/>
    <col min="10245" max="10245" width="14.140625" customWidth="1"/>
    <col min="10246" max="10246" width="13.42578125" customWidth="1"/>
    <col min="10247" max="10247" width="17.42578125" customWidth="1"/>
    <col min="10497" max="10497" width="20.85546875" customWidth="1"/>
    <col min="10498" max="10498" width="22.85546875" customWidth="1"/>
    <col min="10499" max="10499" width="18" customWidth="1"/>
    <col min="10500" max="10500" width="19.28515625" customWidth="1"/>
    <col min="10501" max="10501" width="14.140625" customWidth="1"/>
    <col min="10502" max="10502" width="13.42578125" customWidth="1"/>
    <col min="10503" max="10503" width="17.42578125" customWidth="1"/>
    <col min="10753" max="10753" width="20.85546875" customWidth="1"/>
    <col min="10754" max="10754" width="22.85546875" customWidth="1"/>
    <col min="10755" max="10755" width="18" customWidth="1"/>
    <col min="10756" max="10756" width="19.28515625" customWidth="1"/>
    <col min="10757" max="10757" width="14.140625" customWidth="1"/>
    <col min="10758" max="10758" width="13.42578125" customWidth="1"/>
    <col min="10759" max="10759" width="17.42578125" customWidth="1"/>
    <col min="11009" max="11009" width="20.85546875" customWidth="1"/>
    <col min="11010" max="11010" width="22.85546875" customWidth="1"/>
    <col min="11011" max="11011" width="18" customWidth="1"/>
    <col min="11012" max="11012" width="19.28515625" customWidth="1"/>
    <col min="11013" max="11013" width="14.140625" customWidth="1"/>
    <col min="11014" max="11014" width="13.42578125" customWidth="1"/>
    <col min="11015" max="11015" width="17.42578125" customWidth="1"/>
    <col min="11265" max="11265" width="20.85546875" customWidth="1"/>
    <col min="11266" max="11266" width="22.85546875" customWidth="1"/>
    <col min="11267" max="11267" width="18" customWidth="1"/>
    <col min="11268" max="11268" width="19.28515625" customWidth="1"/>
    <col min="11269" max="11269" width="14.140625" customWidth="1"/>
    <col min="11270" max="11270" width="13.42578125" customWidth="1"/>
    <col min="11271" max="11271" width="17.42578125" customWidth="1"/>
    <col min="11521" max="11521" width="20.85546875" customWidth="1"/>
    <col min="11522" max="11522" width="22.85546875" customWidth="1"/>
    <col min="11523" max="11523" width="18" customWidth="1"/>
    <col min="11524" max="11524" width="19.28515625" customWidth="1"/>
    <col min="11525" max="11525" width="14.140625" customWidth="1"/>
    <col min="11526" max="11526" width="13.42578125" customWidth="1"/>
    <col min="11527" max="11527" width="17.42578125" customWidth="1"/>
    <col min="11777" max="11777" width="20.85546875" customWidth="1"/>
    <col min="11778" max="11778" width="22.85546875" customWidth="1"/>
    <col min="11779" max="11779" width="18" customWidth="1"/>
    <col min="11780" max="11780" width="19.28515625" customWidth="1"/>
    <col min="11781" max="11781" width="14.140625" customWidth="1"/>
    <col min="11782" max="11782" width="13.42578125" customWidth="1"/>
    <col min="11783" max="11783" width="17.42578125" customWidth="1"/>
    <col min="12033" max="12033" width="20.85546875" customWidth="1"/>
    <col min="12034" max="12034" width="22.85546875" customWidth="1"/>
    <col min="12035" max="12035" width="18" customWidth="1"/>
    <col min="12036" max="12036" width="19.28515625" customWidth="1"/>
    <col min="12037" max="12037" width="14.140625" customWidth="1"/>
    <col min="12038" max="12038" width="13.42578125" customWidth="1"/>
    <col min="12039" max="12039" width="17.42578125" customWidth="1"/>
    <col min="12289" max="12289" width="20.85546875" customWidth="1"/>
    <col min="12290" max="12290" width="22.85546875" customWidth="1"/>
    <col min="12291" max="12291" width="18" customWidth="1"/>
    <col min="12292" max="12292" width="19.28515625" customWidth="1"/>
    <col min="12293" max="12293" width="14.140625" customWidth="1"/>
    <col min="12294" max="12294" width="13.42578125" customWidth="1"/>
    <col min="12295" max="12295" width="17.42578125" customWidth="1"/>
    <col min="12545" max="12545" width="20.85546875" customWidth="1"/>
    <col min="12546" max="12546" width="22.85546875" customWidth="1"/>
    <col min="12547" max="12547" width="18" customWidth="1"/>
    <col min="12548" max="12548" width="19.28515625" customWidth="1"/>
    <col min="12549" max="12549" width="14.140625" customWidth="1"/>
    <col min="12550" max="12550" width="13.42578125" customWidth="1"/>
    <col min="12551" max="12551" width="17.42578125" customWidth="1"/>
    <col min="12801" max="12801" width="20.85546875" customWidth="1"/>
    <col min="12802" max="12802" width="22.85546875" customWidth="1"/>
    <col min="12803" max="12803" width="18" customWidth="1"/>
    <col min="12804" max="12804" width="19.28515625" customWidth="1"/>
    <col min="12805" max="12805" width="14.140625" customWidth="1"/>
    <col min="12806" max="12806" width="13.42578125" customWidth="1"/>
    <col min="12807" max="12807" width="17.42578125" customWidth="1"/>
    <col min="13057" max="13057" width="20.85546875" customWidth="1"/>
    <col min="13058" max="13058" width="22.85546875" customWidth="1"/>
    <col min="13059" max="13059" width="18" customWidth="1"/>
    <col min="13060" max="13060" width="19.28515625" customWidth="1"/>
    <col min="13061" max="13061" width="14.140625" customWidth="1"/>
    <col min="13062" max="13062" width="13.42578125" customWidth="1"/>
    <col min="13063" max="13063" width="17.42578125" customWidth="1"/>
    <col min="13313" max="13313" width="20.85546875" customWidth="1"/>
    <col min="13314" max="13314" width="22.85546875" customWidth="1"/>
    <col min="13315" max="13315" width="18" customWidth="1"/>
    <col min="13316" max="13316" width="19.28515625" customWidth="1"/>
    <col min="13317" max="13317" width="14.140625" customWidth="1"/>
    <col min="13318" max="13318" width="13.42578125" customWidth="1"/>
    <col min="13319" max="13319" width="17.42578125" customWidth="1"/>
    <col min="13569" max="13569" width="20.85546875" customWidth="1"/>
    <col min="13570" max="13570" width="22.85546875" customWidth="1"/>
    <col min="13571" max="13571" width="18" customWidth="1"/>
    <col min="13572" max="13572" width="19.28515625" customWidth="1"/>
    <col min="13573" max="13573" width="14.140625" customWidth="1"/>
    <col min="13574" max="13574" width="13.42578125" customWidth="1"/>
    <col min="13575" max="13575" width="17.42578125" customWidth="1"/>
    <col min="13825" max="13825" width="20.85546875" customWidth="1"/>
    <col min="13826" max="13826" width="22.85546875" customWidth="1"/>
    <col min="13827" max="13827" width="18" customWidth="1"/>
    <col min="13828" max="13828" width="19.28515625" customWidth="1"/>
    <col min="13829" max="13829" width="14.140625" customWidth="1"/>
    <col min="13830" max="13830" width="13.42578125" customWidth="1"/>
    <col min="13831" max="13831" width="17.42578125" customWidth="1"/>
    <col min="14081" max="14081" width="20.85546875" customWidth="1"/>
    <col min="14082" max="14082" width="22.85546875" customWidth="1"/>
    <col min="14083" max="14083" width="18" customWidth="1"/>
    <col min="14084" max="14084" width="19.28515625" customWidth="1"/>
    <col min="14085" max="14085" width="14.140625" customWidth="1"/>
    <col min="14086" max="14086" width="13.42578125" customWidth="1"/>
    <col min="14087" max="14087" width="17.42578125" customWidth="1"/>
    <col min="14337" max="14337" width="20.85546875" customWidth="1"/>
    <col min="14338" max="14338" width="22.85546875" customWidth="1"/>
    <col min="14339" max="14339" width="18" customWidth="1"/>
    <col min="14340" max="14340" width="19.28515625" customWidth="1"/>
    <col min="14341" max="14341" width="14.140625" customWidth="1"/>
    <col min="14342" max="14342" width="13.42578125" customWidth="1"/>
    <col min="14343" max="14343" width="17.42578125" customWidth="1"/>
    <col min="14593" max="14593" width="20.85546875" customWidth="1"/>
    <col min="14594" max="14594" width="22.85546875" customWidth="1"/>
    <col min="14595" max="14595" width="18" customWidth="1"/>
    <col min="14596" max="14596" width="19.28515625" customWidth="1"/>
    <col min="14597" max="14597" width="14.140625" customWidth="1"/>
    <col min="14598" max="14598" width="13.42578125" customWidth="1"/>
    <col min="14599" max="14599" width="17.42578125" customWidth="1"/>
    <col min="14849" max="14849" width="20.85546875" customWidth="1"/>
    <col min="14850" max="14850" width="22.85546875" customWidth="1"/>
    <col min="14851" max="14851" width="18" customWidth="1"/>
    <col min="14852" max="14852" width="19.28515625" customWidth="1"/>
    <col min="14853" max="14853" width="14.140625" customWidth="1"/>
    <col min="14854" max="14854" width="13.42578125" customWidth="1"/>
    <col min="14855" max="14855" width="17.42578125" customWidth="1"/>
    <col min="15105" max="15105" width="20.85546875" customWidth="1"/>
    <col min="15106" max="15106" width="22.85546875" customWidth="1"/>
    <col min="15107" max="15107" width="18" customWidth="1"/>
    <col min="15108" max="15108" width="19.28515625" customWidth="1"/>
    <col min="15109" max="15109" width="14.140625" customWidth="1"/>
    <col min="15110" max="15110" width="13.42578125" customWidth="1"/>
    <col min="15111" max="15111" width="17.42578125" customWidth="1"/>
    <col min="15361" max="15361" width="20.85546875" customWidth="1"/>
    <col min="15362" max="15362" width="22.85546875" customWidth="1"/>
    <col min="15363" max="15363" width="18" customWidth="1"/>
    <col min="15364" max="15364" width="19.28515625" customWidth="1"/>
    <col min="15365" max="15365" width="14.140625" customWidth="1"/>
    <col min="15366" max="15366" width="13.42578125" customWidth="1"/>
    <col min="15367" max="15367" width="17.42578125" customWidth="1"/>
    <col min="15617" max="15617" width="20.85546875" customWidth="1"/>
    <col min="15618" max="15618" width="22.85546875" customWidth="1"/>
    <col min="15619" max="15619" width="18" customWidth="1"/>
    <col min="15620" max="15620" width="19.28515625" customWidth="1"/>
    <col min="15621" max="15621" width="14.140625" customWidth="1"/>
    <col min="15622" max="15622" width="13.42578125" customWidth="1"/>
    <col min="15623" max="15623" width="17.42578125" customWidth="1"/>
    <col min="15873" max="15873" width="20.85546875" customWidth="1"/>
    <col min="15874" max="15874" width="22.85546875" customWidth="1"/>
    <col min="15875" max="15875" width="18" customWidth="1"/>
    <col min="15876" max="15876" width="19.28515625" customWidth="1"/>
    <col min="15877" max="15877" width="14.140625" customWidth="1"/>
    <col min="15878" max="15878" width="13.42578125" customWidth="1"/>
    <col min="15879" max="15879" width="17.42578125" customWidth="1"/>
    <col min="16129" max="16129" width="20.85546875" customWidth="1"/>
    <col min="16130" max="16130" width="22.85546875" customWidth="1"/>
    <col min="16131" max="16131" width="18" customWidth="1"/>
    <col min="16132" max="16132" width="19.28515625" customWidth="1"/>
    <col min="16133" max="16133" width="14.140625" customWidth="1"/>
    <col min="16134" max="16134" width="13.42578125" customWidth="1"/>
    <col min="16135" max="16135" width="17.42578125" customWidth="1"/>
  </cols>
  <sheetData>
    <row r="1" spans="1:8" ht="37.5" customHeight="1" thickBot="1">
      <c r="A1" s="342" t="s">
        <v>315</v>
      </c>
      <c r="B1" s="342"/>
      <c r="C1" s="342"/>
      <c r="D1" s="342"/>
      <c r="E1" s="342"/>
      <c r="F1" s="342"/>
      <c r="G1" s="342"/>
      <c r="H1" s="51"/>
    </row>
    <row r="2" spans="1:8" ht="93" customHeight="1" thickBot="1">
      <c r="A2" s="191" t="s">
        <v>0</v>
      </c>
      <c r="B2" s="191" t="s">
        <v>65</v>
      </c>
      <c r="C2" s="191" t="s">
        <v>66</v>
      </c>
      <c r="D2" s="16" t="s">
        <v>67</v>
      </c>
      <c r="E2" s="211" t="s">
        <v>68</v>
      </c>
      <c r="F2" s="211" t="s">
        <v>4</v>
      </c>
      <c r="G2" s="85" t="s">
        <v>69</v>
      </c>
      <c r="H2" s="51"/>
    </row>
    <row r="3" spans="1:8" ht="12.75" customHeight="1" thickTop="1">
      <c r="A3" s="264">
        <v>1</v>
      </c>
      <c r="B3" s="264">
        <v>2</v>
      </c>
      <c r="C3" s="264">
        <v>3</v>
      </c>
      <c r="D3" s="264">
        <v>4</v>
      </c>
      <c r="E3" s="283">
        <v>5</v>
      </c>
      <c r="F3" s="283">
        <v>6</v>
      </c>
      <c r="G3" s="284">
        <v>7</v>
      </c>
      <c r="H3" s="51"/>
    </row>
    <row r="4" spans="1:8">
      <c r="A4" s="6" t="s">
        <v>6</v>
      </c>
      <c r="B4" s="262">
        <v>3100</v>
      </c>
      <c r="C4" s="262">
        <v>3922</v>
      </c>
      <c r="D4" s="274">
        <v>79.041305456399797</v>
      </c>
      <c r="E4" s="262">
        <v>454</v>
      </c>
      <c r="F4" s="262">
        <v>262</v>
      </c>
      <c r="G4" s="274">
        <v>1.7328244274809161</v>
      </c>
      <c r="H4" s="51"/>
    </row>
    <row r="5" spans="1:8">
      <c r="A5" s="6" t="s">
        <v>7</v>
      </c>
      <c r="B5" s="262">
        <v>20262</v>
      </c>
      <c r="C5" s="262">
        <v>40279</v>
      </c>
      <c r="D5" s="274">
        <v>50.304128702301441</v>
      </c>
      <c r="E5" s="262">
        <v>10401</v>
      </c>
      <c r="F5" s="262">
        <v>10261</v>
      </c>
      <c r="G5" s="274">
        <v>1.0136438943572752</v>
      </c>
      <c r="H5" s="51"/>
    </row>
    <row r="6" spans="1:8">
      <c r="A6" s="6" t="s">
        <v>8</v>
      </c>
      <c r="B6" s="262">
        <v>6678</v>
      </c>
      <c r="C6" s="262">
        <v>15448</v>
      </c>
      <c r="D6" s="274">
        <v>43.2288969445883</v>
      </c>
      <c r="E6" s="262">
        <v>5662</v>
      </c>
      <c r="F6" s="262">
        <v>3817</v>
      </c>
      <c r="G6" s="274">
        <v>1.4833638983494892</v>
      </c>
      <c r="H6" s="51"/>
    </row>
    <row r="7" spans="1:8">
      <c r="A7" s="6" t="s">
        <v>9</v>
      </c>
      <c r="B7" s="262">
        <v>6986</v>
      </c>
      <c r="C7" s="262">
        <v>13932</v>
      </c>
      <c r="D7" s="274">
        <v>50.143554407120291</v>
      </c>
      <c r="E7" s="262">
        <v>1506</v>
      </c>
      <c r="F7" s="262">
        <v>5389</v>
      </c>
      <c r="G7" s="274">
        <v>0.27945815550194841</v>
      </c>
      <c r="H7" s="51"/>
    </row>
    <row r="8" spans="1:8">
      <c r="A8" s="6" t="s">
        <v>10</v>
      </c>
      <c r="B8" s="262">
        <v>31138</v>
      </c>
      <c r="C8" s="262">
        <v>31327</v>
      </c>
      <c r="D8" s="274">
        <v>99.396686564305554</v>
      </c>
      <c r="E8" s="262">
        <v>10212</v>
      </c>
      <c r="F8" s="262">
        <v>11247</v>
      </c>
      <c r="G8" s="274">
        <v>0.90797546012269936</v>
      </c>
      <c r="H8" s="51"/>
    </row>
    <row r="9" spans="1:8">
      <c r="A9" s="6" t="s">
        <v>11</v>
      </c>
      <c r="B9" s="262">
        <v>49696</v>
      </c>
      <c r="C9" s="262">
        <v>51862</v>
      </c>
      <c r="D9" s="274">
        <v>95.823531680228299</v>
      </c>
      <c r="E9" s="262">
        <v>6830</v>
      </c>
      <c r="F9" s="262">
        <v>11390</v>
      </c>
      <c r="G9" s="274">
        <v>0.59964881474978049</v>
      </c>
      <c r="H9" s="51"/>
    </row>
    <row r="10" spans="1:8">
      <c r="A10" s="6" t="s">
        <v>12</v>
      </c>
      <c r="B10" s="262">
        <v>8499</v>
      </c>
      <c r="C10" s="262">
        <v>11777</v>
      </c>
      <c r="D10" s="274">
        <v>72.166086439670536</v>
      </c>
      <c r="E10" s="262">
        <v>637</v>
      </c>
      <c r="F10" s="262">
        <v>2715</v>
      </c>
      <c r="G10" s="274">
        <v>0.23</v>
      </c>
      <c r="H10" s="51"/>
    </row>
    <row r="11" spans="1:8">
      <c r="A11" s="6" t="s">
        <v>13</v>
      </c>
      <c r="B11" s="262">
        <v>6830</v>
      </c>
      <c r="C11" s="262">
        <v>12336</v>
      </c>
      <c r="D11" s="274">
        <v>55.366407263294427</v>
      </c>
      <c r="E11" s="262">
        <v>2555</v>
      </c>
      <c r="F11" s="262">
        <v>3831</v>
      </c>
      <c r="G11" s="274">
        <v>0.66692769511876793</v>
      </c>
      <c r="H11" s="51"/>
    </row>
    <row r="12" spans="1:8">
      <c r="A12" s="6" t="s">
        <v>14</v>
      </c>
      <c r="B12" s="262">
        <v>20997</v>
      </c>
      <c r="C12" s="262">
        <v>51081</v>
      </c>
      <c r="D12" s="274">
        <v>41.105303341751338</v>
      </c>
      <c r="E12" s="262">
        <v>24044</v>
      </c>
      <c r="F12" s="262">
        <v>13802</v>
      </c>
      <c r="G12" s="274">
        <v>1.7420663671931604</v>
      </c>
      <c r="H12" s="51"/>
    </row>
    <row r="13" spans="1:8">
      <c r="A13" s="6" t="s">
        <v>15</v>
      </c>
      <c r="B13" s="262">
        <v>6479</v>
      </c>
      <c r="C13" s="262">
        <v>13667</v>
      </c>
      <c r="D13" s="274">
        <v>47.406160825345722</v>
      </c>
      <c r="E13" s="262">
        <v>778</v>
      </c>
      <c r="F13" s="262">
        <v>4289</v>
      </c>
      <c r="G13" s="274">
        <v>0.18139426439729542</v>
      </c>
      <c r="H13" s="51"/>
    </row>
    <row r="14" spans="1:8">
      <c r="A14" s="6" t="s">
        <v>16</v>
      </c>
      <c r="B14" s="262">
        <v>22029</v>
      </c>
      <c r="C14" s="262">
        <v>44713</v>
      </c>
      <c r="D14" s="274">
        <v>49.267550824145104</v>
      </c>
      <c r="E14" s="262">
        <v>2701</v>
      </c>
      <c r="F14" s="262">
        <v>6732</v>
      </c>
      <c r="G14" s="274">
        <v>0.40121806298276885</v>
      </c>
      <c r="H14" s="51"/>
    </row>
    <row r="15" spans="1:8">
      <c r="A15" s="6" t="s">
        <v>17</v>
      </c>
      <c r="B15" s="262">
        <v>12379</v>
      </c>
      <c r="C15" s="262">
        <v>27573</v>
      </c>
      <c r="D15" s="274">
        <v>44.895368657744896</v>
      </c>
      <c r="E15" s="262">
        <v>3547</v>
      </c>
      <c r="F15" s="262">
        <v>9392</v>
      </c>
      <c r="G15" s="274">
        <v>0.37766183986371382</v>
      </c>
      <c r="H15" s="51"/>
    </row>
    <row r="16" spans="1:8">
      <c r="A16" s="6" t="s">
        <v>18</v>
      </c>
      <c r="B16" s="262">
        <v>6769</v>
      </c>
      <c r="C16" s="262">
        <v>17902</v>
      </c>
      <c r="D16" s="274">
        <v>37.811417718690649</v>
      </c>
      <c r="E16" s="262">
        <v>1620</v>
      </c>
      <c r="F16" s="262">
        <v>3459</v>
      </c>
      <c r="G16" s="274">
        <v>0.46834345186470078</v>
      </c>
      <c r="H16" s="51"/>
    </row>
    <row r="17" spans="1:8">
      <c r="A17" s="6" t="s">
        <v>19</v>
      </c>
      <c r="B17" s="262">
        <v>2521</v>
      </c>
      <c r="C17" s="262">
        <v>3110</v>
      </c>
      <c r="D17" s="274">
        <v>81.061093247588417</v>
      </c>
      <c r="E17" s="262">
        <v>199</v>
      </c>
      <c r="F17" s="262">
        <v>843</v>
      </c>
      <c r="G17" s="274">
        <v>0.23606168446026096</v>
      </c>
      <c r="H17" s="51"/>
    </row>
    <row r="18" spans="1:8">
      <c r="A18" s="6" t="s">
        <v>20</v>
      </c>
      <c r="B18" s="262">
        <v>11899</v>
      </c>
      <c r="C18" s="262">
        <v>19981</v>
      </c>
      <c r="D18" s="274">
        <v>59.551573995295527</v>
      </c>
      <c r="E18" s="262">
        <v>2313</v>
      </c>
      <c r="F18" s="262">
        <v>7167</v>
      </c>
      <c r="G18" s="274">
        <v>0.32272917538719131</v>
      </c>
      <c r="H18" s="51"/>
    </row>
    <row r="19" spans="1:8">
      <c r="A19" s="6" t="s">
        <v>21</v>
      </c>
      <c r="B19" s="262">
        <v>23335</v>
      </c>
      <c r="C19" s="262">
        <v>34243</v>
      </c>
      <c r="D19" s="274">
        <v>68.145314370820316</v>
      </c>
      <c r="E19" s="262">
        <v>9064</v>
      </c>
      <c r="F19" s="262">
        <v>14675</v>
      </c>
      <c r="G19" s="274">
        <v>0.617649063032368</v>
      </c>
      <c r="H19" s="51"/>
    </row>
    <row r="20" spans="1:8" ht="16.5" customHeight="1" thickBot="1">
      <c r="A20" s="266" t="s">
        <v>22</v>
      </c>
      <c r="B20" s="267">
        <f>SUM(B4:B19)</f>
        <v>239597</v>
      </c>
      <c r="C20" s="267">
        <f>SUM(C4:C19)</f>
        <v>393153</v>
      </c>
      <c r="D20" s="268">
        <f>B20*100/C20</f>
        <v>60.942432081149072</v>
      </c>
      <c r="E20" s="278">
        <f>SUM(E4:E19)</f>
        <v>82523</v>
      </c>
      <c r="F20" s="278">
        <f>SUM(F4:F19)</f>
        <v>109271</v>
      </c>
      <c r="G20" s="268">
        <f>E20/F20</f>
        <v>0.75521410072205797</v>
      </c>
      <c r="H20" s="51"/>
    </row>
    <row r="21" spans="1:8">
      <c r="A21" s="6" t="s">
        <v>23</v>
      </c>
      <c r="B21" s="262">
        <v>2846</v>
      </c>
      <c r="C21" s="262">
        <v>4386</v>
      </c>
      <c r="D21" s="274">
        <v>64.888280893752849</v>
      </c>
      <c r="E21" s="262">
        <v>2436</v>
      </c>
      <c r="F21" s="262">
        <v>2355</v>
      </c>
      <c r="G21" s="274">
        <v>1.0343949044585987</v>
      </c>
      <c r="H21" s="51"/>
    </row>
    <row r="22" spans="1:8">
      <c r="A22" s="6" t="s">
        <v>24</v>
      </c>
      <c r="B22" s="262">
        <v>11909</v>
      </c>
      <c r="C22" s="262">
        <v>21442</v>
      </c>
      <c r="D22" s="274">
        <v>55.54052793582688</v>
      </c>
      <c r="E22" s="262">
        <v>9537</v>
      </c>
      <c r="F22" s="262">
        <v>10416</v>
      </c>
      <c r="G22" s="274">
        <v>0.91561059907834097</v>
      </c>
      <c r="H22" s="51"/>
    </row>
    <row r="23" spans="1:8">
      <c r="A23" s="6" t="s">
        <v>25</v>
      </c>
      <c r="B23" s="262">
        <v>8513</v>
      </c>
      <c r="C23" s="262">
        <v>16425</v>
      </c>
      <c r="D23" s="274">
        <v>51.829528158295282</v>
      </c>
      <c r="E23" s="262">
        <v>1951</v>
      </c>
      <c r="F23" s="262">
        <v>5455</v>
      </c>
      <c r="G23" s="274">
        <v>0.35765352887259394</v>
      </c>
      <c r="H23" s="51"/>
    </row>
    <row r="24" spans="1:8" ht="22.5" customHeight="1" thickBot="1">
      <c r="A24" s="266" t="s">
        <v>26</v>
      </c>
      <c r="B24" s="267">
        <f>SUM(B20:B23)</f>
        <v>262865</v>
      </c>
      <c r="C24" s="267">
        <f>SUM(C20:C23)</f>
        <v>435406</v>
      </c>
      <c r="D24" s="268">
        <f>B24*100/C24</f>
        <v>60.372388069985256</v>
      </c>
      <c r="E24" s="278">
        <f>SUM(E20:E23)</f>
        <v>96447</v>
      </c>
      <c r="F24" s="278">
        <f>SUM(F20:F23)</f>
        <v>127497</v>
      </c>
      <c r="G24" s="268">
        <f>E24/F24</f>
        <v>0.75646485799665875</v>
      </c>
      <c r="H24" s="51"/>
    </row>
    <row r="25" spans="1:8" ht="34.5" customHeight="1">
      <c r="A25" s="74"/>
      <c r="B25" s="74"/>
      <c r="C25" s="74"/>
      <c r="D25" s="75"/>
      <c r="E25" s="76"/>
      <c r="F25" s="76"/>
      <c r="G25" s="51"/>
      <c r="H25" s="51"/>
    </row>
    <row r="26" spans="1:8" ht="32.25" customHeight="1" thickBot="1">
      <c r="A26" s="339" t="s">
        <v>314</v>
      </c>
      <c r="B26" s="339"/>
      <c r="C26" s="339"/>
      <c r="D26" s="339"/>
      <c r="E26" s="339"/>
      <c r="F26" s="339"/>
      <c r="G26" s="339"/>
      <c r="H26" s="51"/>
    </row>
    <row r="27" spans="1:8" ht="93" customHeight="1" thickBot="1">
      <c r="A27" s="191" t="s">
        <v>0</v>
      </c>
      <c r="B27" s="191" t="s">
        <v>27</v>
      </c>
      <c r="C27" s="191" t="s">
        <v>70</v>
      </c>
      <c r="D27" s="16" t="s">
        <v>71</v>
      </c>
      <c r="E27" s="211" t="s">
        <v>72</v>
      </c>
      <c r="F27" s="211" t="s">
        <v>70</v>
      </c>
      <c r="G27" s="85" t="s">
        <v>73</v>
      </c>
      <c r="H27" s="51"/>
    </row>
    <row r="28" spans="1:8" ht="12.75" customHeight="1" thickTop="1">
      <c r="A28" s="264">
        <v>1</v>
      </c>
      <c r="B28" s="264">
        <v>2</v>
      </c>
      <c r="C28" s="264">
        <v>3</v>
      </c>
      <c r="D28" s="264">
        <v>4</v>
      </c>
      <c r="E28" s="283">
        <v>5</v>
      </c>
      <c r="F28" s="283">
        <v>6</v>
      </c>
      <c r="G28" s="284">
        <v>7</v>
      </c>
      <c r="H28" s="51"/>
    </row>
    <row r="29" spans="1:8" ht="15" customHeight="1">
      <c r="A29" s="6" t="s">
        <v>6</v>
      </c>
      <c r="B29" s="262">
        <v>1508</v>
      </c>
      <c r="C29" s="262">
        <v>10986</v>
      </c>
      <c r="D29" s="274">
        <v>13.726561077735299</v>
      </c>
      <c r="E29" s="262">
        <v>8041</v>
      </c>
      <c r="F29" s="262">
        <v>10986</v>
      </c>
      <c r="G29" s="274">
        <v>73.193154924449303</v>
      </c>
      <c r="H29" s="51"/>
    </row>
    <row r="30" spans="1:8">
      <c r="A30" s="6" t="s">
        <v>7</v>
      </c>
      <c r="B30" s="262">
        <v>9477</v>
      </c>
      <c r="C30" s="262">
        <v>88073</v>
      </c>
      <c r="D30" s="274">
        <v>10.760391947588932</v>
      </c>
      <c r="E30" s="262">
        <v>46563</v>
      </c>
      <c r="F30" s="262">
        <v>88073</v>
      </c>
      <c r="G30" s="274">
        <v>52.868643057463693</v>
      </c>
      <c r="H30" s="51"/>
    </row>
    <row r="31" spans="1:8">
      <c r="A31" s="6" t="s">
        <v>8</v>
      </c>
      <c r="B31" s="262">
        <v>4225</v>
      </c>
      <c r="C31" s="262">
        <v>30601</v>
      </c>
      <c r="D31" s="274">
        <v>13.806738341884254</v>
      </c>
      <c r="E31" s="262">
        <v>12071</v>
      </c>
      <c r="F31" s="262">
        <v>30601</v>
      </c>
      <c r="G31" s="274">
        <v>39.44642331949936</v>
      </c>
      <c r="H31" s="51"/>
    </row>
    <row r="32" spans="1:8">
      <c r="A32" s="6" t="s">
        <v>9</v>
      </c>
      <c r="B32" s="262">
        <v>1592</v>
      </c>
      <c r="C32" s="262">
        <v>26491</v>
      </c>
      <c r="D32" s="274">
        <v>6.0095881620172893</v>
      </c>
      <c r="E32" s="262">
        <v>15246</v>
      </c>
      <c r="F32" s="262">
        <v>26491</v>
      </c>
      <c r="G32" s="274">
        <v>57.551621305348988</v>
      </c>
      <c r="H32" s="51"/>
    </row>
    <row r="33" spans="1:8">
      <c r="A33" s="6" t="s">
        <v>10</v>
      </c>
      <c r="B33" s="262">
        <v>4910</v>
      </c>
      <c r="C33" s="262">
        <v>85299</v>
      </c>
      <c r="D33" s="274">
        <v>5.7562222300378671</v>
      </c>
      <c r="E33" s="262">
        <v>39211</v>
      </c>
      <c r="F33" s="262">
        <v>85299</v>
      </c>
      <c r="G33" s="274">
        <v>45.968885918943954</v>
      </c>
      <c r="H33" s="51"/>
    </row>
    <row r="34" spans="1:8">
      <c r="A34" s="6" t="s">
        <v>11</v>
      </c>
      <c r="B34" s="262">
        <v>9463</v>
      </c>
      <c r="C34" s="262">
        <v>84239</v>
      </c>
      <c r="D34" s="274">
        <v>11.233514168021937</v>
      </c>
      <c r="E34" s="262">
        <v>38306</v>
      </c>
      <c r="F34" s="262">
        <v>84239</v>
      </c>
      <c r="G34" s="274">
        <v>45.472999442063653</v>
      </c>
      <c r="H34" s="51"/>
    </row>
    <row r="35" spans="1:8">
      <c r="A35" s="6" t="s">
        <v>12</v>
      </c>
      <c r="B35" s="262">
        <v>81</v>
      </c>
      <c r="C35" s="262">
        <v>22893</v>
      </c>
      <c r="D35" s="274">
        <v>0.35381994496134189</v>
      </c>
      <c r="E35" s="262">
        <v>12492</v>
      </c>
      <c r="F35" s="262">
        <v>22893</v>
      </c>
      <c r="G35" s="274">
        <v>54.566898178482504</v>
      </c>
      <c r="H35" s="51"/>
    </row>
    <row r="36" spans="1:8">
      <c r="A36" s="6" t="s">
        <v>13</v>
      </c>
      <c r="B36" s="262">
        <v>3717</v>
      </c>
      <c r="C36" s="262">
        <v>21653</v>
      </c>
      <c r="D36" s="274">
        <v>17.166212534059948</v>
      </c>
      <c r="E36" s="262">
        <v>9327</v>
      </c>
      <c r="F36" s="262">
        <v>21653</v>
      </c>
      <c r="G36" s="274">
        <v>43.07486260564356</v>
      </c>
      <c r="H36" s="51"/>
    </row>
    <row r="37" spans="1:8">
      <c r="A37" s="6" t="s">
        <v>14</v>
      </c>
      <c r="B37" s="262">
        <v>10991</v>
      </c>
      <c r="C37" s="262">
        <v>78362</v>
      </c>
      <c r="D37" s="274">
        <v>14.025930935912815</v>
      </c>
      <c r="E37" s="262">
        <v>40546</v>
      </c>
      <c r="F37" s="262">
        <v>78362</v>
      </c>
      <c r="G37" s="274">
        <v>51.741915724458288</v>
      </c>
      <c r="H37" s="51"/>
    </row>
    <row r="38" spans="1:8">
      <c r="A38" s="6" t="s">
        <v>15</v>
      </c>
      <c r="B38" s="262">
        <v>2166</v>
      </c>
      <c r="C38" s="262">
        <v>28689</v>
      </c>
      <c r="D38" s="274">
        <v>7.5499320296977936</v>
      </c>
      <c r="E38" s="262">
        <v>11499</v>
      </c>
      <c r="F38" s="262">
        <v>28689</v>
      </c>
      <c r="G38" s="274">
        <v>40.081564362647704</v>
      </c>
      <c r="H38" s="51"/>
    </row>
    <row r="39" spans="1:8">
      <c r="A39" s="6" t="s">
        <v>16</v>
      </c>
      <c r="B39" s="262">
        <v>7045</v>
      </c>
      <c r="C39" s="262">
        <v>53531</v>
      </c>
      <c r="D39" s="274">
        <v>13.160598531691917</v>
      </c>
      <c r="E39" s="262">
        <v>34547</v>
      </c>
      <c r="F39" s="262">
        <v>53531</v>
      </c>
      <c r="G39" s="274">
        <v>64.536436830995129</v>
      </c>
      <c r="H39" s="51"/>
    </row>
    <row r="40" spans="1:8">
      <c r="A40" s="6" t="s">
        <v>17</v>
      </c>
      <c r="B40" s="262">
        <v>1033</v>
      </c>
      <c r="C40" s="262">
        <v>42058</v>
      </c>
      <c r="D40" s="274">
        <v>2.4561320081791811</v>
      </c>
      <c r="E40" s="262">
        <v>26569</v>
      </c>
      <c r="F40" s="262">
        <v>42058</v>
      </c>
      <c r="G40" s="274">
        <v>63.172285890912548</v>
      </c>
      <c r="H40" s="51"/>
    </row>
    <row r="41" spans="1:8">
      <c r="A41" s="6" t="s">
        <v>18</v>
      </c>
      <c r="B41" s="262">
        <v>3205</v>
      </c>
      <c r="C41" s="262">
        <v>20330</v>
      </c>
      <c r="D41" s="274">
        <v>15.764879488440728</v>
      </c>
      <c r="E41" s="262">
        <v>13000</v>
      </c>
      <c r="F41" s="262">
        <v>20330</v>
      </c>
      <c r="G41" s="274">
        <v>63.944909001475651</v>
      </c>
      <c r="H41" s="51"/>
    </row>
    <row r="42" spans="1:8">
      <c r="A42" s="6" t="s">
        <v>19</v>
      </c>
      <c r="B42" s="262">
        <v>358</v>
      </c>
      <c r="C42" s="262">
        <v>7333</v>
      </c>
      <c r="D42" s="274">
        <v>4.8820400927314882</v>
      </c>
      <c r="E42" s="262">
        <v>2665</v>
      </c>
      <c r="F42" s="262">
        <v>7333</v>
      </c>
      <c r="G42" s="274">
        <v>36.342561025501155</v>
      </c>
      <c r="H42" s="51"/>
    </row>
    <row r="43" spans="1:8">
      <c r="A43" s="6" t="s">
        <v>20</v>
      </c>
      <c r="B43" s="262">
        <v>915</v>
      </c>
      <c r="C43" s="262">
        <v>37914</v>
      </c>
      <c r="D43" s="274">
        <v>2.4133565437569238</v>
      </c>
      <c r="E43" s="262">
        <v>19168</v>
      </c>
      <c r="F43" s="262">
        <v>37914</v>
      </c>
      <c r="G43" s="274">
        <v>50.556522656538483</v>
      </c>
      <c r="H43" s="51"/>
    </row>
    <row r="44" spans="1:8">
      <c r="A44" s="6" t="s">
        <v>21</v>
      </c>
      <c r="B44" s="262">
        <v>11448</v>
      </c>
      <c r="C44" s="262">
        <v>96686</v>
      </c>
      <c r="D44" s="274">
        <v>11.840390542581138</v>
      </c>
      <c r="E44" s="262">
        <v>49829</v>
      </c>
      <c r="F44" s="262">
        <v>96686</v>
      </c>
      <c r="G44" s="274">
        <v>51.536933992511848</v>
      </c>
      <c r="H44" s="51"/>
    </row>
    <row r="45" spans="1:8" s="13" customFormat="1" ht="24" customHeight="1" thickBot="1">
      <c r="A45" s="266" t="s">
        <v>22</v>
      </c>
      <c r="B45" s="267">
        <f>SUM(B29:B44)</f>
        <v>72134</v>
      </c>
      <c r="C45" s="267">
        <f>SUM(C29:C44)</f>
        <v>735138</v>
      </c>
      <c r="D45" s="268">
        <f>B45/C45*100</f>
        <v>9.8123073490963613</v>
      </c>
      <c r="E45" s="278">
        <f>SUM(E29:E44)</f>
        <v>379080</v>
      </c>
      <c r="F45" s="278">
        <f>SUM(F29:F44)</f>
        <v>735138</v>
      </c>
      <c r="G45" s="268">
        <f>AVERAGE(G29:G44)</f>
        <v>52.128538639808497</v>
      </c>
      <c r="H45" s="209"/>
    </row>
    <row r="46" spans="1:8">
      <c r="A46" s="6" t="s">
        <v>23</v>
      </c>
      <c r="B46" s="262">
        <v>11195</v>
      </c>
      <c r="C46" s="262">
        <v>13808</v>
      </c>
      <c r="D46" s="274">
        <v>81.076187717265356</v>
      </c>
      <c r="E46" s="262">
        <v>11538</v>
      </c>
      <c r="F46" s="262">
        <v>13808</v>
      </c>
      <c r="G46" s="274">
        <v>83.560254924681345</v>
      </c>
      <c r="H46" s="51"/>
    </row>
    <row r="47" spans="1:8">
      <c r="A47" s="6" t="s">
        <v>24</v>
      </c>
      <c r="B47" s="262">
        <v>16489</v>
      </c>
      <c r="C47" s="262">
        <v>74076</v>
      </c>
      <c r="D47" s="274">
        <v>22.25957125114747</v>
      </c>
      <c r="E47" s="262">
        <v>25990</v>
      </c>
      <c r="F47" s="262">
        <v>74076</v>
      </c>
      <c r="G47" s="274">
        <v>35.085587774717858</v>
      </c>
      <c r="H47" s="51"/>
    </row>
    <row r="48" spans="1:8">
      <c r="A48" s="6" t="s">
        <v>25</v>
      </c>
      <c r="B48" s="262">
        <v>1107</v>
      </c>
      <c r="C48" s="262">
        <v>69958</v>
      </c>
      <c r="D48" s="274">
        <v>1.5823779982275081</v>
      </c>
      <c r="E48" s="262">
        <v>35016</v>
      </c>
      <c r="F48" s="262">
        <v>69958</v>
      </c>
      <c r="G48" s="274">
        <v>50.052888876182855</v>
      </c>
      <c r="H48" s="51"/>
    </row>
    <row r="49" spans="1:8" s="13" customFormat="1" ht="24" customHeight="1" thickBot="1">
      <c r="A49" s="266" t="s">
        <v>26</v>
      </c>
      <c r="B49" s="267">
        <f>SUM(B45:B48)</f>
        <v>100925</v>
      </c>
      <c r="C49" s="267">
        <f>SUM(C45:C48)</f>
        <v>892980</v>
      </c>
      <c r="D49" s="268">
        <f>B49*100/C49</f>
        <v>11.302044838630204</v>
      </c>
      <c r="E49" s="278">
        <f>SUM(E45:E48)</f>
        <v>451624</v>
      </c>
      <c r="F49" s="278">
        <f>SUM(F45:F48)</f>
        <v>892980</v>
      </c>
      <c r="G49" s="268">
        <f>AVERAGE(G45:G48)</f>
        <v>55.206817553847642</v>
      </c>
      <c r="H49" s="209"/>
    </row>
    <row r="50" spans="1:8">
      <c r="A50" s="74"/>
      <c r="B50" s="74"/>
      <c r="C50" s="74"/>
      <c r="D50" s="75"/>
      <c r="E50" s="76"/>
      <c r="F50" s="76"/>
      <c r="G50" s="51"/>
      <c r="H50" s="51"/>
    </row>
    <row r="51" spans="1:8" ht="15" customHeight="1">
      <c r="A51" s="74"/>
      <c r="B51" s="74"/>
      <c r="C51" s="74"/>
      <c r="D51" s="75"/>
      <c r="E51" s="76"/>
      <c r="F51" s="76"/>
      <c r="G51" s="51"/>
      <c r="H51" s="51"/>
    </row>
    <row r="52" spans="1:8" ht="44.25" customHeight="1" thickBot="1">
      <c r="A52" s="339" t="s">
        <v>316</v>
      </c>
      <c r="B52" s="339"/>
      <c r="C52" s="339"/>
      <c r="D52" s="339"/>
      <c r="E52" s="339"/>
      <c r="F52" s="339"/>
      <c r="G52" s="339"/>
      <c r="H52" s="51"/>
    </row>
    <row r="53" spans="1:8" ht="139.5" customHeight="1" thickBot="1">
      <c r="A53" s="191" t="s">
        <v>0</v>
      </c>
      <c r="B53" s="191" t="s">
        <v>74</v>
      </c>
      <c r="C53" s="191" t="s">
        <v>75</v>
      </c>
      <c r="D53" s="16" t="s">
        <v>76</v>
      </c>
      <c r="E53" s="211" t="s">
        <v>77</v>
      </c>
      <c r="F53" s="211" t="s">
        <v>75</v>
      </c>
      <c r="G53" s="85" t="s">
        <v>78</v>
      </c>
      <c r="H53" s="51"/>
    </row>
    <row r="54" spans="1:8" ht="12.75" customHeight="1" thickTop="1">
      <c r="A54" s="264">
        <v>1</v>
      </c>
      <c r="B54" s="264">
        <v>2</v>
      </c>
      <c r="C54" s="264">
        <v>3</v>
      </c>
      <c r="D54" s="264">
        <v>4</v>
      </c>
      <c r="E54" s="283">
        <v>5</v>
      </c>
      <c r="F54" s="283">
        <v>6</v>
      </c>
      <c r="G54" s="284">
        <v>7</v>
      </c>
      <c r="H54" s="51"/>
    </row>
    <row r="55" spans="1:8" ht="15" customHeight="1">
      <c r="A55" s="6" t="s">
        <v>6</v>
      </c>
      <c r="B55" s="262">
        <v>35</v>
      </c>
      <c r="C55" s="262">
        <v>780</v>
      </c>
      <c r="D55" s="274">
        <v>4.4871794871794872</v>
      </c>
      <c r="E55" s="262">
        <v>258</v>
      </c>
      <c r="F55" s="262">
        <v>629</v>
      </c>
      <c r="G55" s="274">
        <v>41.017488076311601</v>
      </c>
      <c r="H55" s="51"/>
    </row>
    <row r="56" spans="1:8">
      <c r="A56" s="6" t="s">
        <v>7</v>
      </c>
      <c r="B56" s="262">
        <v>3096</v>
      </c>
      <c r="C56" s="262">
        <v>34301</v>
      </c>
      <c r="D56" s="274">
        <v>9.0259759190694151</v>
      </c>
      <c r="E56" s="262">
        <v>993</v>
      </c>
      <c r="F56" s="262">
        <v>14851</v>
      </c>
      <c r="G56" s="274">
        <v>6.6864184230018182</v>
      </c>
      <c r="H56" s="51"/>
    </row>
    <row r="57" spans="1:8" ht="15" customHeight="1">
      <c r="A57" s="6" t="s">
        <v>8</v>
      </c>
      <c r="B57" s="262">
        <v>320</v>
      </c>
      <c r="C57" s="262">
        <v>12830</v>
      </c>
      <c r="D57" s="274">
        <v>2.4941543257989087</v>
      </c>
      <c r="E57" s="262">
        <v>787</v>
      </c>
      <c r="F57" s="262">
        <v>5880</v>
      </c>
      <c r="G57" s="274">
        <v>13.384353741496598</v>
      </c>
      <c r="H57" s="51"/>
    </row>
    <row r="58" spans="1:8">
      <c r="A58" s="6" t="s">
        <v>9</v>
      </c>
      <c r="B58" s="262">
        <v>314</v>
      </c>
      <c r="C58" s="262">
        <v>12375</v>
      </c>
      <c r="D58" s="274">
        <v>2.5373737373737373</v>
      </c>
      <c r="E58" s="262">
        <v>606</v>
      </c>
      <c r="F58" s="262">
        <v>5798</v>
      </c>
      <c r="G58" s="274">
        <v>10.451879958606417</v>
      </c>
      <c r="H58" s="51"/>
    </row>
    <row r="59" spans="1:8">
      <c r="A59" s="6" t="s">
        <v>10</v>
      </c>
      <c r="B59" s="262">
        <v>574</v>
      </c>
      <c r="C59" s="262">
        <v>26317</v>
      </c>
      <c r="D59" s="274">
        <v>2.1810996694152069</v>
      </c>
      <c r="E59" s="262"/>
      <c r="F59" s="262">
        <v>22485</v>
      </c>
      <c r="G59" s="274"/>
      <c r="H59" s="51"/>
    </row>
    <row r="60" spans="1:8">
      <c r="A60" s="6" t="s">
        <v>11</v>
      </c>
      <c r="B60" s="262">
        <v>3494</v>
      </c>
      <c r="C60" s="262">
        <v>33620</v>
      </c>
      <c r="D60" s="274">
        <v>10.392623438429506</v>
      </c>
      <c r="E60" s="262">
        <v>1204</v>
      </c>
      <c r="F60" s="262">
        <v>14926</v>
      </c>
      <c r="G60" s="274">
        <v>8.0664612086292369</v>
      </c>
      <c r="H60" s="51"/>
    </row>
    <row r="61" spans="1:8">
      <c r="A61" s="6" t="s">
        <v>12</v>
      </c>
      <c r="B61" s="262">
        <v>3629</v>
      </c>
      <c r="C61" s="262">
        <v>16632</v>
      </c>
      <c r="D61" s="274">
        <v>21.819384319384319</v>
      </c>
      <c r="E61" s="262">
        <v>700</v>
      </c>
      <c r="F61" s="262">
        <v>8110</v>
      </c>
      <c r="G61" s="274">
        <v>8.6313193588162758</v>
      </c>
      <c r="H61" s="51"/>
    </row>
    <row r="62" spans="1:8">
      <c r="A62" s="6" t="s">
        <v>13</v>
      </c>
      <c r="B62" s="262">
        <v>474</v>
      </c>
      <c r="C62" s="262">
        <v>10261</v>
      </c>
      <c r="D62" s="274">
        <v>4.619432803820291</v>
      </c>
      <c r="E62" s="262">
        <v>299</v>
      </c>
      <c r="F62" s="262">
        <v>6416</v>
      </c>
      <c r="G62" s="274">
        <v>4.660224438902743</v>
      </c>
      <c r="H62" s="51"/>
    </row>
    <row r="63" spans="1:8">
      <c r="A63" s="6" t="s">
        <v>14</v>
      </c>
      <c r="B63" s="262">
        <v>71</v>
      </c>
      <c r="C63" s="262">
        <v>42743</v>
      </c>
      <c r="D63" s="274">
        <v>0.16610907049107457</v>
      </c>
      <c r="E63" s="262">
        <v>2255</v>
      </c>
      <c r="F63" s="262">
        <v>19827</v>
      </c>
      <c r="G63" s="274">
        <v>11.3733797347052</v>
      </c>
      <c r="H63" s="51"/>
    </row>
    <row r="64" spans="1:8">
      <c r="A64" s="6" t="s">
        <v>15</v>
      </c>
      <c r="B64" s="262">
        <v>247</v>
      </c>
      <c r="C64" s="262">
        <v>11558</v>
      </c>
      <c r="D64" s="274">
        <v>2.1370479321681954</v>
      </c>
      <c r="E64" s="262">
        <v>279</v>
      </c>
      <c r="F64" s="262">
        <v>10059</v>
      </c>
      <c r="G64" s="274">
        <v>2.7736355502535042</v>
      </c>
      <c r="H64" s="51"/>
    </row>
    <row r="65" spans="1:9">
      <c r="A65" s="6" t="s">
        <v>16</v>
      </c>
      <c r="B65" s="262">
        <v>4235</v>
      </c>
      <c r="C65" s="262">
        <v>36770</v>
      </c>
      <c r="D65" s="274">
        <v>11.517541474027739</v>
      </c>
      <c r="E65" s="262">
        <v>1000</v>
      </c>
      <c r="F65" s="262">
        <v>16484</v>
      </c>
      <c r="G65" s="274">
        <v>6.0664887163309871</v>
      </c>
      <c r="H65" s="51"/>
    </row>
    <row r="66" spans="1:9">
      <c r="A66" s="6" t="s">
        <v>17</v>
      </c>
      <c r="B66" s="262">
        <v>2244</v>
      </c>
      <c r="C66" s="262">
        <v>22511</v>
      </c>
      <c r="D66" s="274">
        <v>9.9684598640664568</v>
      </c>
      <c r="E66" s="262">
        <v>882</v>
      </c>
      <c r="F66" s="262">
        <v>9986</v>
      </c>
      <c r="G66" s="274">
        <v>8.8323653114360106</v>
      </c>
      <c r="H66" s="51"/>
    </row>
    <row r="67" spans="1:9">
      <c r="A67" s="6" t="s">
        <v>18</v>
      </c>
      <c r="B67" s="262">
        <v>231</v>
      </c>
      <c r="C67" s="262">
        <v>14600</v>
      </c>
      <c r="D67" s="274">
        <v>1.5821917808219177</v>
      </c>
      <c r="E67" s="262">
        <v>643</v>
      </c>
      <c r="F67" s="262">
        <v>6380</v>
      </c>
      <c r="G67" s="274">
        <v>10.078369905956112</v>
      </c>
      <c r="H67" s="51"/>
    </row>
    <row r="68" spans="1:9">
      <c r="A68" s="6" t="s">
        <v>19</v>
      </c>
      <c r="B68" s="262">
        <v>246</v>
      </c>
      <c r="C68" s="262">
        <v>2386</v>
      </c>
      <c r="D68" s="274">
        <v>10.310142497904442</v>
      </c>
      <c r="E68" s="262">
        <v>316</v>
      </c>
      <c r="F68" s="262">
        <v>1247</v>
      </c>
      <c r="G68" s="274">
        <v>25.340817963111466</v>
      </c>
      <c r="H68" s="51"/>
    </row>
    <row r="69" spans="1:9">
      <c r="A69" s="6" t="s">
        <v>20</v>
      </c>
      <c r="B69" s="262">
        <v>3112</v>
      </c>
      <c r="C69" s="262">
        <v>16029</v>
      </c>
      <c r="D69" s="274">
        <v>19.414810655686569</v>
      </c>
      <c r="E69" s="262">
        <v>1262</v>
      </c>
      <c r="F69" s="262">
        <v>8271</v>
      </c>
      <c r="G69" s="274">
        <v>15.258130818522551</v>
      </c>
      <c r="H69" s="51"/>
    </row>
    <row r="70" spans="1:9">
      <c r="A70" s="6" t="s">
        <v>21</v>
      </c>
      <c r="B70" s="262">
        <v>7556</v>
      </c>
      <c r="C70" s="262">
        <v>25839</v>
      </c>
      <c r="D70" s="274">
        <v>29.242617748364875</v>
      </c>
      <c r="E70" s="262">
        <v>698</v>
      </c>
      <c r="F70" s="262">
        <v>10741</v>
      </c>
      <c r="G70" s="274">
        <v>6.4984638301834092</v>
      </c>
      <c r="H70" s="51"/>
    </row>
    <row r="71" spans="1:9" s="13" customFormat="1" ht="15" customHeight="1" thickBot="1">
      <c r="A71" s="266" t="s">
        <v>22</v>
      </c>
      <c r="B71" s="267">
        <f>SUM(B55:B70)</f>
        <v>29878</v>
      </c>
      <c r="C71" s="267">
        <f>SUM(C55:C70)</f>
        <v>319552</v>
      </c>
      <c r="D71" s="268">
        <f>B71*100/C71</f>
        <v>9.3499649509313034</v>
      </c>
      <c r="E71" s="278">
        <f>SUM(E55:E70)</f>
        <v>12182</v>
      </c>
      <c r="F71" s="278">
        <f>SUM(F55:F70)</f>
        <v>162090</v>
      </c>
      <c r="G71" s="268">
        <f>E71*100/F71</f>
        <v>7.5155777654389535</v>
      </c>
      <c r="H71" s="209"/>
    </row>
    <row r="72" spans="1:9">
      <c r="A72" s="6" t="s">
        <v>23</v>
      </c>
      <c r="B72" s="262">
        <v>2684</v>
      </c>
      <c r="C72" s="262">
        <v>4000</v>
      </c>
      <c r="D72" s="274">
        <v>67.100000000000009</v>
      </c>
      <c r="E72" s="262">
        <v>261</v>
      </c>
      <c r="F72" s="262">
        <v>1587</v>
      </c>
      <c r="G72" s="274">
        <v>16.446124763705104</v>
      </c>
      <c r="H72" s="51"/>
    </row>
    <row r="73" spans="1:9">
      <c r="A73" s="6" t="s">
        <v>24</v>
      </c>
      <c r="B73" s="262">
        <v>5105</v>
      </c>
      <c r="C73" s="262">
        <v>20063</v>
      </c>
      <c r="D73" s="274">
        <v>25.444848726511488</v>
      </c>
      <c r="E73" s="262">
        <v>820</v>
      </c>
      <c r="F73" s="262">
        <v>9145</v>
      </c>
      <c r="G73" s="274">
        <v>8.9700000000000006</v>
      </c>
      <c r="H73" s="51"/>
    </row>
    <row r="74" spans="1:9" ht="15" customHeight="1">
      <c r="A74" s="6" t="s">
        <v>25</v>
      </c>
      <c r="B74" s="262">
        <v>352</v>
      </c>
      <c r="C74" s="262">
        <v>1950</v>
      </c>
      <c r="D74" s="274">
        <v>18.051282051282051</v>
      </c>
      <c r="E74" s="285"/>
      <c r="F74" s="285"/>
      <c r="G74" s="77"/>
      <c r="H74" s="51"/>
    </row>
    <row r="75" spans="1:9" s="13" customFormat="1" ht="17.25" customHeight="1" thickBot="1">
      <c r="A75" s="266" t="s">
        <v>26</v>
      </c>
      <c r="B75" s="267">
        <f>SUM(B71:B74)</f>
        <v>38019</v>
      </c>
      <c r="C75" s="267">
        <f>SUM(C71:C74)</f>
        <v>345565</v>
      </c>
      <c r="D75" s="268">
        <f>B75*100/C75</f>
        <v>11.001982260934991</v>
      </c>
      <c r="E75" s="278">
        <f>SUM(E71:E74)</f>
        <v>13263</v>
      </c>
      <c r="F75" s="278">
        <f>SUM(F71:F74)</f>
        <v>172822</v>
      </c>
      <c r="G75" s="268">
        <f>E75*100/F75</f>
        <v>7.674370161206328</v>
      </c>
      <c r="H75" s="209"/>
    </row>
    <row r="76" spans="1:9">
      <c r="A76" s="74"/>
      <c r="B76" s="74"/>
      <c r="C76" s="74"/>
      <c r="D76" s="75"/>
      <c r="E76" s="76"/>
      <c r="F76" s="76"/>
      <c r="G76" s="51"/>
      <c r="H76" s="51"/>
    </row>
    <row r="77" spans="1:9">
      <c r="A77" s="74"/>
      <c r="B77" s="74"/>
      <c r="C77" s="74"/>
      <c r="D77" s="75"/>
      <c r="E77" s="76"/>
      <c r="F77" s="76"/>
      <c r="G77" s="51"/>
      <c r="H77" s="51"/>
    </row>
    <row r="78" spans="1:9">
      <c r="A78" s="74"/>
      <c r="B78" s="74"/>
      <c r="C78" s="74"/>
      <c r="D78" s="75"/>
      <c r="E78" s="76"/>
      <c r="F78" s="76"/>
      <c r="G78" s="51"/>
      <c r="H78" s="51"/>
      <c r="I78" s="51"/>
    </row>
    <row r="79" spans="1:9">
      <c r="A79" s="74"/>
      <c r="B79" s="74"/>
      <c r="C79" s="74"/>
      <c r="D79" s="75"/>
      <c r="E79" s="76"/>
      <c r="F79" s="76"/>
      <c r="G79" s="51"/>
      <c r="H79" s="51"/>
      <c r="I79" s="51"/>
    </row>
  </sheetData>
  <mergeCells count="3">
    <mergeCell ref="A1:G1"/>
    <mergeCell ref="A26:G26"/>
    <mergeCell ref="A52:G52"/>
  </mergeCells>
  <pageMargins left="0.7" right="0.7" top="0.75" bottom="0.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8" workbookViewId="0">
      <selection activeCell="C28" sqref="C28"/>
    </sheetView>
  </sheetViews>
  <sheetFormatPr defaultRowHeight="15"/>
  <cols>
    <col min="1" max="1" width="23.28515625" customWidth="1"/>
    <col min="2" max="2" width="14.85546875" customWidth="1"/>
    <col min="3" max="3" width="18" customWidth="1"/>
    <col min="4" max="4" width="15.5703125" customWidth="1"/>
    <col min="5" max="5" width="16.5703125" customWidth="1"/>
    <col min="6" max="6" width="18.140625" customWidth="1"/>
    <col min="7" max="7" width="16.28515625" customWidth="1"/>
    <col min="257" max="257" width="23.28515625" customWidth="1"/>
    <col min="258" max="258" width="14.85546875" customWidth="1"/>
    <col min="259" max="259" width="18" customWidth="1"/>
    <col min="260" max="260" width="15.5703125" customWidth="1"/>
    <col min="261" max="261" width="16.5703125" customWidth="1"/>
    <col min="262" max="262" width="18.140625" customWidth="1"/>
    <col min="263" max="263" width="16.28515625" customWidth="1"/>
    <col min="513" max="513" width="23.28515625" customWidth="1"/>
    <col min="514" max="514" width="14.85546875" customWidth="1"/>
    <col min="515" max="515" width="18" customWidth="1"/>
    <col min="516" max="516" width="15.5703125" customWidth="1"/>
    <col min="517" max="517" width="16.5703125" customWidth="1"/>
    <col min="518" max="518" width="18.140625" customWidth="1"/>
    <col min="519" max="519" width="16.28515625" customWidth="1"/>
    <col min="769" max="769" width="23.28515625" customWidth="1"/>
    <col min="770" max="770" width="14.85546875" customWidth="1"/>
    <col min="771" max="771" width="18" customWidth="1"/>
    <col min="772" max="772" width="15.5703125" customWidth="1"/>
    <col min="773" max="773" width="16.5703125" customWidth="1"/>
    <col min="774" max="774" width="18.140625" customWidth="1"/>
    <col min="775" max="775" width="16.28515625" customWidth="1"/>
    <col min="1025" max="1025" width="23.28515625" customWidth="1"/>
    <col min="1026" max="1026" width="14.85546875" customWidth="1"/>
    <col min="1027" max="1027" width="18" customWidth="1"/>
    <col min="1028" max="1028" width="15.5703125" customWidth="1"/>
    <col min="1029" max="1029" width="16.5703125" customWidth="1"/>
    <col min="1030" max="1030" width="18.140625" customWidth="1"/>
    <col min="1031" max="1031" width="16.28515625" customWidth="1"/>
    <col min="1281" max="1281" width="23.28515625" customWidth="1"/>
    <col min="1282" max="1282" width="14.85546875" customWidth="1"/>
    <col min="1283" max="1283" width="18" customWidth="1"/>
    <col min="1284" max="1284" width="15.5703125" customWidth="1"/>
    <col min="1285" max="1285" width="16.5703125" customWidth="1"/>
    <col min="1286" max="1286" width="18.140625" customWidth="1"/>
    <col min="1287" max="1287" width="16.28515625" customWidth="1"/>
    <col min="1537" max="1537" width="23.28515625" customWidth="1"/>
    <col min="1538" max="1538" width="14.85546875" customWidth="1"/>
    <col min="1539" max="1539" width="18" customWidth="1"/>
    <col min="1540" max="1540" width="15.5703125" customWidth="1"/>
    <col min="1541" max="1541" width="16.5703125" customWidth="1"/>
    <col min="1542" max="1542" width="18.140625" customWidth="1"/>
    <col min="1543" max="1543" width="16.28515625" customWidth="1"/>
    <col min="1793" max="1793" width="23.28515625" customWidth="1"/>
    <col min="1794" max="1794" width="14.85546875" customWidth="1"/>
    <col min="1795" max="1795" width="18" customWidth="1"/>
    <col min="1796" max="1796" width="15.5703125" customWidth="1"/>
    <col min="1797" max="1797" width="16.5703125" customWidth="1"/>
    <col min="1798" max="1798" width="18.140625" customWidth="1"/>
    <col min="1799" max="1799" width="16.28515625" customWidth="1"/>
    <col min="2049" max="2049" width="23.28515625" customWidth="1"/>
    <col min="2050" max="2050" width="14.85546875" customWidth="1"/>
    <col min="2051" max="2051" width="18" customWidth="1"/>
    <col min="2052" max="2052" width="15.5703125" customWidth="1"/>
    <col min="2053" max="2053" width="16.5703125" customWidth="1"/>
    <col min="2054" max="2054" width="18.140625" customWidth="1"/>
    <col min="2055" max="2055" width="16.28515625" customWidth="1"/>
    <col min="2305" max="2305" width="23.28515625" customWidth="1"/>
    <col min="2306" max="2306" width="14.85546875" customWidth="1"/>
    <col min="2307" max="2307" width="18" customWidth="1"/>
    <col min="2308" max="2308" width="15.5703125" customWidth="1"/>
    <col min="2309" max="2309" width="16.5703125" customWidth="1"/>
    <col min="2310" max="2310" width="18.140625" customWidth="1"/>
    <col min="2311" max="2311" width="16.28515625" customWidth="1"/>
    <col min="2561" max="2561" width="23.28515625" customWidth="1"/>
    <col min="2562" max="2562" width="14.85546875" customWidth="1"/>
    <col min="2563" max="2563" width="18" customWidth="1"/>
    <col min="2564" max="2564" width="15.5703125" customWidth="1"/>
    <col min="2565" max="2565" width="16.5703125" customWidth="1"/>
    <col min="2566" max="2566" width="18.140625" customWidth="1"/>
    <col min="2567" max="2567" width="16.28515625" customWidth="1"/>
    <col min="2817" max="2817" width="23.28515625" customWidth="1"/>
    <col min="2818" max="2818" width="14.85546875" customWidth="1"/>
    <col min="2819" max="2819" width="18" customWidth="1"/>
    <col min="2820" max="2820" width="15.5703125" customWidth="1"/>
    <col min="2821" max="2821" width="16.5703125" customWidth="1"/>
    <col min="2822" max="2822" width="18.140625" customWidth="1"/>
    <col min="2823" max="2823" width="16.28515625" customWidth="1"/>
    <col min="3073" max="3073" width="23.28515625" customWidth="1"/>
    <col min="3074" max="3074" width="14.85546875" customWidth="1"/>
    <col min="3075" max="3075" width="18" customWidth="1"/>
    <col min="3076" max="3076" width="15.5703125" customWidth="1"/>
    <col min="3077" max="3077" width="16.5703125" customWidth="1"/>
    <col min="3078" max="3078" width="18.140625" customWidth="1"/>
    <col min="3079" max="3079" width="16.28515625" customWidth="1"/>
    <col min="3329" max="3329" width="23.28515625" customWidth="1"/>
    <col min="3330" max="3330" width="14.85546875" customWidth="1"/>
    <col min="3331" max="3331" width="18" customWidth="1"/>
    <col min="3332" max="3332" width="15.5703125" customWidth="1"/>
    <col min="3333" max="3333" width="16.5703125" customWidth="1"/>
    <col min="3334" max="3334" width="18.140625" customWidth="1"/>
    <col min="3335" max="3335" width="16.28515625" customWidth="1"/>
    <col min="3585" max="3585" width="23.28515625" customWidth="1"/>
    <col min="3586" max="3586" width="14.85546875" customWidth="1"/>
    <col min="3587" max="3587" width="18" customWidth="1"/>
    <col min="3588" max="3588" width="15.5703125" customWidth="1"/>
    <col min="3589" max="3589" width="16.5703125" customWidth="1"/>
    <col min="3590" max="3590" width="18.140625" customWidth="1"/>
    <col min="3591" max="3591" width="16.28515625" customWidth="1"/>
    <col min="3841" max="3841" width="23.28515625" customWidth="1"/>
    <col min="3842" max="3842" width="14.85546875" customWidth="1"/>
    <col min="3843" max="3843" width="18" customWidth="1"/>
    <col min="3844" max="3844" width="15.5703125" customWidth="1"/>
    <col min="3845" max="3845" width="16.5703125" customWidth="1"/>
    <col min="3846" max="3846" width="18.140625" customWidth="1"/>
    <col min="3847" max="3847" width="16.28515625" customWidth="1"/>
    <col min="4097" max="4097" width="23.28515625" customWidth="1"/>
    <col min="4098" max="4098" width="14.85546875" customWidth="1"/>
    <col min="4099" max="4099" width="18" customWidth="1"/>
    <col min="4100" max="4100" width="15.5703125" customWidth="1"/>
    <col min="4101" max="4101" width="16.5703125" customWidth="1"/>
    <col min="4102" max="4102" width="18.140625" customWidth="1"/>
    <col min="4103" max="4103" width="16.28515625" customWidth="1"/>
    <col min="4353" max="4353" width="23.28515625" customWidth="1"/>
    <col min="4354" max="4354" width="14.85546875" customWidth="1"/>
    <col min="4355" max="4355" width="18" customWidth="1"/>
    <col min="4356" max="4356" width="15.5703125" customWidth="1"/>
    <col min="4357" max="4357" width="16.5703125" customWidth="1"/>
    <col min="4358" max="4358" width="18.140625" customWidth="1"/>
    <col min="4359" max="4359" width="16.28515625" customWidth="1"/>
    <col min="4609" max="4609" width="23.28515625" customWidth="1"/>
    <col min="4610" max="4610" width="14.85546875" customWidth="1"/>
    <col min="4611" max="4611" width="18" customWidth="1"/>
    <col min="4612" max="4612" width="15.5703125" customWidth="1"/>
    <col min="4613" max="4613" width="16.5703125" customWidth="1"/>
    <col min="4614" max="4614" width="18.140625" customWidth="1"/>
    <col min="4615" max="4615" width="16.28515625" customWidth="1"/>
    <col min="4865" max="4865" width="23.28515625" customWidth="1"/>
    <col min="4866" max="4866" width="14.85546875" customWidth="1"/>
    <col min="4867" max="4867" width="18" customWidth="1"/>
    <col min="4868" max="4868" width="15.5703125" customWidth="1"/>
    <col min="4869" max="4869" width="16.5703125" customWidth="1"/>
    <col min="4870" max="4870" width="18.140625" customWidth="1"/>
    <col min="4871" max="4871" width="16.28515625" customWidth="1"/>
    <col min="5121" max="5121" width="23.28515625" customWidth="1"/>
    <col min="5122" max="5122" width="14.85546875" customWidth="1"/>
    <col min="5123" max="5123" width="18" customWidth="1"/>
    <col min="5124" max="5124" width="15.5703125" customWidth="1"/>
    <col min="5125" max="5125" width="16.5703125" customWidth="1"/>
    <col min="5126" max="5126" width="18.140625" customWidth="1"/>
    <col min="5127" max="5127" width="16.28515625" customWidth="1"/>
    <col min="5377" max="5377" width="23.28515625" customWidth="1"/>
    <col min="5378" max="5378" width="14.85546875" customWidth="1"/>
    <col min="5379" max="5379" width="18" customWidth="1"/>
    <col min="5380" max="5380" width="15.5703125" customWidth="1"/>
    <col min="5381" max="5381" width="16.5703125" customWidth="1"/>
    <col min="5382" max="5382" width="18.140625" customWidth="1"/>
    <col min="5383" max="5383" width="16.28515625" customWidth="1"/>
    <col min="5633" max="5633" width="23.28515625" customWidth="1"/>
    <col min="5634" max="5634" width="14.85546875" customWidth="1"/>
    <col min="5635" max="5635" width="18" customWidth="1"/>
    <col min="5636" max="5636" width="15.5703125" customWidth="1"/>
    <col min="5637" max="5637" width="16.5703125" customWidth="1"/>
    <col min="5638" max="5638" width="18.140625" customWidth="1"/>
    <col min="5639" max="5639" width="16.28515625" customWidth="1"/>
    <col min="5889" max="5889" width="23.28515625" customWidth="1"/>
    <col min="5890" max="5890" width="14.85546875" customWidth="1"/>
    <col min="5891" max="5891" width="18" customWidth="1"/>
    <col min="5892" max="5892" width="15.5703125" customWidth="1"/>
    <col min="5893" max="5893" width="16.5703125" customWidth="1"/>
    <col min="5894" max="5894" width="18.140625" customWidth="1"/>
    <col min="5895" max="5895" width="16.28515625" customWidth="1"/>
    <col min="6145" max="6145" width="23.28515625" customWidth="1"/>
    <col min="6146" max="6146" width="14.85546875" customWidth="1"/>
    <col min="6147" max="6147" width="18" customWidth="1"/>
    <col min="6148" max="6148" width="15.5703125" customWidth="1"/>
    <col min="6149" max="6149" width="16.5703125" customWidth="1"/>
    <col min="6150" max="6150" width="18.140625" customWidth="1"/>
    <col min="6151" max="6151" width="16.28515625" customWidth="1"/>
    <col min="6401" max="6401" width="23.28515625" customWidth="1"/>
    <col min="6402" max="6402" width="14.85546875" customWidth="1"/>
    <col min="6403" max="6403" width="18" customWidth="1"/>
    <col min="6404" max="6404" width="15.5703125" customWidth="1"/>
    <col min="6405" max="6405" width="16.5703125" customWidth="1"/>
    <col min="6406" max="6406" width="18.140625" customWidth="1"/>
    <col min="6407" max="6407" width="16.28515625" customWidth="1"/>
    <col min="6657" max="6657" width="23.28515625" customWidth="1"/>
    <col min="6658" max="6658" width="14.85546875" customWidth="1"/>
    <col min="6659" max="6659" width="18" customWidth="1"/>
    <col min="6660" max="6660" width="15.5703125" customWidth="1"/>
    <col min="6661" max="6661" width="16.5703125" customWidth="1"/>
    <col min="6662" max="6662" width="18.140625" customWidth="1"/>
    <col min="6663" max="6663" width="16.28515625" customWidth="1"/>
    <col min="6913" max="6913" width="23.28515625" customWidth="1"/>
    <col min="6914" max="6914" width="14.85546875" customWidth="1"/>
    <col min="6915" max="6915" width="18" customWidth="1"/>
    <col min="6916" max="6916" width="15.5703125" customWidth="1"/>
    <col min="6917" max="6917" width="16.5703125" customWidth="1"/>
    <col min="6918" max="6918" width="18.140625" customWidth="1"/>
    <col min="6919" max="6919" width="16.28515625" customWidth="1"/>
    <col min="7169" max="7169" width="23.28515625" customWidth="1"/>
    <col min="7170" max="7170" width="14.85546875" customWidth="1"/>
    <col min="7171" max="7171" width="18" customWidth="1"/>
    <col min="7172" max="7172" width="15.5703125" customWidth="1"/>
    <col min="7173" max="7173" width="16.5703125" customWidth="1"/>
    <col min="7174" max="7174" width="18.140625" customWidth="1"/>
    <col min="7175" max="7175" width="16.28515625" customWidth="1"/>
    <col min="7425" max="7425" width="23.28515625" customWidth="1"/>
    <col min="7426" max="7426" width="14.85546875" customWidth="1"/>
    <col min="7427" max="7427" width="18" customWidth="1"/>
    <col min="7428" max="7428" width="15.5703125" customWidth="1"/>
    <col min="7429" max="7429" width="16.5703125" customWidth="1"/>
    <col min="7430" max="7430" width="18.140625" customWidth="1"/>
    <col min="7431" max="7431" width="16.28515625" customWidth="1"/>
    <col min="7681" max="7681" width="23.28515625" customWidth="1"/>
    <col min="7682" max="7682" width="14.85546875" customWidth="1"/>
    <col min="7683" max="7683" width="18" customWidth="1"/>
    <col min="7684" max="7684" width="15.5703125" customWidth="1"/>
    <col min="7685" max="7685" width="16.5703125" customWidth="1"/>
    <col min="7686" max="7686" width="18.140625" customWidth="1"/>
    <col min="7687" max="7687" width="16.28515625" customWidth="1"/>
    <col min="7937" max="7937" width="23.28515625" customWidth="1"/>
    <col min="7938" max="7938" width="14.85546875" customWidth="1"/>
    <col min="7939" max="7939" width="18" customWidth="1"/>
    <col min="7940" max="7940" width="15.5703125" customWidth="1"/>
    <col min="7941" max="7941" width="16.5703125" customWidth="1"/>
    <col min="7942" max="7942" width="18.140625" customWidth="1"/>
    <col min="7943" max="7943" width="16.28515625" customWidth="1"/>
    <col min="8193" max="8193" width="23.28515625" customWidth="1"/>
    <col min="8194" max="8194" width="14.85546875" customWidth="1"/>
    <col min="8195" max="8195" width="18" customWidth="1"/>
    <col min="8196" max="8196" width="15.5703125" customWidth="1"/>
    <col min="8197" max="8197" width="16.5703125" customWidth="1"/>
    <col min="8198" max="8198" width="18.140625" customWidth="1"/>
    <col min="8199" max="8199" width="16.28515625" customWidth="1"/>
    <col min="8449" max="8449" width="23.28515625" customWidth="1"/>
    <col min="8450" max="8450" width="14.85546875" customWidth="1"/>
    <col min="8451" max="8451" width="18" customWidth="1"/>
    <col min="8452" max="8452" width="15.5703125" customWidth="1"/>
    <col min="8453" max="8453" width="16.5703125" customWidth="1"/>
    <col min="8454" max="8454" width="18.140625" customWidth="1"/>
    <col min="8455" max="8455" width="16.28515625" customWidth="1"/>
    <col min="8705" max="8705" width="23.28515625" customWidth="1"/>
    <col min="8706" max="8706" width="14.85546875" customWidth="1"/>
    <col min="8707" max="8707" width="18" customWidth="1"/>
    <col min="8708" max="8708" width="15.5703125" customWidth="1"/>
    <col min="8709" max="8709" width="16.5703125" customWidth="1"/>
    <col min="8710" max="8710" width="18.140625" customWidth="1"/>
    <col min="8711" max="8711" width="16.28515625" customWidth="1"/>
    <col min="8961" max="8961" width="23.28515625" customWidth="1"/>
    <col min="8962" max="8962" width="14.85546875" customWidth="1"/>
    <col min="8963" max="8963" width="18" customWidth="1"/>
    <col min="8964" max="8964" width="15.5703125" customWidth="1"/>
    <col min="8965" max="8965" width="16.5703125" customWidth="1"/>
    <col min="8966" max="8966" width="18.140625" customWidth="1"/>
    <col min="8967" max="8967" width="16.28515625" customWidth="1"/>
    <col min="9217" max="9217" width="23.28515625" customWidth="1"/>
    <col min="9218" max="9218" width="14.85546875" customWidth="1"/>
    <col min="9219" max="9219" width="18" customWidth="1"/>
    <col min="9220" max="9220" width="15.5703125" customWidth="1"/>
    <col min="9221" max="9221" width="16.5703125" customWidth="1"/>
    <col min="9222" max="9222" width="18.140625" customWidth="1"/>
    <col min="9223" max="9223" width="16.28515625" customWidth="1"/>
    <col min="9473" max="9473" width="23.28515625" customWidth="1"/>
    <col min="9474" max="9474" width="14.85546875" customWidth="1"/>
    <col min="9475" max="9475" width="18" customWidth="1"/>
    <col min="9476" max="9476" width="15.5703125" customWidth="1"/>
    <col min="9477" max="9477" width="16.5703125" customWidth="1"/>
    <col min="9478" max="9478" width="18.140625" customWidth="1"/>
    <col min="9479" max="9479" width="16.28515625" customWidth="1"/>
    <col min="9729" max="9729" width="23.28515625" customWidth="1"/>
    <col min="9730" max="9730" width="14.85546875" customWidth="1"/>
    <col min="9731" max="9731" width="18" customWidth="1"/>
    <col min="9732" max="9732" width="15.5703125" customWidth="1"/>
    <col min="9733" max="9733" width="16.5703125" customWidth="1"/>
    <col min="9734" max="9734" width="18.140625" customWidth="1"/>
    <col min="9735" max="9735" width="16.28515625" customWidth="1"/>
    <col min="9985" max="9985" width="23.28515625" customWidth="1"/>
    <col min="9986" max="9986" width="14.85546875" customWidth="1"/>
    <col min="9987" max="9987" width="18" customWidth="1"/>
    <col min="9988" max="9988" width="15.5703125" customWidth="1"/>
    <col min="9989" max="9989" width="16.5703125" customWidth="1"/>
    <col min="9990" max="9990" width="18.140625" customWidth="1"/>
    <col min="9991" max="9991" width="16.28515625" customWidth="1"/>
    <col min="10241" max="10241" width="23.28515625" customWidth="1"/>
    <col min="10242" max="10242" width="14.85546875" customWidth="1"/>
    <col min="10243" max="10243" width="18" customWidth="1"/>
    <col min="10244" max="10244" width="15.5703125" customWidth="1"/>
    <col min="10245" max="10245" width="16.5703125" customWidth="1"/>
    <col min="10246" max="10246" width="18.140625" customWidth="1"/>
    <col min="10247" max="10247" width="16.28515625" customWidth="1"/>
    <col min="10497" max="10497" width="23.28515625" customWidth="1"/>
    <col min="10498" max="10498" width="14.85546875" customWidth="1"/>
    <col min="10499" max="10499" width="18" customWidth="1"/>
    <col min="10500" max="10500" width="15.5703125" customWidth="1"/>
    <col min="10501" max="10501" width="16.5703125" customWidth="1"/>
    <col min="10502" max="10502" width="18.140625" customWidth="1"/>
    <col min="10503" max="10503" width="16.28515625" customWidth="1"/>
    <col min="10753" max="10753" width="23.28515625" customWidth="1"/>
    <col min="10754" max="10754" width="14.85546875" customWidth="1"/>
    <col min="10755" max="10755" width="18" customWidth="1"/>
    <col min="10756" max="10756" width="15.5703125" customWidth="1"/>
    <col min="10757" max="10757" width="16.5703125" customWidth="1"/>
    <col min="10758" max="10758" width="18.140625" customWidth="1"/>
    <col min="10759" max="10759" width="16.28515625" customWidth="1"/>
    <col min="11009" max="11009" width="23.28515625" customWidth="1"/>
    <col min="11010" max="11010" width="14.85546875" customWidth="1"/>
    <col min="11011" max="11011" width="18" customWidth="1"/>
    <col min="11012" max="11012" width="15.5703125" customWidth="1"/>
    <col min="11013" max="11013" width="16.5703125" customWidth="1"/>
    <col min="11014" max="11014" width="18.140625" customWidth="1"/>
    <col min="11015" max="11015" width="16.28515625" customWidth="1"/>
    <col min="11265" max="11265" width="23.28515625" customWidth="1"/>
    <col min="11266" max="11266" width="14.85546875" customWidth="1"/>
    <col min="11267" max="11267" width="18" customWidth="1"/>
    <col min="11268" max="11268" width="15.5703125" customWidth="1"/>
    <col min="11269" max="11269" width="16.5703125" customWidth="1"/>
    <col min="11270" max="11270" width="18.140625" customWidth="1"/>
    <col min="11271" max="11271" width="16.28515625" customWidth="1"/>
    <col min="11521" max="11521" width="23.28515625" customWidth="1"/>
    <col min="11522" max="11522" width="14.85546875" customWidth="1"/>
    <col min="11523" max="11523" width="18" customWidth="1"/>
    <col min="11524" max="11524" width="15.5703125" customWidth="1"/>
    <col min="11525" max="11525" width="16.5703125" customWidth="1"/>
    <col min="11526" max="11526" width="18.140625" customWidth="1"/>
    <col min="11527" max="11527" width="16.28515625" customWidth="1"/>
    <col min="11777" max="11777" width="23.28515625" customWidth="1"/>
    <col min="11778" max="11778" width="14.85546875" customWidth="1"/>
    <col min="11779" max="11779" width="18" customWidth="1"/>
    <col min="11780" max="11780" width="15.5703125" customWidth="1"/>
    <col min="11781" max="11781" width="16.5703125" customWidth="1"/>
    <col min="11782" max="11782" width="18.140625" customWidth="1"/>
    <col min="11783" max="11783" width="16.28515625" customWidth="1"/>
    <col min="12033" max="12033" width="23.28515625" customWidth="1"/>
    <col min="12034" max="12034" width="14.85546875" customWidth="1"/>
    <col min="12035" max="12035" width="18" customWidth="1"/>
    <col min="12036" max="12036" width="15.5703125" customWidth="1"/>
    <col min="12037" max="12037" width="16.5703125" customWidth="1"/>
    <col min="12038" max="12038" width="18.140625" customWidth="1"/>
    <col min="12039" max="12039" width="16.28515625" customWidth="1"/>
    <col min="12289" max="12289" width="23.28515625" customWidth="1"/>
    <col min="12290" max="12290" width="14.85546875" customWidth="1"/>
    <col min="12291" max="12291" width="18" customWidth="1"/>
    <col min="12292" max="12292" width="15.5703125" customWidth="1"/>
    <col min="12293" max="12293" width="16.5703125" customWidth="1"/>
    <col min="12294" max="12294" width="18.140625" customWidth="1"/>
    <col min="12295" max="12295" width="16.28515625" customWidth="1"/>
    <col min="12545" max="12545" width="23.28515625" customWidth="1"/>
    <col min="12546" max="12546" width="14.85546875" customWidth="1"/>
    <col min="12547" max="12547" width="18" customWidth="1"/>
    <col min="12548" max="12548" width="15.5703125" customWidth="1"/>
    <col min="12549" max="12549" width="16.5703125" customWidth="1"/>
    <col min="12550" max="12550" width="18.140625" customWidth="1"/>
    <col min="12551" max="12551" width="16.28515625" customWidth="1"/>
    <col min="12801" max="12801" width="23.28515625" customWidth="1"/>
    <col min="12802" max="12802" width="14.85546875" customWidth="1"/>
    <col min="12803" max="12803" width="18" customWidth="1"/>
    <col min="12804" max="12804" width="15.5703125" customWidth="1"/>
    <col min="12805" max="12805" width="16.5703125" customWidth="1"/>
    <col min="12806" max="12806" width="18.140625" customWidth="1"/>
    <col min="12807" max="12807" width="16.28515625" customWidth="1"/>
    <col min="13057" max="13057" width="23.28515625" customWidth="1"/>
    <col min="13058" max="13058" width="14.85546875" customWidth="1"/>
    <col min="13059" max="13059" width="18" customWidth="1"/>
    <col min="13060" max="13060" width="15.5703125" customWidth="1"/>
    <col min="13061" max="13061" width="16.5703125" customWidth="1"/>
    <col min="13062" max="13062" width="18.140625" customWidth="1"/>
    <col min="13063" max="13063" width="16.28515625" customWidth="1"/>
    <col min="13313" max="13313" width="23.28515625" customWidth="1"/>
    <col min="13314" max="13314" width="14.85546875" customWidth="1"/>
    <col min="13315" max="13315" width="18" customWidth="1"/>
    <col min="13316" max="13316" width="15.5703125" customWidth="1"/>
    <col min="13317" max="13317" width="16.5703125" customWidth="1"/>
    <col min="13318" max="13318" width="18.140625" customWidth="1"/>
    <col min="13319" max="13319" width="16.28515625" customWidth="1"/>
    <col min="13569" max="13569" width="23.28515625" customWidth="1"/>
    <col min="13570" max="13570" width="14.85546875" customWidth="1"/>
    <col min="13571" max="13571" width="18" customWidth="1"/>
    <col min="13572" max="13572" width="15.5703125" customWidth="1"/>
    <col min="13573" max="13573" width="16.5703125" customWidth="1"/>
    <col min="13574" max="13574" width="18.140625" customWidth="1"/>
    <col min="13575" max="13575" width="16.28515625" customWidth="1"/>
    <col min="13825" max="13825" width="23.28515625" customWidth="1"/>
    <col min="13826" max="13826" width="14.85546875" customWidth="1"/>
    <col min="13827" max="13827" width="18" customWidth="1"/>
    <col min="13828" max="13828" width="15.5703125" customWidth="1"/>
    <col min="13829" max="13829" width="16.5703125" customWidth="1"/>
    <col min="13830" max="13830" width="18.140625" customWidth="1"/>
    <col min="13831" max="13831" width="16.28515625" customWidth="1"/>
    <col min="14081" max="14081" width="23.28515625" customWidth="1"/>
    <col min="14082" max="14082" width="14.85546875" customWidth="1"/>
    <col min="14083" max="14083" width="18" customWidth="1"/>
    <col min="14084" max="14084" width="15.5703125" customWidth="1"/>
    <col min="14085" max="14085" width="16.5703125" customWidth="1"/>
    <col min="14086" max="14086" width="18.140625" customWidth="1"/>
    <col min="14087" max="14087" width="16.28515625" customWidth="1"/>
    <col min="14337" max="14337" width="23.28515625" customWidth="1"/>
    <col min="14338" max="14338" width="14.85546875" customWidth="1"/>
    <col min="14339" max="14339" width="18" customWidth="1"/>
    <col min="14340" max="14340" width="15.5703125" customWidth="1"/>
    <col min="14341" max="14341" width="16.5703125" customWidth="1"/>
    <col min="14342" max="14342" width="18.140625" customWidth="1"/>
    <col min="14343" max="14343" width="16.28515625" customWidth="1"/>
    <col min="14593" max="14593" width="23.28515625" customWidth="1"/>
    <col min="14594" max="14594" width="14.85546875" customWidth="1"/>
    <col min="14595" max="14595" width="18" customWidth="1"/>
    <col min="14596" max="14596" width="15.5703125" customWidth="1"/>
    <col min="14597" max="14597" width="16.5703125" customWidth="1"/>
    <col min="14598" max="14598" width="18.140625" customWidth="1"/>
    <col min="14599" max="14599" width="16.28515625" customWidth="1"/>
    <col min="14849" max="14849" width="23.28515625" customWidth="1"/>
    <col min="14850" max="14850" width="14.85546875" customWidth="1"/>
    <col min="14851" max="14851" width="18" customWidth="1"/>
    <col min="14852" max="14852" width="15.5703125" customWidth="1"/>
    <col min="14853" max="14853" width="16.5703125" customWidth="1"/>
    <col min="14854" max="14854" width="18.140625" customWidth="1"/>
    <col min="14855" max="14855" width="16.28515625" customWidth="1"/>
    <col min="15105" max="15105" width="23.28515625" customWidth="1"/>
    <col min="15106" max="15106" width="14.85546875" customWidth="1"/>
    <col min="15107" max="15107" width="18" customWidth="1"/>
    <col min="15108" max="15108" width="15.5703125" customWidth="1"/>
    <col min="15109" max="15109" width="16.5703125" customWidth="1"/>
    <col min="15110" max="15110" width="18.140625" customWidth="1"/>
    <col min="15111" max="15111" width="16.28515625" customWidth="1"/>
    <col min="15361" max="15361" width="23.28515625" customWidth="1"/>
    <col min="15362" max="15362" width="14.85546875" customWidth="1"/>
    <col min="15363" max="15363" width="18" customWidth="1"/>
    <col min="15364" max="15364" width="15.5703125" customWidth="1"/>
    <col min="15365" max="15365" width="16.5703125" customWidth="1"/>
    <col min="15366" max="15366" width="18.140625" customWidth="1"/>
    <col min="15367" max="15367" width="16.28515625" customWidth="1"/>
    <col min="15617" max="15617" width="23.28515625" customWidth="1"/>
    <col min="15618" max="15618" width="14.85546875" customWidth="1"/>
    <col min="15619" max="15619" width="18" customWidth="1"/>
    <col min="15620" max="15620" width="15.5703125" customWidth="1"/>
    <col min="15621" max="15621" width="16.5703125" customWidth="1"/>
    <col min="15622" max="15622" width="18.140625" customWidth="1"/>
    <col min="15623" max="15623" width="16.28515625" customWidth="1"/>
    <col min="15873" max="15873" width="23.28515625" customWidth="1"/>
    <col min="15874" max="15874" width="14.85546875" customWidth="1"/>
    <col min="15875" max="15875" width="18" customWidth="1"/>
    <col min="15876" max="15876" width="15.5703125" customWidth="1"/>
    <col min="15877" max="15877" width="16.5703125" customWidth="1"/>
    <col min="15878" max="15878" width="18.140625" customWidth="1"/>
    <col min="15879" max="15879" width="16.28515625" customWidth="1"/>
    <col min="16129" max="16129" width="23.28515625" customWidth="1"/>
    <col min="16130" max="16130" width="14.85546875" customWidth="1"/>
    <col min="16131" max="16131" width="18" customWidth="1"/>
    <col min="16132" max="16132" width="15.5703125" customWidth="1"/>
    <col min="16133" max="16133" width="16.5703125" customWidth="1"/>
    <col min="16134" max="16134" width="18.140625" customWidth="1"/>
    <col min="16135" max="16135" width="16.28515625" customWidth="1"/>
  </cols>
  <sheetData>
    <row r="1" spans="1:9" ht="33" customHeight="1" thickBot="1">
      <c r="A1" s="343" t="s">
        <v>405</v>
      </c>
      <c r="B1" s="344"/>
      <c r="C1" s="344"/>
      <c r="D1" s="344"/>
      <c r="E1" s="344"/>
      <c r="F1" s="344"/>
      <c r="G1" s="344"/>
    </row>
    <row r="2" spans="1:9" ht="95.25" customHeight="1" thickBot="1">
      <c r="A2" s="119" t="s">
        <v>84</v>
      </c>
      <c r="B2" s="119" t="s">
        <v>85</v>
      </c>
      <c r="C2" s="119" t="s">
        <v>86</v>
      </c>
      <c r="D2" s="119" t="s">
        <v>87</v>
      </c>
      <c r="E2" s="120" t="s">
        <v>88</v>
      </c>
      <c r="F2" s="119" t="s">
        <v>89</v>
      </c>
      <c r="G2" s="120" t="s">
        <v>90</v>
      </c>
    </row>
    <row r="3" spans="1:9" ht="15.75" customHeight="1" thickTop="1">
      <c r="A3" s="287">
        <v>1</v>
      </c>
      <c r="B3" s="287">
        <v>2</v>
      </c>
      <c r="C3" s="287">
        <v>3</v>
      </c>
      <c r="D3" s="287">
        <v>4</v>
      </c>
      <c r="E3" s="287">
        <v>5</v>
      </c>
      <c r="F3" s="287">
        <v>6</v>
      </c>
      <c r="G3" s="287">
        <v>7</v>
      </c>
    </row>
    <row r="4" spans="1:9">
      <c r="A4" s="122" t="s">
        <v>91</v>
      </c>
      <c r="B4" s="225">
        <v>271</v>
      </c>
      <c r="C4" s="225">
        <v>273</v>
      </c>
      <c r="D4" s="225">
        <v>111</v>
      </c>
      <c r="E4" s="286">
        <v>40.659340659340657</v>
      </c>
      <c r="F4" s="225">
        <v>273</v>
      </c>
      <c r="G4" s="286">
        <v>100</v>
      </c>
    </row>
    <row r="5" spans="1:9">
      <c r="A5" s="122" t="s">
        <v>92</v>
      </c>
      <c r="B5" s="225">
        <v>1367</v>
      </c>
      <c r="C5" s="225">
        <v>1189</v>
      </c>
      <c r="D5" s="225">
        <v>413</v>
      </c>
      <c r="E5" s="286">
        <v>34.735071488645922</v>
      </c>
      <c r="F5" s="225">
        <v>1189</v>
      </c>
      <c r="G5" s="286">
        <v>100</v>
      </c>
    </row>
    <row r="6" spans="1:9">
      <c r="A6" s="122" t="s">
        <v>93</v>
      </c>
      <c r="B6" s="225">
        <v>622</v>
      </c>
      <c r="C6" s="225">
        <v>510</v>
      </c>
      <c r="D6" s="225">
        <v>228</v>
      </c>
      <c r="E6" s="286">
        <v>44.705882352941181</v>
      </c>
      <c r="F6" s="225">
        <v>452</v>
      </c>
      <c r="G6" s="286">
        <v>88.627450980392155</v>
      </c>
    </row>
    <row r="7" spans="1:9">
      <c r="A7" s="122" t="s">
        <v>94</v>
      </c>
      <c r="B7" s="225">
        <v>904</v>
      </c>
      <c r="C7" s="225">
        <v>904</v>
      </c>
      <c r="D7" s="225">
        <v>178</v>
      </c>
      <c r="E7" s="286">
        <v>19.690265486725664</v>
      </c>
      <c r="F7" s="225">
        <v>904</v>
      </c>
      <c r="G7" s="286">
        <v>100</v>
      </c>
      <c r="I7" t="s">
        <v>320</v>
      </c>
    </row>
    <row r="8" spans="1:9">
      <c r="A8" s="122" t="s">
        <v>95</v>
      </c>
      <c r="B8" s="225">
        <v>1410</v>
      </c>
      <c r="C8" s="225">
        <v>1226</v>
      </c>
      <c r="D8" s="225">
        <v>752</v>
      </c>
      <c r="E8" s="286">
        <v>61.337683523654164</v>
      </c>
      <c r="F8" s="225">
        <v>1101</v>
      </c>
      <c r="G8" s="286">
        <v>89.804241435562801</v>
      </c>
    </row>
    <row r="9" spans="1:9">
      <c r="A9" s="122" t="s">
        <v>96</v>
      </c>
      <c r="B9" s="225">
        <v>2157</v>
      </c>
      <c r="C9" s="225">
        <v>1611</v>
      </c>
      <c r="D9" s="225">
        <v>621</v>
      </c>
      <c r="E9" s="286">
        <v>38.547486033519554</v>
      </c>
      <c r="F9" s="225">
        <v>1190</v>
      </c>
      <c r="G9" s="286">
        <v>73.867163252638107</v>
      </c>
    </row>
    <row r="10" spans="1:9">
      <c r="A10" s="122" t="s">
        <v>97</v>
      </c>
      <c r="B10" s="225">
        <v>618</v>
      </c>
      <c r="C10" s="225">
        <v>307</v>
      </c>
      <c r="D10" s="225">
        <v>219</v>
      </c>
      <c r="E10" s="286">
        <v>71.335504885993487</v>
      </c>
      <c r="F10" s="225">
        <v>282</v>
      </c>
      <c r="G10" s="286">
        <v>91.856677524429969</v>
      </c>
    </row>
    <row r="11" spans="1:9">
      <c r="A11" s="122" t="s">
        <v>98</v>
      </c>
      <c r="B11" s="225">
        <v>518</v>
      </c>
      <c r="C11" s="225">
        <v>301</v>
      </c>
      <c r="D11" s="225">
        <v>77</v>
      </c>
      <c r="E11" s="286">
        <v>25.581395348837212</v>
      </c>
      <c r="F11" s="225">
        <v>301</v>
      </c>
      <c r="G11" s="286">
        <v>100</v>
      </c>
    </row>
    <row r="12" spans="1:9">
      <c r="A12" s="122" t="s">
        <v>99</v>
      </c>
      <c r="B12" s="225">
        <v>1777</v>
      </c>
      <c r="C12" s="225">
        <v>1562</v>
      </c>
      <c r="D12" s="225">
        <v>672</v>
      </c>
      <c r="E12" s="286">
        <v>43.021766965428938</v>
      </c>
      <c r="F12" s="225">
        <v>1464</v>
      </c>
      <c r="G12" s="286">
        <v>93.725992317541625</v>
      </c>
    </row>
    <row r="13" spans="1:9">
      <c r="A13" s="122" t="s">
        <v>100</v>
      </c>
      <c r="B13" s="225">
        <v>797</v>
      </c>
      <c r="C13" s="225">
        <v>703</v>
      </c>
      <c r="D13" s="225">
        <v>78</v>
      </c>
      <c r="E13" s="286">
        <v>11.095305832147938</v>
      </c>
      <c r="F13" s="225">
        <v>703</v>
      </c>
      <c r="G13" s="286">
        <v>100</v>
      </c>
    </row>
    <row r="14" spans="1:9">
      <c r="A14" s="122" t="s">
        <v>101</v>
      </c>
      <c r="B14" s="225">
        <v>1582</v>
      </c>
      <c r="C14" s="225">
        <v>1575</v>
      </c>
      <c r="D14" s="225">
        <v>818</v>
      </c>
      <c r="E14" s="286">
        <v>51.936507936507937</v>
      </c>
      <c r="F14" s="225">
        <v>1575</v>
      </c>
      <c r="G14" s="286">
        <v>100</v>
      </c>
    </row>
    <row r="15" spans="1:9">
      <c r="A15" s="122" t="s">
        <v>102</v>
      </c>
      <c r="B15" s="225">
        <v>1067</v>
      </c>
      <c r="C15" s="225">
        <v>913</v>
      </c>
      <c r="D15" s="225">
        <v>667</v>
      </c>
      <c r="E15" s="286">
        <v>73.055859802847749</v>
      </c>
      <c r="F15" s="225">
        <v>758</v>
      </c>
      <c r="G15" s="286">
        <v>83.023001095290255</v>
      </c>
    </row>
    <row r="16" spans="1:9">
      <c r="A16" s="122" t="s">
        <v>103</v>
      </c>
      <c r="B16" s="225">
        <v>294</v>
      </c>
      <c r="C16" s="225">
        <v>230</v>
      </c>
      <c r="D16" s="225">
        <v>116</v>
      </c>
      <c r="E16" s="286">
        <v>50.434782608695649</v>
      </c>
      <c r="F16" s="225">
        <v>175</v>
      </c>
      <c r="G16" s="286">
        <v>76.08695652173914</v>
      </c>
    </row>
    <row r="17" spans="1:7">
      <c r="A17" s="122" t="s">
        <v>104</v>
      </c>
      <c r="B17" s="225">
        <v>166</v>
      </c>
      <c r="C17" s="225">
        <v>166</v>
      </c>
      <c r="D17" s="225">
        <v>36</v>
      </c>
      <c r="E17" s="286">
        <v>21.686746987951807</v>
      </c>
      <c r="F17" s="225">
        <v>166</v>
      </c>
      <c r="G17" s="286">
        <v>100</v>
      </c>
    </row>
    <row r="18" spans="1:7">
      <c r="A18" s="122" t="s">
        <v>105</v>
      </c>
      <c r="B18" s="225">
        <v>320</v>
      </c>
      <c r="C18" s="225">
        <v>320</v>
      </c>
      <c r="D18" s="225">
        <v>12</v>
      </c>
      <c r="E18" s="286">
        <v>3.75</v>
      </c>
      <c r="F18" s="225">
        <v>320</v>
      </c>
      <c r="G18" s="286">
        <v>100</v>
      </c>
    </row>
    <row r="19" spans="1:7">
      <c r="A19" s="122" t="s">
        <v>106</v>
      </c>
      <c r="B19" s="225">
        <v>1747</v>
      </c>
      <c r="C19" s="225">
        <v>1648</v>
      </c>
      <c r="D19" s="225">
        <v>645</v>
      </c>
      <c r="E19" s="286">
        <v>39.13834951456311</v>
      </c>
      <c r="F19" s="225">
        <v>1409</v>
      </c>
      <c r="G19" s="286">
        <v>85.497572815533985</v>
      </c>
    </row>
    <row r="20" spans="1:7" ht="24" customHeight="1" thickBot="1">
      <c r="A20" s="288" t="s">
        <v>107</v>
      </c>
      <c r="B20" s="289">
        <f>SUM(B4:B19)</f>
        <v>15617</v>
      </c>
      <c r="C20" s="289">
        <f>SUM(C4:C19)</f>
        <v>13438</v>
      </c>
      <c r="D20" s="289">
        <f>SUM(D4:D19)</f>
        <v>5643</v>
      </c>
      <c r="E20" s="290">
        <f>D20/C20*100</f>
        <v>41.99285607977378</v>
      </c>
      <c r="F20" s="291">
        <f>SUM(F4:F19)</f>
        <v>12262</v>
      </c>
      <c r="G20" s="290">
        <f>F20/C20*100</f>
        <v>91.24869772287542</v>
      </c>
    </row>
    <row r="21" spans="1:7" ht="25.5" customHeight="1">
      <c r="A21" s="122" t="s">
        <v>319</v>
      </c>
      <c r="B21" s="225">
        <v>193</v>
      </c>
      <c r="C21" s="225">
        <v>160</v>
      </c>
      <c r="D21" s="225">
        <v>41</v>
      </c>
      <c r="E21" s="286">
        <v>25.624999999999996</v>
      </c>
      <c r="F21" s="225">
        <v>54</v>
      </c>
      <c r="G21" s="286">
        <v>33.75</v>
      </c>
    </row>
    <row r="22" spans="1:7">
      <c r="A22" s="122" t="s">
        <v>24</v>
      </c>
      <c r="B22" s="225">
        <v>111</v>
      </c>
      <c r="C22" s="225">
        <v>46</v>
      </c>
      <c r="D22" s="225">
        <v>8</v>
      </c>
      <c r="E22" s="286">
        <v>17.391304347826086</v>
      </c>
      <c r="F22" s="225">
        <v>1</v>
      </c>
      <c r="G22" s="286">
        <v>2.1739130434782608</v>
      </c>
    </row>
    <row r="23" spans="1:7">
      <c r="A23" s="122" t="s">
        <v>108</v>
      </c>
      <c r="B23" s="225">
        <v>3</v>
      </c>
      <c r="C23" s="225">
        <v>3</v>
      </c>
      <c r="D23" s="225">
        <v>1</v>
      </c>
      <c r="E23" s="286">
        <v>33.333333333333329</v>
      </c>
      <c r="F23" s="225">
        <v>3</v>
      </c>
      <c r="G23" s="286">
        <v>100</v>
      </c>
    </row>
    <row r="24" spans="1:7" ht="24" customHeight="1" thickBot="1">
      <c r="A24" s="288" t="s">
        <v>26</v>
      </c>
      <c r="B24" s="289">
        <f>SUM(B20:B23)</f>
        <v>15924</v>
      </c>
      <c r="C24" s="289">
        <f>SUM(C20:C23)</f>
        <v>13647</v>
      </c>
      <c r="D24" s="289">
        <f>SUM(D20:D23)</f>
        <v>5693</v>
      </c>
      <c r="E24" s="290">
        <f>D24/C24*100</f>
        <v>41.716128086758999</v>
      </c>
      <c r="F24" s="291">
        <f>SUM(F20:F23)</f>
        <v>12320</v>
      </c>
      <c r="G24" s="290">
        <f>F24/C24*100</f>
        <v>90.276251190737895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0"/>
  <sheetViews>
    <sheetView topLeftCell="A8" workbookViewId="0">
      <selection activeCell="A24" sqref="A24:K24"/>
    </sheetView>
  </sheetViews>
  <sheetFormatPr defaultRowHeight="15"/>
  <cols>
    <col min="1" max="1" width="20.7109375" style="123" customWidth="1"/>
    <col min="2" max="2" width="12.42578125" style="123" customWidth="1"/>
    <col min="3" max="3" width="11.28515625" style="123" customWidth="1"/>
    <col min="4" max="4" width="11.42578125" style="123" customWidth="1"/>
    <col min="5" max="5" width="16.28515625" style="123" customWidth="1"/>
    <col min="6" max="6" width="6.42578125" style="123" customWidth="1"/>
    <col min="7" max="7" width="7" style="123" customWidth="1"/>
    <col min="8" max="8" width="6.7109375" style="123" customWidth="1"/>
    <col min="9" max="9" width="9.140625" style="123"/>
    <col min="10" max="10" width="11.7109375" style="123" customWidth="1"/>
    <col min="11" max="11" width="13.140625" style="123" customWidth="1"/>
    <col min="12" max="16384" width="9.140625" style="123"/>
  </cols>
  <sheetData>
    <row r="1" spans="1:13" ht="36" customHeight="1" thickBot="1">
      <c r="A1" s="345" t="s">
        <v>406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</row>
    <row r="2" spans="1:13" ht="109.5" customHeight="1" thickBot="1">
      <c r="A2" s="119" t="s">
        <v>119</v>
      </c>
      <c r="B2" s="119" t="s">
        <v>118</v>
      </c>
      <c r="C2" s="119" t="s">
        <v>117</v>
      </c>
      <c r="D2" s="119" t="s">
        <v>116</v>
      </c>
      <c r="E2" s="120" t="s">
        <v>115</v>
      </c>
      <c r="F2" s="124" t="s">
        <v>114</v>
      </c>
      <c r="G2" s="124" t="s">
        <v>113</v>
      </c>
      <c r="H2" s="124" t="s">
        <v>112</v>
      </c>
      <c r="I2" s="125" t="s">
        <v>111</v>
      </c>
      <c r="J2" s="119" t="s">
        <v>110</v>
      </c>
      <c r="K2" s="120" t="s">
        <v>109</v>
      </c>
    </row>
    <row r="3" spans="1:13" ht="15.75" customHeight="1" thickTop="1">
      <c r="A3" s="287">
        <v>1</v>
      </c>
      <c r="B3" s="287">
        <v>2</v>
      </c>
      <c r="C3" s="287">
        <v>3</v>
      </c>
      <c r="D3" s="287">
        <v>4</v>
      </c>
      <c r="E3" s="287">
        <v>5</v>
      </c>
      <c r="F3" s="292">
        <v>6</v>
      </c>
      <c r="G3" s="292">
        <v>7</v>
      </c>
      <c r="H3" s="292">
        <v>8</v>
      </c>
      <c r="I3" s="292">
        <v>9</v>
      </c>
      <c r="J3" s="287">
        <v>10</v>
      </c>
      <c r="K3" s="287">
        <v>11</v>
      </c>
    </row>
    <row r="4" spans="1:13">
      <c r="A4" s="66" t="s">
        <v>91</v>
      </c>
      <c r="B4" s="225">
        <v>238</v>
      </c>
      <c r="C4" s="225">
        <v>170</v>
      </c>
      <c r="D4" s="225">
        <v>62</v>
      </c>
      <c r="E4" s="286">
        <v>36.470588235294116</v>
      </c>
      <c r="F4" s="225">
        <v>153</v>
      </c>
      <c r="G4" s="225">
        <v>11</v>
      </c>
      <c r="H4" s="225">
        <v>75</v>
      </c>
      <c r="I4" s="286">
        <v>1.4058823529411764</v>
      </c>
      <c r="J4" s="225">
        <v>170</v>
      </c>
      <c r="K4" s="227">
        <v>100</v>
      </c>
    </row>
    <row r="5" spans="1:13">
      <c r="A5" s="66" t="s">
        <v>92</v>
      </c>
      <c r="B5" s="225">
        <v>1331</v>
      </c>
      <c r="C5" s="225">
        <v>1139</v>
      </c>
      <c r="D5" s="225">
        <v>349</v>
      </c>
      <c r="E5" s="286">
        <v>30.640913081650574</v>
      </c>
      <c r="F5" s="225">
        <v>1625</v>
      </c>
      <c r="G5" s="225">
        <v>128</v>
      </c>
      <c r="H5" s="225">
        <v>1273</v>
      </c>
      <c r="I5" s="286">
        <v>2.6567164179104479</v>
      </c>
      <c r="J5" s="225">
        <v>1139</v>
      </c>
      <c r="K5" s="227">
        <v>100</v>
      </c>
    </row>
    <row r="6" spans="1:13">
      <c r="A6" s="66" t="s">
        <v>93</v>
      </c>
      <c r="B6" s="225">
        <v>565</v>
      </c>
      <c r="C6" s="225">
        <v>512</v>
      </c>
      <c r="D6" s="225">
        <v>346</v>
      </c>
      <c r="E6" s="286">
        <v>67.578125</v>
      </c>
      <c r="F6" s="225">
        <v>102</v>
      </c>
      <c r="G6" s="225">
        <v>13</v>
      </c>
      <c r="H6" s="225">
        <v>202</v>
      </c>
      <c r="I6" s="286">
        <v>0.619140625</v>
      </c>
      <c r="J6" s="225">
        <v>476</v>
      </c>
      <c r="K6" s="227">
        <v>92.96875</v>
      </c>
    </row>
    <row r="7" spans="1:13">
      <c r="A7" s="66" t="s">
        <v>94</v>
      </c>
      <c r="B7" s="225">
        <v>861</v>
      </c>
      <c r="C7" s="225">
        <v>861</v>
      </c>
      <c r="D7" s="225">
        <v>214</v>
      </c>
      <c r="E7" s="286">
        <v>24.854819976771196</v>
      </c>
      <c r="F7" s="225">
        <v>1034</v>
      </c>
      <c r="G7" s="225">
        <v>34</v>
      </c>
      <c r="H7" s="225">
        <v>787</v>
      </c>
      <c r="I7" s="286">
        <v>2.154471544715447</v>
      </c>
      <c r="J7" s="225">
        <v>861</v>
      </c>
      <c r="K7" s="227">
        <v>100</v>
      </c>
    </row>
    <row r="8" spans="1:13">
      <c r="A8" s="66" t="s">
        <v>95</v>
      </c>
      <c r="B8" s="225">
        <v>1035</v>
      </c>
      <c r="C8" s="225">
        <v>964</v>
      </c>
      <c r="D8" s="225">
        <v>541</v>
      </c>
      <c r="E8" s="286">
        <v>56.120331950207472</v>
      </c>
      <c r="F8" s="225">
        <v>571</v>
      </c>
      <c r="G8" s="225">
        <v>65</v>
      </c>
      <c r="H8" s="225">
        <v>720</v>
      </c>
      <c r="I8" s="286">
        <v>1.4066390041493777</v>
      </c>
      <c r="J8" s="225">
        <v>921</v>
      </c>
      <c r="K8" s="227">
        <v>95.539419087136935</v>
      </c>
    </row>
    <row r="9" spans="1:13">
      <c r="A9" s="66" t="s">
        <v>96</v>
      </c>
      <c r="B9" s="225">
        <v>2131</v>
      </c>
      <c r="C9" s="225">
        <v>1245</v>
      </c>
      <c r="D9" s="225">
        <v>533</v>
      </c>
      <c r="E9" s="286">
        <v>42.811244979919678</v>
      </c>
      <c r="F9" s="225">
        <v>1134</v>
      </c>
      <c r="G9" s="225">
        <v>68</v>
      </c>
      <c r="H9" s="225">
        <v>1056</v>
      </c>
      <c r="I9" s="286">
        <v>1.8136546184738955</v>
      </c>
      <c r="J9" s="225">
        <v>959</v>
      </c>
      <c r="K9" s="227">
        <v>77.028112449799195</v>
      </c>
      <c r="L9" s="126"/>
      <c r="M9" s="127"/>
    </row>
    <row r="10" spans="1:13">
      <c r="A10" s="66" t="s">
        <v>97</v>
      </c>
      <c r="B10" s="225">
        <v>560</v>
      </c>
      <c r="C10" s="225">
        <v>313</v>
      </c>
      <c r="D10" s="225">
        <v>143</v>
      </c>
      <c r="E10" s="286">
        <v>45.686900958466452</v>
      </c>
      <c r="F10" s="225">
        <v>464</v>
      </c>
      <c r="G10" s="225">
        <v>178</v>
      </c>
      <c r="H10" s="225">
        <v>132</v>
      </c>
      <c r="I10" s="286">
        <v>2.4728434504792332</v>
      </c>
      <c r="J10" s="225">
        <v>313</v>
      </c>
      <c r="K10" s="227">
        <v>100</v>
      </c>
      <c r="M10" s="123" t="s">
        <v>320</v>
      </c>
    </row>
    <row r="11" spans="1:13">
      <c r="A11" s="66" t="s">
        <v>98</v>
      </c>
      <c r="B11" s="225">
        <v>480</v>
      </c>
      <c r="C11" s="225">
        <v>329</v>
      </c>
      <c r="D11" s="225">
        <v>93</v>
      </c>
      <c r="E11" s="286">
        <v>28.267477203647417</v>
      </c>
      <c r="F11" s="225">
        <v>419</v>
      </c>
      <c r="G11" s="225"/>
      <c r="H11" s="225">
        <v>296</v>
      </c>
      <c r="I11" s="286">
        <v>2.2158054711246202</v>
      </c>
      <c r="J11" s="225">
        <v>329</v>
      </c>
      <c r="K11" s="227">
        <v>100</v>
      </c>
    </row>
    <row r="12" spans="1:13">
      <c r="A12" s="66" t="s">
        <v>99</v>
      </c>
      <c r="B12" s="225">
        <v>1557</v>
      </c>
      <c r="C12" s="225">
        <v>1439</v>
      </c>
      <c r="D12" s="225">
        <v>894</v>
      </c>
      <c r="E12" s="286">
        <v>62.126476719944399</v>
      </c>
      <c r="F12" s="225">
        <v>681</v>
      </c>
      <c r="G12" s="225">
        <v>38</v>
      </c>
      <c r="H12" s="225">
        <v>487</v>
      </c>
      <c r="I12" s="286">
        <v>0.83808200138985411</v>
      </c>
      <c r="J12" s="225">
        <v>1188</v>
      </c>
      <c r="K12" s="227">
        <v>82.557331480194591</v>
      </c>
    </row>
    <row r="13" spans="1:13">
      <c r="A13" s="66" t="s">
        <v>100</v>
      </c>
      <c r="B13" s="225">
        <v>516</v>
      </c>
      <c r="C13" s="225">
        <v>267</v>
      </c>
      <c r="D13" s="225">
        <v>45</v>
      </c>
      <c r="E13" s="286">
        <v>16.853932584269664</v>
      </c>
      <c r="F13" s="225">
        <v>436</v>
      </c>
      <c r="G13" s="225">
        <v>213</v>
      </c>
      <c r="H13" s="225">
        <v>352</v>
      </c>
      <c r="I13" s="286">
        <v>3.7490636704119851</v>
      </c>
      <c r="J13" s="225">
        <v>267</v>
      </c>
      <c r="K13" s="227">
        <v>100</v>
      </c>
    </row>
    <row r="14" spans="1:13">
      <c r="A14" s="66" t="s">
        <v>101</v>
      </c>
      <c r="B14" s="225">
        <v>1475</v>
      </c>
      <c r="C14" s="225">
        <v>1470</v>
      </c>
      <c r="D14" s="225">
        <v>818</v>
      </c>
      <c r="E14" s="286">
        <v>55.646258503401356</v>
      </c>
      <c r="F14" s="225">
        <v>1003</v>
      </c>
      <c r="G14" s="225">
        <v>143</v>
      </c>
      <c r="H14" s="225">
        <v>407</v>
      </c>
      <c r="I14" s="286">
        <v>1.0564625850340137</v>
      </c>
      <c r="J14" s="225">
        <v>1470</v>
      </c>
      <c r="K14" s="227">
        <v>100</v>
      </c>
    </row>
    <row r="15" spans="1:13">
      <c r="A15" s="66" t="s">
        <v>102</v>
      </c>
      <c r="B15" s="225">
        <v>1010</v>
      </c>
      <c r="C15" s="225">
        <v>935</v>
      </c>
      <c r="D15" s="225">
        <v>576</v>
      </c>
      <c r="E15" s="286">
        <v>61.604278074866315</v>
      </c>
      <c r="F15" s="225">
        <v>561</v>
      </c>
      <c r="G15" s="225">
        <v>67</v>
      </c>
      <c r="H15" s="225">
        <v>481</v>
      </c>
      <c r="I15" s="286">
        <v>1.1860962566844919</v>
      </c>
      <c r="J15" s="225">
        <v>671</v>
      </c>
      <c r="K15" s="227">
        <v>71.764705882352942</v>
      </c>
    </row>
    <row r="16" spans="1:13">
      <c r="A16" s="66" t="s">
        <v>103</v>
      </c>
      <c r="B16" s="225">
        <v>201</v>
      </c>
      <c r="C16" s="225">
        <v>188</v>
      </c>
      <c r="D16" s="225">
        <v>72</v>
      </c>
      <c r="E16" s="286">
        <v>38.297872340425535</v>
      </c>
      <c r="F16" s="225">
        <v>120</v>
      </c>
      <c r="G16" s="225">
        <v>18</v>
      </c>
      <c r="H16" s="225">
        <v>107</v>
      </c>
      <c r="I16" s="286">
        <v>1.303191489361702</v>
      </c>
      <c r="J16" s="225">
        <v>145</v>
      </c>
      <c r="K16" s="227">
        <v>77.127659574468083</v>
      </c>
    </row>
    <row r="17" spans="1:14">
      <c r="A17" s="66" t="s">
        <v>104</v>
      </c>
      <c r="B17" s="225">
        <v>177</v>
      </c>
      <c r="C17" s="225">
        <v>103</v>
      </c>
      <c r="D17" s="225">
        <v>25</v>
      </c>
      <c r="E17" s="286">
        <v>24.271844660194176</v>
      </c>
      <c r="F17" s="225">
        <v>39</v>
      </c>
      <c r="G17" s="225">
        <v>3</v>
      </c>
      <c r="H17" s="225">
        <v>11</v>
      </c>
      <c r="I17" s="286">
        <v>0.5145631067961165</v>
      </c>
      <c r="J17" s="225">
        <v>103</v>
      </c>
      <c r="K17" s="227">
        <v>100</v>
      </c>
    </row>
    <row r="18" spans="1:14">
      <c r="A18" s="66" t="s">
        <v>105</v>
      </c>
      <c r="B18" s="225">
        <v>306</v>
      </c>
      <c r="C18" s="225">
        <v>261</v>
      </c>
      <c r="D18" s="225">
        <v>228</v>
      </c>
      <c r="E18" s="286">
        <v>87.356321839080465</v>
      </c>
      <c r="F18" s="225">
        <v>5</v>
      </c>
      <c r="G18" s="225">
        <v>12</v>
      </c>
      <c r="H18" s="225">
        <v>16</v>
      </c>
      <c r="I18" s="286">
        <v>0.12643678160919541</v>
      </c>
      <c r="J18" s="225">
        <v>261</v>
      </c>
      <c r="K18" s="227">
        <v>100</v>
      </c>
    </row>
    <row r="19" spans="1:14">
      <c r="A19" s="66" t="s">
        <v>106</v>
      </c>
      <c r="B19" s="225">
        <v>1705</v>
      </c>
      <c r="C19" s="225">
        <v>1207</v>
      </c>
      <c r="D19" s="225">
        <v>459</v>
      </c>
      <c r="E19" s="286">
        <v>38.028169014084504</v>
      </c>
      <c r="F19" s="225">
        <v>1032</v>
      </c>
      <c r="G19" s="225">
        <v>26</v>
      </c>
      <c r="H19" s="225">
        <v>776</v>
      </c>
      <c r="I19" s="286">
        <v>1.5194697597348799</v>
      </c>
      <c r="J19" s="225">
        <v>952</v>
      </c>
      <c r="K19" s="227">
        <v>78.873239436619713</v>
      </c>
    </row>
    <row r="20" spans="1:14" ht="18" customHeight="1" thickBot="1">
      <c r="A20" s="293" t="s">
        <v>107</v>
      </c>
      <c r="B20" s="289">
        <f>SUM(B4:B19)</f>
        <v>14148</v>
      </c>
      <c r="C20" s="289">
        <f>SUM(C4:C19)</f>
        <v>11403</v>
      </c>
      <c r="D20" s="289">
        <f>SUM(D4:D19)</f>
        <v>5398</v>
      </c>
      <c r="E20" s="290">
        <f>D20/C20*100</f>
        <v>47.338419714110316</v>
      </c>
      <c r="F20" s="289">
        <f>SUM(F4:F19)</f>
        <v>9379</v>
      </c>
      <c r="G20" s="289">
        <f>SUM(G4:G19)</f>
        <v>1017</v>
      </c>
      <c r="H20" s="289">
        <f>SUM(H4:H19)</f>
        <v>7178</v>
      </c>
      <c r="I20" s="290">
        <f>SUM(I4:I19)/16</f>
        <v>1.5649074459885273</v>
      </c>
      <c r="J20" s="289">
        <f>SUM(J4:J19)</f>
        <v>10225</v>
      </c>
      <c r="K20" s="290">
        <f>J20/C20*100</f>
        <v>89.669385249495747</v>
      </c>
      <c r="N20" s="123" t="s">
        <v>320</v>
      </c>
    </row>
    <row r="21" spans="1:14" ht="24" customHeight="1">
      <c r="A21" s="66" t="s">
        <v>321</v>
      </c>
      <c r="B21" s="225">
        <v>96</v>
      </c>
      <c r="C21" s="225">
        <v>82</v>
      </c>
      <c r="D21" s="225">
        <v>24</v>
      </c>
      <c r="E21" s="286">
        <v>29.268292682926827</v>
      </c>
      <c r="F21" s="225">
        <v>107</v>
      </c>
      <c r="G21" s="225">
        <v>23</v>
      </c>
      <c r="H21" s="225">
        <v>102</v>
      </c>
      <c r="I21" s="286">
        <v>2.8292682926829267</v>
      </c>
      <c r="J21" s="225">
        <v>28</v>
      </c>
      <c r="K21" s="227">
        <v>34.146341463414636</v>
      </c>
    </row>
    <row r="22" spans="1:14">
      <c r="A22" s="66" t="s">
        <v>24</v>
      </c>
      <c r="B22" s="225">
        <v>343</v>
      </c>
      <c r="C22" s="225">
        <v>80</v>
      </c>
      <c r="D22" s="225">
        <v>21</v>
      </c>
      <c r="E22" s="286">
        <v>26.25</v>
      </c>
      <c r="F22" s="225">
        <v>175</v>
      </c>
      <c r="G22" s="225">
        <v>40</v>
      </c>
      <c r="H22" s="225">
        <v>68</v>
      </c>
      <c r="I22" s="286">
        <v>3.5375000000000001</v>
      </c>
      <c r="J22" s="225">
        <v>5</v>
      </c>
      <c r="K22" s="227">
        <v>6.25</v>
      </c>
    </row>
    <row r="23" spans="1:14">
      <c r="A23" s="66" t="s">
        <v>108</v>
      </c>
      <c r="B23" s="225">
        <v>4</v>
      </c>
      <c r="C23" s="225">
        <v>4</v>
      </c>
      <c r="D23" s="225">
        <v>1</v>
      </c>
      <c r="E23" s="286">
        <v>25</v>
      </c>
      <c r="F23" s="225">
        <v>4</v>
      </c>
      <c r="G23" s="225">
        <v>0</v>
      </c>
      <c r="H23" s="225">
        <v>4</v>
      </c>
      <c r="I23" s="286">
        <v>2</v>
      </c>
      <c r="J23" s="225">
        <v>4</v>
      </c>
      <c r="K23" s="227">
        <v>100</v>
      </c>
    </row>
    <row r="24" spans="1:14" ht="19.5" customHeight="1" thickBot="1">
      <c r="A24" s="293" t="s">
        <v>26</v>
      </c>
      <c r="B24" s="289">
        <f>SUM(B20:B23)</f>
        <v>14591</v>
      </c>
      <c r="C24" s="289">
        <f>SUM(C20:C23)</f>
        <v>11569</v>
      </c>
      <c r="D24" s="289">
        <f>SUM(D20:D23)</f>
        <v>5444</v>
      </c>
      <c r="E24" s="290">
        <f>D24/C24*100</f>
        <v>47.056789696602991</v>
      </c>
      <c r="F24" s="289">
        <f>SUM(F20:F23)</f>
        <v>9665</v>
      </c>
      <c r="G24" s="289">
        <f>SUM(G20:G23)</f>
        <v>1080</v>
      </c>
      <c r="H24" s="289">
        <f>SUM(H20:H23)</f>
        <v>7352</v>
      </c>
      <c r="I24" s="290">
        <f>((SUM(I4:I19)+I21+I22+I23)/19)</f>
        <v>1.758173022552598</v>
      </c>
      <c r="J24" s="289">
        <f>SUM(J20:J23)</f>
        <v>10262</v>
      </c>
      <c r="K24" s="290">
        <f>J24/C24*100</f>
        <v>88.702567205462884</v>
      </c>
    </row>
    <row r="30" spans="1:14">
      <c r="K30" s="128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4"/>
  <sheetViews>
    <sheetView topLeftCell="A7" workbookViewId="0">
      <selection activeCell="A30" sqref="A30"/>
    </sheetView>
  </sheetViews>
  <sheetFormatPr defaultRowHeight="15"/>
  <cols>
    <col min="1" max="1" width="25.85546875" style="123" customWidth="1"/>
    <col min="2" max="2" width="15.28515625" style="123" customWidth="1"/>
    <col min="3" max="4" width="18.28515625" style="123" customWidth="1"/>
    <col min="5" max="5" width="17.42578125" style="123" customWidth="1"/>
    <col min="6" max="6" width="33.42578125" style="123" customWidth="1"/>
    <col min="7" max="16384" width="9.140625" style="123"/>
  </cols>
  <sheetData>
    <row r="1" spans="1:11" ht="30.75" customHeight="1" thickBot="1">
      <c r="A1" s="345" t="s">
        <v>407</v>
      </c>
      <c r="B1" s="346"/>
      <c r="C1" s="346"/>
      <c r="D1" s="346"/>
      <c r="E1" s="346"/>
      <c r="F1" s="346"/>
    </row>
    <row r="2" spans="1:11" ht="111.75" customHeight="1" thickBot="1">
      <c r="A2" s="119" t="s">
        <v>125</v>
      </c>
      <c r="B2" s="119" t="s">
        <v>124</v>
      </c>
      <c r="C2" s="119" t="s">
        <v>123</v>
      </c>
      <c r="D2" s="119" t="s">
        <v>122</v>
      </c>
      <c r="E2" s="119" t="s">
        <v>121</v>
      </c>
      <c r="F2" s="120" t="s">
        <v>120</v>
      </c>
    </row>
    <row r="3" spans="1:11" ht="15.75" customHeight="1" thickTop="1">
      <c r="A3" s="287">
        <v>1</v>
      </c>
      <c r="B3" s="287">
        <v>2</v>
      </c>
      <c r="C3" s="287">
        <v>3</v>
      </c>
      <c r="D3" s="287">
        <v>4</v>
      </c>
      <c r="E3" s="287">
        <v>5</v>
      </c>
      <c r="F3" s="287">
        <v>6</v>
      </c>
    </row>
    <row r="4" spans="1:11">
      <c r="A4" s="122" t="s">
        <v>91</v>
      </c>
      <c r="B4" s="225">
        <v>282</v>
      </c>
      <c r="C4" s="225">
        <v>230</v>
      </c>
      <c r="D4" s="225">
        <v>96</v>
      </c>
      <c r="E4" s="225">
        <v>65</v>
      </c>
      <c r="F4" s="227">
        <v>67.708333333333343</v>
      </c>
    </row>
    <row r="5" spans="1:11">
      <c r="A5" s="122" t="s">
        <v>92</v>
      </c>
      <c r="B5" s="225">
        <v>1376</v>
      </c>
      <c r="C5" s="225">
        <v>1152</v>
      </c>
      <c r="D5" s="225">
        <v>514</v>
      </c>
      <c r="E5" s="225">
        <v>283</v>
      </c>
      <c r="F5" s="227">
        <v>55.058365758754867</v>
      </c>
    </row>
    <row r="6" spans="1:11">
      <c r="A6" s="122" t="s">
        <v>93</v>
      </c>
      <c r="B6" s="225">
        <v>497</v>
      </c>
      <c r="C6" s="225">
        <v>264</v>
      </c>
      <c r="D6" s="225">
        <v>158</v>
      </c>
      <c r="E6" s="225">
        <v>121</v>
      </c>
      <c r="F6" s="227">
        <v>76.582278481012651</v>
      </c>
      <c r="G6" s="126"/>
      <c r="H6" s="126"/>
      <c r="I6" s="126"/>
      <c r="J6" s="126"/>
      <c r="K6" s="126"/>
    </row>
    <row r="7" spans="1:11">
      <c r="A7" s="122" t="s">
        <v>94</v>
      </c>
      <c r="B7" s="225">
        <v>790</v>
      </c>
      <c r="C7" s="225">
        <v>592</v>
      </c>
      <c r="D7" s="225">
        <v>341</v>
      </c>
      <c r="E7" s="225">
        <v>242</v>
      </c>
      <c r="F7" s="227">
        <v>70.967741935483872</v>
      </c>
    </row>
    <row r="8" spans="1:11">
      <c r="A8" s="122" t="s">
        <v>95</v>
      </c>
      <c r="B8" s="225">
        <v>944</v>
      </c>
      <c r="C8" s="225">
        <v>906</v>
      </c>
      <c r="D8" s="225">
        <v>379</v>
      </c>
      <c r="E8" s="225">
        <v>295</v>
      </c>
      <c r="F8" s="227">
        <v>77.836411609498683</v>
      </c>
    </row>
    <row r="9" spans="1:11">
      <c r="A9" s="122" t="s">
        <v>96</v>
      </c>
      <c r="B9" s="225">
        <v>1932</v>
      </c>
      <c r="C9" s="225">
        <v>1135</v>
      </c>
      <c r="D9" s="225">
        <v>508</v>
      </c>
      <c r="E9" s="225">
        <v>376</v>
      </c>
      <c r="F9" s="227">
        <v>74.015748031496059</v>
      </c>
    </row>
    <row r="10" spans="1:11">
      <c r="A10" s="122" t="s">
        <v>97</v>
      </c>
      <c r="B10" s="225">
        <v>598</v>
      </c>
      <c r="C10" s="225">
        <v>354</v>
      </c>
      <c r="D10" s="225">
        <v>106</v>
      </c>
      <c r="E10" s="225">
        <v>40</v>
      </c>
      <c r="F10" s="227">
        <v>37.735849056603776</v>
      </c>
    </row>
    <row r="11" spans="1:11">
      <c r="A11" s="122" t="s">
        <v>98</v>
      </c>
      <c r="B11" s="225">
        <v>491</v>
      </c>
      <c r="C11" s="225">
        <v>313</v>
      </c>
      <c r="D11" s="225">
        <v>107</v>
      </c>
      <c r="E11" s="225">
        <v>27</v>
      </c>
      <c r="F11" s="227">
        <v>25.233644859813083</v>
      </c>
    </row>
    <row r="12" spans="1:11">
      <c r="A12" s="122" t="s">
        <v>99</v>
      </c>
      <c r="B12" s="225">
        <v>1716</v>
      </c>
      <c r="C12" s="225">
        <v>1237</v>
      </c>
      <c r="D12" s="225">
        <v>597</v>
      </c>
      <c r="E12" s="225">
        <v>251</v>
      </c>
      <c r="F12" s="227">
        <v>42.043551088777221</v>
      </c>
    </row>
    <row r="13" spans="1:11">
      <c r="A13" s="122" t="s">
        <v>100</v>
      </c>
      <c r="B13" s="225">
        <v>436</v>
      </c>
      <c r="C13" s="225">
        <v>283</v>
      </c>
      <c r="D13" s="225">
        <v>153</v>
      </c>
      <c r="E13" s="225">
        <v>77</v>
      </c>
      <c r="F13" s="227">
        <v>50.326797385620914</v>
      </c>
    </row>
    <row r="14" spans="1:11">
      <c r="A14" s="122" t="s">
        <v>101</v>
      </c>
      <c r="B14" s="225">
        <v>1477</v>
      </c>
      <c r="C14" s="225">
        <v>1471</v>
      </c>
      <c r="D14" s="225">
        <v>307</v>
      </c>
      <c r="E14" s="225">
        <v>75</v>
      </c>
      <c r="F14" s="227">
        <v>24.429967426710096</v>
      </c>
    </row>
    <row r="15" spans="1:11">
      <c r="A15" s="122" t="s">
        <v>102</v>
      </c>
      <c r="B15" s="225">
        <v>1070</v>
      </c>
      <c r="C15" s="225">
        <v>889</v>
      </c>
      <c r="D15" s="225">
        <v>557</v>
      </c>
      <c r="E15" s="225">
        <v>137</v>
      </c>
      <c r="F15" s="227">
        <v>24.59605026929982</v>
      </c>
    </row>
    <row r="16" spans="1:11">
      <c r="A16" s="122" t="s">
        <v>103</v>
      </c>
      <c r="B16" s="225">
        <v>168</v>
      </c>
      <c r="C16" s="225">
        <v>164</v>
      </c>
      <c r="D16" s="225">
        <v>77</v>
      </c>
      <c r="E16" s="225">
        <v>21</v>
      </c>
      <c r="F16" s="227">
        <v>27.27272727272727</v>
      </c>
    </row>
    <row r="17" spans="1:6">
      <c r="A17" s="122" t="s">
        <v>104</v>
      </c>
      <c r="B17" s="225">
        <v>170</v>
      </c>
      <c r="C17" s="225">
        <v>54</v>
      </c>
      <c r="D17" s="225">
        <v>16</v>
      </c>
      <c r="E17" s="225">
        <v>15</v>
      </c>
      <c r="F17" s="227">
        <v>93.75</v>
      </c>
    </row>
    <row r="18" spans="1:6">
      <c r="A18" s="122" t="s">
        <v>105</v>
      </c>
      <c r="B18" s="225">
        <v>320</v>
      </c>
      <c r="C18" s="225">
        <v>241</v>
      </c>
      <c r="D18" s="225">
        <v>38</v>
      </c>
      <c r="E18" s="225">
        <v>13</v>
      </c>
      <c r="F18" s="227">
        <v>34.210526315789473</v>
      </c>
    </row>
    <row r="19" spans="1:6">
      <c r="A19" s="122" t="s">
        <v>106</v>
      </c>
      <c r="B19" s="225">
        <v>1703</v>
      </c>
      <c r="C19" s="225">
        <v>872</v>
      </c>
      <c r="D19" s="225">
        <v>68</v>
      </c>
      <c r="E19" s="225">
        <v>12</v>
      </c>
      <c r="F19" s="227">
        <v>17.647058823529413</v>
      </c>
    </row>
    <row r="20" spans="1:6" ht="18" customHeight="1" thickBot="1">
      <c r="A20" s="288" t="s">
        <v>107</v>
      </c>
      <c r="B20" s="289">
        <f>SUM(B4:B19)</f>
        <v>13970</v>
      </c>
      <c r="C20" s="289">
        <f>SUM(C4:C19)</f>
        <v>10157</v>
      </c>
      <c r="D20" s="289">
        <f>SUM(D4:D19)</f>
        <v>4022</v>
      </c>
      <c r="E20" s="289">
        <f>SUM(E4:E19)</f>
        <v>2050</v>
      </c>
      <c r="F20" s="294">
        <f>E20/D20*100</f>
        <v>50.96966683242168</v>
      </c>
    </row>
    <row r="21" spans="1:6">
      <c r="A21" s="122" t="s">
        <v>24</v>
      </c>
      <c r="B21" s="225">
        <v>347</v>
      </c>
      <c r="C21" s="225">
        <v>0</v>
      </c>
      <c r="D21" s="225">
        <v>137</v>
      </c>
      <c r="E21" s="225">
        <v>41</v>
      </c>
      <c r="F21" s="227">
        <v>29.927007299270077</v>
      </c>
    </row>
    <row r="22" spans="1:6" ht="15.75" customHeight="1">
      <c r="A22" s="122" t="s">
        <v>321</v>
      </c>
      <c r="B22" s="225">
        <v>73</v>
      </c>
      <c r="C22" s="225">
        <v>66</v>
      </c>
      <c r="D22" s="225">
        <v>25</v>
      </c>
      <c r="E22" s="225">
        <v>11</v>
      </c>
      <c r="F22" s="227">
        <v>44</v>
      </c>
    </row>
    <row r="23" spans="1:6">
      <c r="A23" s="122" t="s">
        <v>108</v>
      </c>
      <c r="B23" s="225">
        <v>3</v>
      </c>
      <c r="C23" s="225">
        <v>3</v>
      </c>
      <c r="D23" s="225">
        <v>2</v>
      </c>
      <c r="E23" s="225">
        <v>2</v>
      </c>
      <c r="F23" s="227">
        <v>100</v>
      </c>
    </row>
    <row r="24" spans="1:6" ht="20.25" customHeight="1" thickBot="1">
      <c r="A24" s="288" t="s">
        <v>26</v>
      </c>
      <c r="B24" s="289">
        <f>SUM(B20:B23)</f>
        <v>14393</v>
      </c>
      <c r="C24" s="289">
        <f>SUM(C20:C23)</f>
        <v>10226</v>
      </c>
      <c r="D24" s="289">
        <f>SUM(D20:D23)</f>
        <v>4186</v>
      </c>
      <c r="E24" s="289">
        <f>SUM(E20:E23)</f>
        <v>2104</v>
      </c>
      <c r="F24" s="294">
        <f>E24/D24*100</f>
        <v>50.262780697563301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4" workbookViewId="0">
      <selection activeCell="B28" sqref="B28"/>
    </sheetView>
  </sheetViews>
  <sheetFormatPr defaultRowHeight="15"/>
  <cols>
    <col min="1" max="1" width="26.85546875" style="123" customWidth="1"/>
    <col min="2" max="2" width="18.5703125" style="123" customWidth="1"/>
    <col min="3" max="3" width="21.85546875" style="123" customWidth="1"/>
    <col min="4" max="4" width="19.85546875" style="123" customWidth="1"/>
    <col min="5" max="5" width="18.28515625" style="123" customWidth="1"/>
    <col min="6" max="6" width="31" style="123" customWidth="1"/>
    <col min="7" max="16384" width="9.140625" style="123"/>
  </cols>
  <sheetData>
    <row r="1" spans="1:6" ht="35.25" customHeight="1" thickBot="1">
      <c r="A1" s="345" t="s">
        <v>408</v>
      </c>
      <c r="B1" s="346"/>
      <c r="C1" s="346"/>
      <c r="D1" s="346"/>
      <c r="E1" s="346"/>
      <c r="F1" s="346"/>
    </row>
    <row r="2" spans="1:6" ht="92.25" customHeight="1" thickBot="1">
      <c r="A2" s="119" t="s">
        <v>119</v>
      </c>
      <c r="B2" s="119" t="s">
        <v>130</v>
      </c>
      <c r="C2" s="119" t="s">
        <v>129</v>
      </c>
      <c r="D2" s="119" t="s">
        <v>128</v>
      </c>
      <c r="E2" s="119" t="s">
        <v>127</v>
      </c>
      <c r="F2" s="120" t="s">
        <v>126</v>
      </c>
    </row>
    <row r="3" spans="1:6" ht="12.75" customHeight="1" thickTop="1">
      <c r="A3" s="295">
        <v>1</v>
      </c>
      <c r="B3" s="295">
        <v>2</v>
      </c>
      <c r="C3" s="295">
        <v>3</v>
      </c>
      <c r="D3" s="295">
        <v>4</v>
      </c>
      <c r="E3" s="295">
        <v>5</v>
      </c>
      <c r="F3" s="295">
        <v>6</v>
      </c>
    </row>
    <row r="4" spans="1:6">
      <c r="A4" s="122" t="s">
        <v>91</v>
      </c>
      <c r="B4" s="225">
        <v>293</v>
      </c>
      <c r="C4" s="225">
        <v>118</v>
      </c>
      <c r="D4" s="225">
        <v>71</v>
      </c>
      <c r="E4" s="225">
        <v>55</v>
      </c>
      <c r="F4" s="227">
        <v>77.464788732394368</v>
      </c>
    </row>
    <row r="5" spans="1:6">
      <c r="A5" s="122" t="s">
        <v>92</v>
      </c>
      <c r="B5" s="225">
        <v>1563</v>
      </c>
      <c r="C5" s="225">
        <v>814</v>
      </c>
      <c r="D5" s="225">
        <v>437</v>
      </c>
      <c r="E5" s="225">
        <v>270</v>
      </c>
      <c r="F5" s="227">
        <v>61.784897025171624</v>
      </c>
    </row>
    <row r="6" spans="1:6">
      <c r="A6" s="122" t="s">
        <v>93</v>
      </c>
      <c r="B6" s="225">
        <v>1274</v>
      </c>
      <c r="C6" s="225">
        <v>1008</v>
      </c>
      <c r="D6" s="225">
        <v>603</v>
      </c>
      <c r="E6" s="225">
        <v>488</v>
      </c>
      <c r="F6" s="227">
        <v>80.928689883913762</v>
      </c>
    </row>
    <row r="7" spans="1:6">
      <c r="A7" s="122" t="s">
        <v>94</v>
      </c>
      <c r="B7" s="225">
        <v>252</v>
      </c>
      <c r="C7" s="225">
        <v>189</v>
      </c>
      <c r="D7" s="225">
        <v>48</v>
      </c>
      <c r="E7" s="225">
        <v>39</v>
      </c>
      <c r="F7" s="227">
        <v>81.25</v>
      </c>
    </row>
    <row r="8" spans="1:6">
      <c r="A8" s="122" t="s">
        <v>95</v>
      </c>
      <c r="B8" s="225">
        <v>467</v>
      </c>
      <c r="C8" s="225">
        <v>351</v>
      </c>
      <c r="D8" s="225">
        <v>141</v>
      </c>
      <c r="E8" s="225">
        <v>127</v>
      </c>
      <c r="F8" s="227">
        <v>90.070921985815602</v>
      </c>
    </row>
    <row r="9" spans="1:6">
      <c r="A9" s="122" t="s">
        <v>96</v>
      </c>
      <c r="B9" s="225">
        <v>1741</v>
      </c>
      <c r="C9" s="225">
        <v>326</v>
      </c>
      <c r="D9" s="225">
        <v>123</v>
      </c>
      <c r="E9" s="225">
        <v>111</v>
      </c>
      <c r="F9" s="227">
        <v>90.243902439024396</v>
      </c>
    </row>
    <row r="10" spans="1:6">
      <c r="A10" s="122" t="s">
        <v>97</v>
      </c>
      <c r="B10" s="225">
        <v>437</v>
      </c>
      <c r="C10" s="225">
        <v>376</v>
      </c>
      <c r="D10" s="225">
        <v>56</v>
      </c>
      <c r="E10" s="225">
        <v>34</v>
      </c>
      <c r="F10" s="227">
        <v>60.714285714285708</v>
      </c>
    </row>
    <row r="11" spans="1:6">
      <c r="A11" s="122" t="s">
        <v>98</v>
      </c>
      <c r="B11" s="225">
        <v>602</v>
      </c>
      <c r="C11" s="225">
        <v>108</v>
      </c>
      <c r="D11" s="225">
        <v>92</v>
      </c>
      <c r="E11" s="225">
        <v>22</v>
      </c>
      <c r="F11" s="227">
        <v>23.913043478260871</v>
      </c>
    </row>
    <row r="12" spans="1:6">
      <c r="A12" s="122" t="s">
        <v>99</v>
      </c>
      <c r="B12" s="225">
        <v>1843</v>
      </c>
      <c r="C12" s="225">
        <v>512</v>
      </c>
      <c r="D12" s="225">
        <v>244</v>
      </c>
      <c r="E12" s="225">
        <v>123</v>
      </c>
      <c r="F12" s="227">
        <v>50.409836065573764</v>
      </c>
    </row>
    <row r="13" spans="1:6">
      <c r="A13" s="122" t="s">
        <v>100</v>
      </c>
      <c r="B13" s="225">
        <v>855</v>
      </c>
      <c r="C13" s="225">
        <v>46</v>
      </c>
      <c r="D13" s="225">
        <v>9</v>
      </c>
      <c r="E13" s="225">
        <v>8</v>
      </c>
      <c r="F13" s="227">
        <v>88.888888888888886</v>
      </c>
    </row>
    <row r="14" spans="1:6">
      <c r="A14" s="122" t="s">
        <v>101</v>
      </c>
      <c r="B14" s="225">
        <v>889</v>
      </c>
      <c r="C14" s="225">
        <v>880</v>
      </c>
      <c r="D14" s="225">
        <v>255</v>
      </c>
      <c r="E14" s="225">
        <v>85</v>
      </c>
      <c r="F14" s="227">
        <v>33.333333333333329</v>
      </c>
    </row>
    <row r="15" spans="1:6">
      <c r="A15" s="122" t="s">
        <v>102</v>
      </c>
      <c r="B15" s="225">
        <v>638</v>
      </c>
      <c r="C15" s="225">
        <v>261</v>
      </c>
      <c r="D15" s="225">
        <v>125</v>
      </c>
      <c r="E15" s="225">
        <v>45</v>
      </c>
      <c r="F15" s="227">
        <v>36</v>
      </c>
    </row>
    <row r="16" spans="1:6">
      <c r="A16" s="122" t="s">
        <v>103</v>
      </c>
      <c r="B16" s="225">
        <v>1791</v>
      </c>
      <c r="C16" s="225">
        <v>1550</v>
      </c>
      <c r="D16" s="225">
        <v>360</v>
      </c>
      <c r="E16" s="225">
        <v>127</v>
      </c>
      <c r="F16" s="227">
        <v>35.277777777777779</v>
      </c>
    </row>
    <row r="17" spans="1:8">
      <c r="A17" s="122" t="s">
        <v>104</v>
      </c>
      <c r="B17" s="225">
        <v>213</v>
      </c>
      <c r="C17" s="225">
        <v>75</v>
      </c>
      <c r="D17" s="225">
        <v>22</v>
      </c>
      <c r="E17" s="225">
        <v>12</v>
      </c>
      <c r="F17" s="227">
        <v>54.54545454545454</v>
      </c>
    </row>
    <row r="18" spans="1:8">
      <c r="A18" s="122" t="s">
        <v>105</v>
      </c>
      <c r="B18" s="225">
        <v>863</v>
      </c>
      <c r="C18" s="225">
        <v>643</v>
      </c>
      <c r="D18" s="225">
        <v>40</v>
      </c>
      <c r="E18" s="225">
        <v>13</v>
      </c>
      <c r="F18" s="227">
        <v>32.5</v>
      </c>
    </row>
    <row r="19" spans="1:8">
      <c r="A19" s="122" t="s">
        <v>106</v>
      </c>
      <c r="B19" s="225">
        <v>892</v>
      </c>
      <c r="C19" s="225">
        <v>170</v>
      </c>
      <c r="D19" s="225">
        <v>72</v>
      </c>
      <c r="E19" s="225">
        <v>8</v>
      </c>
      <c r="F19" s="227">
        <v>11.111111111111111</v>
      </c>
    </row>
    <row r="20" spans="1:8" ht="15.75" customHeight="1" thickBot="1">
      <c r="A20" s="288" t="s">
        <v>107</v>
      </c>
      <c r="B20" s="296">
        <f>SUM(B4:B19)</f>
        <v>14613</v>
      </c>
      <c r="C20" s="296">
        <f>SUM(C4:C19)</f>
        <v>7427</v>
      </c>
      <c r="D20" s="296">
        <f>SUM(D4:D19)</f>
        <v>2698</v>
      </c>
      <c r="E20" s="296">
        <f>SUM(E4:E19)</f>
        <v>1567</v>
      </c>
      <c r="F20" s="294">
        <f>E20/D20*100</f>
        <v>58.080059303187547</v>
      </c>
      <c r="H20" s="123" t="s">
        <v>320</v>
      </c>
    </row>
    <row r="21" spans="1:8" ht="18" customHeight="1">
      <c r="A21" s="122" t="s">
        <v>321</v>
      </c>
      <c r="B21" s="225">
        <v>37</v>
      </c>
      <c r="C21" s="225">
        <v>29</v>
      </c>
      <c r="D21" s="225">
        <v>15</v>
      </c>
      <c r="E21" s="225">
        <v>11</v>
      </c>
      <c r="F21" s="227">
        <v>73.333333333333329</v>
      </c>
    </row>
    <row r="22" spans="1:8">
      <c r="A22" s="122" t="s">
        <v>24</v>
      </c>
      <c r="B22" s="225">
        <v>260</v>
      </c>
      <c r="C22" s="225">
        <v>162</v>
      </c>
      <c r="D22" s="225">
        <v>1</v>
      </c>
      <c r="E22" s="225">
        <v>0</v>
      </c>
      <c r="F22" s="227">
        <v>0</v>
      </c>
    </row>
    <row r="23" spans="1:8">
      <c r="A23" s="122" t="s">
        <v>108</v>
      </c>
      <c r="B23" s="225">
        <v>4</v>
      </c>
      <c r="C23" s="225">
        <v>4</v>
      </c>
      <c r="D23" s="225">
        <v>2</v>
      </c>
      <c r="E23" s="225">
        <v>1</v>
      </c>
      <c r="F23" s="227">
        <v>50</v>
      </c>
    </row>
    <row r="24" spans="1:8" ht="18.75" customHeight="1" thickBot="1">
      <c r="A24" s="288" t="s">
        <v>26</v>
      </c>
      <c r="B24" s="296">
        <f>SUM(B20:B23)</f>
        <v>14914</v>
      </c>
      <c r="C24" s="296">
        <f>SUM(C20:C23)</f>
        <v>7622</v>
      </c>
      <c r="D24" s="296">
        <f>SUM(D20:D23)</f>
        <v>2716</v>
      </c>
      <c r="E24" s="296">
        <f>SUM(E20:E23)</f>
        <v>1579</v>
      </c>
      <c r="F24" s="294">
        <f>E24/D24*100</f>
        <v>58.136966126656851</v>
      </c>
    </row>
  </sheetData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6" sqref="D26"/>
    </sheetView>
  </sheetViews>
  <sheetFormatPr defaultRowHeight="15"/>
  <cols>
    <col min="1" max="1" width="30.140625" style="123" customWidth="1"/>
    <col min="2" max="2" width="30.7109375" style="123" customWidth="1"/>
    <col min="3" max="3" width="28.5703125" style="123" customWidth="1"/>
    <col min="4" max="4" width="31" style="123" customWidth="1"/>
    <col min="5" max="16384" width="9.140625" style="123"/>
  </cols>
  <sheetData>
    <row r="1" spans="1:4" ht="24.75" customHeight="1" thickBot="1">
      <c r="A1" s="345" t="s">
        <v>409</v>
      </c>
      <c r="B1" s="346"/>
      <c r="C1" s="346"/>
      <c r="D1" s="346"/>
    </row>
    <row r="2" spans="1:4" ht="76.5" customHeight="1" thickBot="1">
      <c r="A2" s="119" t="s">
        <v>119</v>
      </c>
      <c r="B2" s="119" t="s">
        <v>133</v>
      </c>
      <c r="C2" s="119" t="s">
        <v>132</v>
      </c>
      <c r="D2" s="120" t="s">
        <v>131</v>
      </c>
    </row>
    <row r="3" spans="1:4" ht="12.75" customHeight="1" thickTop="1">
      <c r="A3" s="295">
        <v>1</v>
      </c>
      <c r="B3" s="295">
        <v>2</v>
      </c>
      <c r="C3" s="295">
        <v>3</v>
      </c>
      <c r="D3" s="295">
        <v>4</v>
      </c>
    </row>
    <row r="4" spans="1:4">
      <c r="A4" s="122" t="s">
        <v>91</v>
      </c>
      <c r="B4" s="225">
        <v>251</v>
      </c>
      <c r="C4" s="225">
        <v>47</v>
      </c>
      <c r="D4" s="227">
        <v>18.725099601593627</v>
      </c>
    </row>
    <row r="5" spans="1:4">
      <c r="A5" s="122" t="s">
        <v>92</v>
      </c>
      <c r="B5" s="225">
        <v>1800</v>
      </c>
      <c r="C5" s="225">
        <v>562</v>
      </c>
      <c r="D5" s="227">
        <v>31.222222222222225</v>
      </c>
    </row>
    <row r="6" spans="1:4">
      <c r="A6" s="122" t="s">
        <v>93</v>
      </c>
      <c r="B6" s="225">
        <v>697</v>
      </c>
      <c r="C6" s="225">
        <v>88</v>
      </c>
      <c r="D6" s="227">
        <v>12.625538020086083</v>
      </c>
    </row>
    <row r="7" spans="1:4">
      <c r="A7" s="122" t="s">
        <v>94</v>
      </c>
      <c r="B7" s="225">
        <v>790</v>
      </c>
      <c r="C7" s="225">
        <v>208</v>
      </c>
      <c r="D7" s="227">
        <v>26.329113924050635</v>
      </c>
    </row>
    <row r="8" spans="1:4">
      <c r="A8" s="122" t="s">
        <v>95</v>
      </c>
      <c r="B8" s="225">
        <v>1368</v>
      </c>
      <c r="C8" s="225">
        <v>264</v>
      </c>
      <c r="D8" s="227">
        <v>19.298245614035086</v>
      </c>
    </row>
    <row r="9" spans="1:4">
      <c r="A9" s="122" t="s">
        <v>96</v>
      </c>
      <c r="B9" s="225">
        <v>1939</v>
      </c>
      <c r="C9" s="225">
        <v>624</v>
      </c>
      <c r="D9" s="227">
        <v>32.181536874677668</v>
      </c>
    </row>
    <row r="10" spans="1:4">
      <c r="A10" s="122" t="s">
        <v>97</v>
      </c>
      <c r="B10" s="225">
        <v>579</v>
      </c>
      <c r="C10" s="225">
        <v>161</v>
      </c>
      <c r="D10" s="227">
        <v>27.806563039723663</v>
      </c>
    </row>
    <row r="11" spans="1:4">
      <c r="A11" s="122" t="s">
        <v>98</v>
      </c>
      <c r="B11" s="225">
        <v>507</v>
      </c>
      <c r="C11" s="225">
        <v>31</v>
      </c>
      <c r="D11" s="227">
        <v>6.1143984220907299</v>
      </c>
    </row>
    <row r="12" spans="1:4">
      <c r="A12" s="122" t="s">
        <v>99</v>
      </c>
      <c r="B12" s="225">
        <v>2047</v>
      </c>
      <c r="C12" s="225">
        <v>455</v>
      </c>
      <c r="D12" s="227">
        <v>22.227650219833901</v>
      </c>
    </row>
    <row r="13" spans="1:4">
      <c r="A13" s="122" t="s">
        <v>100</v>
      </c>
      <c r="B13" s="225">
        <v>600</v>
      </c>
      <c r="C13" s="225">
        <v>157</v>
      </c>
      <c r="D13" s="227">
        <v>26.166666666666664</v>
      </c>
    </row>
    <row r="14" spans="1:4">
      <c r="A14" s="122" t="s">
        <v>101</v>
      </c>
      <c r="B14" s="225">
        <v>1338</v>
      </c>
      <c r="C14" s="225">
        <v>821</v>
      </c>
      <c r="D14" s="227">
        <v>61.360239162929744</v>
      </c>
    </row>
    <row r="15" spans="1:4">
      <c r="A15" s="122" t="s">
        <v>102</v>
      </c>
      <c r="B15" s="225">
        <v>1123</v>
      </c>
      <c r="C15" s="225">
        <v>204</v>
      </c>
      <c r="D15" s="227">
        <v>18.165627782724844</v>
      </c>
    </row>
    <row r="16" spans="1:4">
      <c r="A16" s="122" t="s">
        <v>103</v>
      </c>
      <c r="B16" s="225">
        <v>422</v>
      </c>
      <c r="C16" s="225">
        <v>175</v>
      </c>
      <c r="D16" s="227">
        <v>41.469194312796212</v>
      </c>
    </row>
    <row r="17" spans="1:4">
      <c r="A17" s="122" t="s">
        <v>104</v>
      </c>
      <c r="B17" s="225">
        <v>163</v>
      </c>
      <c r="C17" s="225">
        <v>49</v>
      </c>
      <c r="D17" s="227">
        <v>30.061349693251532</v>
      </c>
    </row>
    <row r="18" spans="1:4">
      <c r="A18" s="122" t="s">
        <v>105</v>
      </c>
      <c r="B18" s="225">
        <v>433</v>
      </c>
      <c r="C18" s="225">
        <v>72</v>
      </c>
      <c r="D18" s="227">
        <v>16.628175519630485</v>
      </c>
    </row>
    <row r="19" spans="1:4">
      <c r="A19" s="122" t="s">
        <v>106</v>
      </c>
      <c r="B19" s="225">
        <v>2052</v>
      </c>
      <c r="C19" s="225">
        <v>853</v>
      </c>
      <c r="D19" s="227">
        <v>41.569200779727097</v>
      </c>
    </row>
    <row r="20" spans="1:4" ht="18" customHeight="1" thickBot="1">
      <c r="A20" s="288" t="s">
        <v>107</v>
      </c>
      <c r="B20" s="289">
        <f>SUM(B4:B19)</f>
        <v>16109</v>
      </c>
      <c r="C20" s="289">
        <f>SUM(C4:C19)</f>
        <v>4771</v>
      </c>
      <c r="D20" s="290">
        <f>C20/B20*100</f>
        <v>29.616984294493758</v>
      </c>
    </row>
    <row r="21" spans="1:4">
      <c r="A21" s="122" t="s">
        <v>24</v>
      </c>
      <c r="B21" s="225">
        <v>1172</v>
      </c>
      <c r="C21" s="225">
        <v>713</v>
      </c>
      <c r="D21" s="227">
        <v>60.836177474402731</v>
      </c>
    </row>
    <row r="22" spans="1:4">
      <c r="A22" s="122" t="s">
        <v>322</v>
      </c>
      <c r="B22" s="225">
        <v>37</v>
      </c>
      <c r="C22" s="225">
        <v>23</v>
      </c>
      <c r="D22" s="227">
        <v>62.162162162162161</v>
      </c>
    </row>
    <row r="23" spans="1:4">
      <c r="A23" s="122" t="s">
        <v>108</v>
      </c>
      <c r="B23" s="225">
        <v>353</v>
      </c>
      <c r="C23" s="225">
        <v>143</v>
      </c>
      <c r="D23" s="227">
        <v>40.509915014164307</v>
      </c>
    </row>
    <row r="24" spans="1:4" ht="19.5" customHeight="1" thickBot="1">
      <c r="A24" s="288" t="s">
        <v>26</v>
      </c>
      <c r="B24" s="289">
        <f>SUM(B20:B23)</f>
        <v>17671</v>
      </c>
      <c r="C24" s="289">
        <f>SUM(C20:C23)</f>
        <v>5650</v>
      </c>
      <c r="D24" s="290">
        <f>C24/B24*100</f>
        <v>31.973289570482709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33" sqref="C33"/>
    </sheetView>
  </sheetViews>
  <sheetFormatPr defaultRowHeight="15"/>
  <cols>
    <col min="1" max="1" width="28.85546875" style="123" customWidth="1"/>
    <col min="2" max="2" width="16.28515625" style="123" customWidth="1"/>
    <col min="3" max="3" width="16" style="123" customWidth="1"/>
    <col min="4" max="4" width="17.5703125" style="123" customWidth="1"/>
    <col min="5" max="5" width="15" style="123" customWidth="1"/>
    <col min="6" max="6" width="14.140625" style="123" customWidth="1"/>
    <col min="7" max="7" width="16.42578125" style="123" customWidth="1"/>
    <col min="8" max="16384" width="9.140625" style="123"/>
  </cols>
  <sheetData>
    <row r="1" spans="1:7" ht="33" customHeight="1" thickBot="1">
      <c r="A1" s="345" t="s">
        <v>410</v>
      </c>
      <c r="B1" s="345"/>
      <c r="C1" s="345"/>
      <c r="D1" s="345"/>
      <c r="E1" s="345"/>
      <c r="F1" s="345"/>
      <c r="G1" s="345"/>
    </row>
    <row r="2" spans="1:7" ht="108" customHeight="1" thickBot="1">
      <c r="A2" s="119" t="s">
        <v>119</v>
      </c>
      <c r="B2" s="119" t="s">
        <v>139</v>
      </c>
      <c r="C2" s="119" t="s">
        <v>138</v>
      </c>
      <c r="D2" s="120" t="s">
        <v>137</v>
      </c>
      <c r="E2" s="119" t="s">
        <v>136</v>
      </c>
      <c r="F2" s="119" t="s">
        <v>135</v>
      </c>
      <c r="G2" s="120" t="s">
        <v>134</v>
      </c>
    </row>
    <row r="3" spans="1:7" ht="12.75" customHeight="1" thickTop="1">
      <c r="A3" s="297">
        <v>1</v>
      </c>
      <c r="B3" s="297">
        <v>2</v>
      </c>
      <c r="C3" s="297">
        <v>3</v>
      </c>
      <c r="D3" s="298">
        <v>4</v>
      </c>
      <c r="E3" s="297">
        <v>5</v>
      </c>
      <c r="F3" s="297">
        <v>6</v>
      </c>
      <c r="G3" s="298">
        <v>7</v>
      </c>
    </row>
    <row r="4" spans="1:7">
      <c r="A4" s="299" t="s">
        <v>91</v>
      </c>
      <c r="B4" s="225">
        <v>510</v>
      </c>
      <c r="C4" s="225">
        <v>98</v>
      </c>
      <c r="D4" s="286">
        <v>19.215686274509807</v>
      </c>
      <c r="E4" s="225">
        <v>1150</v>
      </c>
      <c r="F4" s="225">
        <v>26</v>
      </c>
      <c r="G4" s="227">
        <v>2.2608695652173916</v>
      </c>
    </row>
    <row r="5" spans="1:7">
      <c r="A5" s="299" t="s">
        <v>92</v>
      </c>
      <c r="B5" s="225">
        <v>4184</v>
      </c>
      <c r="C5" s="225">
        <v>930</v>
      </c>
      <c r="D5" s="286">
        <v>22.227533460803059</v>
      </c>
      <c r="E5" s="225">
        <v>89205</v>
      </c>
      <c r="F5" s="225">
        <v>5200</v>
      </c>
      <c r="G5" s="227">
        <v>5.8292696597724341</v>
      </c>
    </row>
    <row r="6" spans="1:7">
      <c r="A6" s="299" t="s">
        <v>93</v>
      </c>
      <c r="B6" s="225">
        <v>439</v>
      </c>
      <c r="C6" s="225">
        <v>279</v>
      </c>
      <c r="D6" s="286">
        <v>63.553530751708429</v>
      </c>
      <c r="E6" s="225">
        <v>1056</v>
      </c>
      <c r="F6" s="225">
        <v>2</v>
      </c>
      <c r="G6" s="227">
        <v>0.18939393939393939</v>
      </c>
    </row>
    <row r="7" spans="1:7">
      <c r="A7" s="299" t="s">
        <v>94</v>
      </c>
      <c r="B7" s="225">
        <v>8028</v>
      </c>
      <c r="C7" s="225">
        <v>1635</v>
      </c>
      <c r="D7" s="286">
        <v>20.366218236173392</v>
      </c>
      <c r="E7" s="225">
        <v>22583</v>
      </c>
      <c r="F7" s="225">
        <v>2334</v>
      </c>
      <c r="G7" s="227">
        <v>10.335207899747598</v>
      </c>
    </row>
    <row r="8" spans="1:7">
      <c r="A8" s="299" t="s">
        <v>95</v>
      </c>
      <c r="B8" s="225">
        <v>4285</v>
      </c>
      <c r="C8" s="225">
        <v>3705</v>
      </c>
      <c r="D8" s="286">
        <v>86.464410735122527</v>
      </c>
      <c r="E8" s="225">
        <v>14383</v>
      </c>
      <c r="F8" s="225">
        <v>25</v>
      </c>
      <c r="G8" s="227">
        <v>0.17381631092261698</v>
      </c>
    </row>
    <row r="9" spans="1:7">
      <c r="A9" s="299" t="s">
        <v>96</v>
      </c>
      <c r="B9" s="225">
        <v>11547</v>
      </c>
      <c r="C9" s="225">
        <v>1522</v>
      </c>
      <c r="D9" s="286">
        <v>13.180912791201177</v>
      </c>
      <c r="E9" s="225">
        <v>41451</v>
      </c>
      <c r="F9" s="225">
        <v>467</v>
      </c>
      <c r="G9" s="227">
        <v>1.1266314443559866</v>
      </c>
    </row>
    <row r="10" spans="1:7">
      <c r="A10" s="299" t="s">
        <v>97</v>
      </c>
      <c r="B10" s="225">
        <v>10144</v>
      </c>
      <c r="C10" s="225">
        <v>396</v>
      </c>
      <c r="D10" s="286">
        <v>3.9037854889589907</v>
      </c>
      <c r="E10" s="225">
        <v>4642</v>
      </c>
      <c r="F10" s="225">
        <v>362</v>
      </c>
      <c r="G10" s="227">
        <v>7.7983627746660931</v>
      </c>
    </row>
    <row r="11" spans="1:7">
      <c r="A11" s="299" t="s">
        <v>98</v>
      </c>
      <c r="B11" s="225">
        <v>3359</v>
      </c>
      <c r="C11" s="225">
        <v>393</v>
      </c>
      <c r="D11" s="286">
        <v>11.699910687704675</v>
      </c>
      <c r="E11" s="225">
        <v>1970</v>
      </c>
      <c r="F11" s="225">
        <v>42</v>
      </c>
      <c r="G11" s="227">
        <v>2.1319796954314718</v>
      </c>
    </row>
    <row r="12" spans="1:7">
      <c r="A12" s="299" t="s">
        <v>99</v>
      </c>
      <c r="B12" s="225">
        <v>7304</v>
      </c>
      <c r="C12" s="225">
        <v>3430</v>
      </c>
      <c r="D12" s="286">
        <v>46.960569550930998</v>
      </c>
      <c r="E12" s="225">
        <v>13762</v>
      </c>
      <c r="F12" s="225">
        <v>219</v>
      </c>
      <c r="G12" s="227">
        <v>1.5913384682458946</v>
      </c>
    </row>
    <row r="13" spans="1:7">
      <c r="A13" s="299" t="s">
        <v>100</v>
      </c>
      <c r="B13" s="225">
        <v>7307</v>
      </c>
      <c r="C13" s="225">
        <v>616</v>
      </c>
      <c r="D13" s="286">
        <v>8.4302723415902552</v>
      </c>
      <c r="E13" s="225">
        <v>5736</v>
      </c>
      <c r="F13" s="225">
        <v>37</v>
      </c>
      <c r="G13" s="227">
        <v>0.6450488145048815</v>
      </c>
    </row>
    <row r="14" spans="1:7">
      <c r="A14" s="299" t="s">
        <v>101</v>
      </c>
      <c r="B14" s="225">
        <v>30625</v>
      </c>
      <c r="C14" s="225">
        <v>3530</v>
      </c>
      <c r="D14" s="286">
        <v>11.526530612244898</v>
      </c>
      <c r="E14" s="225">
        <v>107230</v>
      </c>
      <c r="F14" s="225">
        <v>5590</v>
      </c>
      <c r="G14" s="227">
        <v>5.2130933507413966</v>
      </c>
    </row>
    <row r="15" spans="1:7">
      <c r="A15" s="299" t="s">
        <v>102</v>
      </c>
      <c r="B15" s="225">
        <v>8889</v>
      </c>
      <c r="C15" s="225">
        <v>654</v>
      </c>
      <c r="D15" s="286">
        <v>7.3574080323995954</v>
      </c>
      <c r="E15" s="225">
        <v>5356</v>
      </c>
      <c r="F15" s="225">
        <v>193</v>
      </c>
      <c r="G15" s="227">
        <v>3.6034353995519046</v>
      </c>
    </row>
    <row r="16" spans="1:7">
      <c r="A16" s="299" t="s">
        <v>103</v>
      </c>
      <c r="B16" s="225">
        <v>836</v>
      </c>
      <c r="C16" s="225">
        <v>396</v>
      </c>
      <c r="D16" s="286">
        <v>47.368421052631575</v>
      </c>
      <c r="E16" s="225">
        <v>3056</v>
      </c>
      <c r="F16" s="225">
        <v>51</v>
      </c>
      <c r="G16" s="227">
        <v>1.668848167539267</v>
      </c>
    </row>
    <row r="17" spans="1:7">
      <c r="A17" s="299" t="s">
        <v>104</v>
      </c>
      <c r="B17" s="225">
        <v>519</v>
      </c>
      <c r="C17" s="225">
        <v>232</v>
      </c>
      <c r="D17" s="286">
        <v>44.701348747591524</v>
      </c>
      <c r="E17" s="225">
        <v>2886</v>
      </c>
      <c r="F17" s="225">
        <v>8</v>
      </c>
      <c r="G17" s="227">
        <v>0.27720027720027718</v>
      </c>
    </row>
    <row r="18" spans="1:7">
      <c r="A18" s="299" t="s">
        <v>105</v>
      </c>
      <c r="B18" s="225">
        <v>707</v>
      </c>
      <c r="C18" s="225">
        <v>66</v>
      </c>
      <c r="D18" s="286">
        <v>9.3352192362093351</v>
      </c>
      <c r="E18" s="225">
        <v>33401</v>
      </c>
      <c r="F18" s="225">
        <v>16903</v>
      </c>
      <c r="G18" s="227">
        <v>50.606269273375048</v>
      </c>
    </row>
    <row r="19" spans="1:7">
      <c r="A19" s="299" t="s">
        <v>106</v>
      </c>
      <c r="B19" s="225">
        <v>1926</v>
      </c>
      <c r="C19" s="225">
        <v>646</v>
      </c>
      <c r="D19" s="286">
        <v>33.541017653167188</v>
      </c>
      <c r="E19" s="225">
        <v>22650</v>
      </c>
      <c r="F19" s="225">
        <v>391</v>
      </c>
      <c r="G19" s="227">
        <v>1.7262693156732893</v>
      </c>
    </row>
    <row r="20" spans="1:7" ht="15.75" customHeight="1" thickBot="1">
      <c r="A20" s="288" t="s">
        <v>22</v>
      </c>
      <c r="B20" s="289">
        <f>SUM(B4:B19)</f>
        <v>100609</v>
      </c>
      <c r="C20" s="289">
        <f>SUM(C4:C19)</f>
        <v>18528</v>
      </c>
      <c r="D20" s="290">
        <f>C20/B20*100</f>
        <v>18.415847488793251</v>
      </c>
      <c r="E20" s="289">
        <f>SUM(E4:E19)</f>
        <v>370517</v>
      </c>
      <c r="F20" s="289">
        <f>SUM(F4:F19)</f>
        <v>31850</v>
      </c>
      <c r="G20" s="290">
        <f>F20/E20*100</f>
        <v>8.5960968052747919</v>
      </c>
    </row>
    <row r="21" spans="1:7" ht="23.25" customHeight="1">
      <c r="A21" s="122" t="s">
        <v>323</v>
      </c>
      <c r="B21" s="225">
        <v>27094</v>
      </c>
      <c r="C21" s="225">
        <v>9750</v>
      </c>
      <c r="D21" s="286">
        <v>35.985827120395655</v>
      </c>
      <c r="E21" s="130"/>
      <c r="F21" s="130"/>
      <c r="G21" s="127"/>
    </row>
    <row r="22" spans="1:7" ht="15.75" customHeight="1">
      <c r="A22" s="122" t="s">
        <v>321</v>
      </c>
      <c r="B22" s="225">
        <v>141</v>
      </c>
      <c r="C22" s="225">
        <v>86</v>
      </c>
      <c r="D22" s="286">
        <v>60.99290780141844</v>
      </c>
      <c r="E22" s="225">
        <v>157</v>
      </c>
      <c r="F22" s="225">
        <v>23</v>
      </c>
      <c r="G22" s="227">
        <v>14.64968152866242</v>
      </c>
    </row>
    <row r="23" spans="1:7">
      <c r="A23" s="122" t="s">
        <v>24</v>
      </c>
      <c r="B23" s="225">
        <v>4512</v>
      </c>
      <c r="C23" s="225">
        <v>2867</v>
      </c>
      <c r="D23" s="286">
        <v>63.541666666666664</v>
      </c>
      <c r="E23" s="225">
        <v>6436</v>
      </c>
      <c r="F23" s="225">
        <v>1126</v>
      </c>
      <c r="G23" s="227">
        <v>17.495338719701678</v>
      </c>
    </row>
    <row r="24" spans="1:7">
      <c r="A24" s="122" t="s">
        <v>108</v>
      </c>
      <c r="B24" s="225">
        <v>4867</v>
      </c>
      <c r="C24" s="225">
        <v>945</v>
      </c>
      <c r="D24" s="286">
        <v>19.416478323402504</v>
      </c>
      <c r="E24" s="225">
        <v>12523</v>
      </c>
      <c r="F24" s="225">
        <v>152</v>
      </c>
      <c r="G24" s="227">
        <v>1.2137666693284357</v>
      </c>
    </row>
    <row r="25" spans="1:7" ht="15.75" customHeight="1" thickBot="1">
      <c r="A25" s="288" t="s">
        <v>26</v>
      </c>
      <c r="B25" s="289">
        <f>SUM(B20:B24)</f>
        <v>137223</v>
      </c>
      <c r="C25" s="289">
        <f>SUM(C20:C24)</f>
        <v>32176</v>
      </c>
      <c r="D25" s="290">
        <f>C25/B25*100</f>
        <v>23.447964262550737</v>
      </c>
      <c r="E25" s="289">
        <f>SUM(E20:E24)</f>
        <v>389633</v>
      </c>
      <c r="F25" s="289">
        <f>SUM(F20:F24)</f>
        <v>33151</v>
      </c>
      <c r="G25" s="290">
        <f>F25/E25*100</f>
        <v>8.5082629038094826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Стом6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2015-08-18T12:04:53Z</dcterms:modified>
</cp:coreProperties>
</file>