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Одрасли" sheetId="4" r:id="rId1"/>
    <sheet name="Деца" sheetId="5" r:id="rId2"/>
    <sheet name="Жена" sheetId="6" r:id="rId3"/>
    <sheet name="Стом 1" sheetId="7" r:id="rId4"/>
    <sheet name="Стом 2" sheetId="8" r:id="rId5"/>
    <sheet name="Стом3" sheetId="9" r:id="rId6"/>
    <sheet name="Стом4" sheetId="10" r:id="rId7"/>
    <sheet name="Стом5" sheetId="11" r:id="rId8"/>
    <sheet name="Стом6" sheetId="12" r:id="rId9"/>
    <sheet name="Патронажа" sheetId="13" r:id="rId10"/>
    <sheet name="М рада" sheetId="14" r:id="rId11"/>
    <sheet name="Стари" sheetId="15" r:id="rId12"/>
    <sheet name="АТД" sheetId="16" r:id="rId13"/>
    <sheet name="Кожно" sheetId="17" r:id="rId14"/>
    <sheet name="Хитна" sheetId="18" r:id="rId15"/>
    <sheet name="Хитна 1" sheetId="19" r:id="rId16"/>
    <sheet name="Апотека" sheetId="20" r:id="rId17"/>
    <sheet name="Конс спец" sheetId="26" r:id="rId18"/>
    <sheet name="Приговори" sheetId="22" r:id="rId19"/>
    <sheet name="Безбедност" sheetId="23" r:id="rId20"/>
    <sheet name="Комисија за к" sheetId="24" r:id="rId21"/>
    <sheet name="Еду" sheetId="25" r:id="rId22"/>
  </sheets>
  <calcPr calcId="125725"/>
</workbook>
</file>

<file path=xl/calcChain.xml><?xml version="1.0" encoding="utf-8"?>
<calcChain xmlns="http://schemas.openxmlformats.org/spreadsheetml/2006/main">
  <c r="G20" i="12"/>
  <c r="K20" i="8"/>
  <c r="K22"/>
  <c r="K21"/>
  <c r="J27" i="22"/>
  <c r="J28"/>
  <c r="B126" i="4"/>
  <c r="B129" s="1"/>
  <c r="C126"/>
  <c r="C129" s="1"/>
  <c r="D126"/>
  <c r="E126"/>
  <c r="E129" s="1"/>
  <c r="F126"/>
  <c r="F129" s="1"/>
  <c r="G126"/>
  <c r="F100"/>
  <c r="F104" s="1"/>
  <c r="E100"/>
  <c r="E104" s="1"/>
  <c r="G104" s="1"/>
  <c r="C100"/>
  <c r="C104" s="1"/>
  <c r="B100"/>
  <c r="B104" s="1"/>
  <c r="D104" s="1"/>
  <c r="F46"/>
  <c r="F50" s="1"/>
  <c r="E46"/>
  <c r="E50" s="1"/>
  <c r="G50" s="1"/>
  <c r="C46"/>
  <c r="C50" s="1"/>
  <c r="B46"/>
  <c r="B50" s="1"/>
  <c r="D50" s="1"/>
  <c r="F20"/>
  <c r="F24" s="1"/>
  <c r="E20"/>
  <c r="E24" s="1"/>
  <c r="G24" s="1"/>
  <c r="C20"/>
  <c r="C24" s="1"/>
  <c r="B20"/>
  <c r="B24" s="1"/>
  <c r="D24" s="1"/>
  <c r="D100" l="1"/>
  <c r="G100"/>
  <c r="D46"/>
  <c r="G46"/>
  <c r="D20"/>
  <c r="G20"/>
  <c r="B20" i="26"/>
  <c r="C20"/>
  <c r="D20"/>
  <c r="E20"/>
  <c r="F20"/>
  <c r="G20"/>
  <c r="H20"/>
  <c r="I20"/>
  <c r="J20"/>
  <c r="K20"/>
  <c r="L20"/>
  <c r="B24"/>
  <c r="C24"/>
  <c r="D24"/>
  <c r="E24"/>
  <c r="F24"/>
  <c r="G24"/>
  <c r="H24"/>
  <c r="I24"/>
  <c r="J24"/>
  <c r="B45"/>
  <c r="C45"/>
  <c r="D45"/>
  <c r="E45"/>
  <c r="F45"/>
  <c r="G45"/>
  <c r="H45"/>
  <c r="I45"/>
  <c r="J45"/>
  <c r="K45"/>
  <c r="L45"/>
  <c r="B49"/>
  <c r="C49"/>
  <c r="D49"/>
  <c r="E49"/>
  <c r="F49"/>
  <c r="G49"/>
  <c r="H49"/>
  <c r="I49"/>
  <c r="J49"/>
  <c r="B71"/>
  <c r="C71"/>
  <c r="D71"/>
  <c r="E71"/>
  <c r="F71"/>
  <c r="G71"/>
  <c r="H71"/>
  <c r="I71"/>
  <c r="J71"/>
  <c r="B75"/>
  <c r="C75"/>
  <c r="D75"/>
  <c r="E75"/>
  <c r="F75"/>
  <c r="G75"/>
  <c r="H75"/>
  <c r="I75"/>
  <c r="J75"/>
  <c r="H97"/>
  <c r="I97"/>
  <c r="J97"/>
  <c r="K97"/>
  <c r="B101"/>
  <c r="C101"/>
  <c r="D101"/>
  <c r="E101"/>
  <c r="F101"/>
  <c r="G101"/>
  <c r="H101"/>
  <c r="I101"/>
  <c r="J101"/>
  <c r="B110"/>
  <c r="C110"/>
  <c r="D110"/>
  <c r="E110"/>
  <c r="F110"/>
  <c r="G110"/>
  <c r="H110"/>
  <c r="I110"/>
  <c r="J110"/>
  <c r="K110"/>
  <c r="C20" i="25" l="1"/>
  <c r="D20"/>
  <c r="E20"/>
  <c r="F20"/>
  <c r="G20"/>
  <c r="C29"/>
  <c r="D29"/>
  <c r="E29"/>
  <c r="F29"/>
  <c r="G29"/>
  <c r="J4" i="22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B28"/>
  <c r="C28"/>
  <c r="D28"/>
  <c r="E28"/>
  <c r="F28"/>
  <c r="G28"/>
  <c r="H28"/>
  <c r="I28"/>
  <c r="B11" i="19"/>
  <c r="C11"/>
  <c r="D11"/>
  <c r="E11"/>
  <c r="B24"/>
  <c r="C24"/>
  <c r="D24"/>
  <c r="E24"/>
  <c r="F24"/>
  <c r="B11" i="18"/>
  <c r="C11"/>
  <c r="D11"/>
  <c r="E11"/>
  <c r="D38" i="14"/>
  <c r="D40" s="1"/>
  <c r="B38"/>
  <c r="B40" s="1"/>
  <c r="G17"/>
  <c r="G19" s="1"/>
  <c r="F17"/>
  <c r="F19" s="1"/>
  <c r="E17"/>
  <c r="E19" s="1"/>
  <c r="D17"/>
  <c r="D19" s="1"/>
  <c r="C17"/>
  <c r="C19" s="1"/>
  <c r="B17"/>
  <c r="B19" s="1"/>
  <c r="G3" i="13"/>
  <c r="G6"/>
  <c r="G9"/>
  <c r="D4" i="12"/>
  <c r="G4"/>
  <c r="D5"/>
  <c r="G5"/>
  <c r="D6"/>
  <c r="G6"/>
  <c r="D7"/>
  <c r="G7"/>
  <c r="D8"/>
  <c r="G8"/>
  <c r="D9"/>
  <c r="G9"/>
  <c r="D10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B20"/>
  <c r="C20"/>
  <c r="D20"/>
  <c r="E20"/>
  <c r="F20"/>
  <c r="D21"/>
  <c r="G21"/>
  <c r="D22"/>
  <c r="G22"/>
  <c r="B23"/>
  <c r="C23"/>
  <c r="D23"/>
  <c r="E23"/>
  <c r="F23"/>
  <c r="G23"/>
  <c r="D4" i="11"/>
  <c r="D5"/>
  <c r="D6"/>
  <c r="D7"/>
  <c r="D8"/>
  <c r="D9"/>
  <c r="D10"/>
  <c r="D11"/>
  <c r="D12"/>
  <c r="D13"/>
  <c r="D14"/>
  <c r="D15"/>
  <c r="D16"/>
  <c r="D17"/>
  <c r="D18"/>
  <c r="D19"/>
  <c r="B20"/>
  <c r="C20"/>
  <c r="D20"/>
  <c r="D21"/>
  <c r="D22"/>
  <c r="B23"/>
  <c r="C23"/>
  <c r="D23"/>
  <c r="F4" i="10"/>
  <c r="F5"/>
  <c r="F6"/>
  <c r="F7"/>
  <c r="F8"/>
  <c r="F9"/>
  <c r="F10"/>
  <c r="F11"/>
  <c r="F12"/>
  <c r="F13"/>
  <c r="F14"/>
  <c r="F15"/>
  <c r="F16"/>
  <c r="F17"/>
  <c r="F18"/>
  <c r="F19"/>
  <c r="B20"/>
  <c r="C20"/>
  <c r="D20"/>
  <c r="E20"/>
  <c r="F20"/>
  <c r="F21"/>
  <c r="F22"/>
  <c r="B23"/>
  <c r="C23"/>
  <c r="D23"/>
  <c r="E23"/>
  <c r="F23"/>
  <c r="F4" i="9"/>
  <c r="F5"/>
  <c r="F6"/>
  <c r="F7"/>
  <c r="F8"/>
  <c r="F9"/>
  <c r="F10"/>
  <c r="F11"/>
  <c r="F12"/>
  <c r="F13"/>
  <c r="F14"/>
  <c r="F15"/>
  <c r="F16"/>
  <c r="F17"/>
  <c r="F18"/>
  <c r="F19"/>
  <c r="B20"/>
  <c r="C20"/>
  <c r="D20"/>
  <c r="E20"/>
  <c r="F20"/>
  <c r="F21"/>
  <c r="F22"/>
  <c r="B23"/>
  <c r="C23"/>
  <c r="D23"/>
  <c r="E23"/>
  <c r="F23"/>
  <c r="E4" i="8"/>
  <c r="I4"/>
  <c r="K4"/>
  <c r="E5"/>
  <c r="I5"/>
  <c r="K5"/>
  <c r="E6"/>
  <c r="I6"/>
  <c r="K6"/>
  <c r="E7"/>
  <c r="I7"/>
  <c r="K7"/>
  <c r="E8"/>
  <c r="I8"/>
  <c r="K8"/>
  <c r="E9"/>
  <c r="I9"/>
  <c r="K9"/>
  <c r="E10"/>
  <c r="I10"/>
  <c r="K10"/>
  <c r="E11"/>
  <c r="I11"/>
  <c r="K11"/>
  <c r="E12"/>
  <c r="I12"/>
  <c r="K12"/>
  <c r="E13"/>
  <c r="I13"/>
  <c r="K13"/>
  <c r="E14"/>
  <c r="I14"/>
  <c r="K14"/>
  <c r="E15"/>
  <c r="I15"/>
  <c r="K15"/>
  <c r="E16"/>
  <c r="I16"/>
  <c r="K16"/>
  <c r="E17"/>
  <c r="I17"/>
  <c r="K17"/>
  <c r="E18"/>
  <c r="I18"/>
  <c r="K18"/>
  <c r="E19"/>
  <c r="I19"/>
  <c r="K19"/>
  <c r="B20"/>
  <c r="C20"/>
  <c r="D20"/>
  <c r="E20"/>
  <c r="F20"/>
  <c r="G20"/>
  <c r="H20"/>
  <c r="I20"/>
  <c r="J20"/>
  <c r="E21"/>
  <c r="I21"/>
  <c r="E22"/>
  <c r="I22"/>
  <c r="B23"/>
  <c r="C23"/>
  <c r="D23"/>
  <c r="E23"/>
  <c r="F23"/>
  <c r="G23"/>
  <c r="H23"/>
  <c r="I23"/>
  <c r="J23"/>
  <c r="K23"/>
  <c r="G22" i="7"/>
  <c r="E22"/>
  <c r="G21"/>
  <c r="E21"/>
  <c r="F20"/>
  <c r="F23" s="1"/>
  <c r="D20"/>
  <c r="D23" s="1"/>
  <c r="C20"/>
  <c r="C23" s="1"/>
  <c r="B20"/>
  <c r="B23" s="1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F75" i="6"/>
  <c r="F24"/>
  <c r="E24"/>
  <c r="D24"/>
  <c r="C24"/>
  <c r="B24"/>
  <c r="F20"/>
  <c r="E20"/>
  <c r="C20"/>
  <c r="B20"/>
  <c r="F49"/>
  <c r="E49"/>
  <c r="C49"/>
  <c r="B49"/>
  <c r="E75"/>
  <c r="C75"/>
  <c r="B75"/>
  <c r="C90" i="5"/>
  <c r="C92" s="1"/>
  <c r="B90"/>
  <c r="B92" s="1"/>
  <c r="D92" s="1"/>
  <c r="F71" i="6"/>
  <c r="E71"/>
  <c r="G75" s="1"/>
  <c r="C71"/>
  <c r="B71"/>
  <c r="D75" s="1"/>
  <c r="G45"/>
  <c r="G49" s="1"/>
  <c r="F45"/>
  <c r="E45"/>
  <c r="C45"/>
  <c r="B45"/>
  <c r="D49" s="1"/>
  <c r="G24"/>
  <c r="B20" i="5"/>
  <c r="B22" s="1"/>
  <c r="C20"/>
  <c r="C22" s="1"/>
  <c r="D20"/>
  <c r="E20"/>
  <c r="E22" s="1"/>
  <c r="F20"/>
  <c r="F22" s="1"/>
  <c r="G20"/>
  <c r="B43"/>
  <c r="B45" s="1"/>
  <c r="C43"/>
  <c r="C45" s="1"/>
  <c r="D43"/>
  <c r="E43"/>
  <c r="E45" s="1"/>
  <c r="F43"/>
  <c r="F45" s="1"/>
  <c r="G43"/>
  <c r="B66"/>
  <c r="B68" s="1"/>
  <c r="C66"/>
  <c r="C68" s="1"/>
  <c r="D66"/>
  <c r="E66"/>
  <c r="E68" s="1"/>
  <c r="F66"/>
  <c r="F68" s="1"/>
  <c r="G66"/>
  <c r="D90"/>
  <c r="E90"/>
  <c r="E92" s="1"/>
  <c r="F90"/>
  <c r="F92" s="1"/>
  <c r="G90"/>
  <c r="C150" i="4"/>
  <c r="C154" s="1"/>
  <c r="B150"/>
  <c r="G129"/>
  <c r="D129"/>
  <c r="F74"/>
  <c r="F78" s="1"/>
  <c r="E74"/>
  <c r="C74"/>
  <c r="C78" s="1"/>
  <c r="B74"/>
  <c r="B78" l="1"/>
  <c r="D78" s="1"/>
  <c r="E78"/>
  <c r="G78" s="1"/>
  <c r="B154"/>
  <c r="D154" s="1"/>
  <c r="H19" i="14"/>
  <c r="E40"/>
  <c r="I17"/>
  <c r="J17"/>
  <c r="E38"/>
  <c r="E23" i="7"/>
  <c r="G23"/>
  <c r="E20"/>
  <c r="G20"/>
  <c r="G92" i="5"/>
  <c r="G68"/>
  <c r="G45"/>
  <c r="D45"/>
  <c r="G22"/>
  <c r="D22"/>
  <c r="D68"/>
  <c r="D20" i="6"/>
  <c r="G20"/>
  <c r="D45"/>
  <c r="D71"/>
  <c r="G71"/>
  <c r="D74" i="4"/>
  <c r="G74"/>
  <c r="D150"/>
</calcChain>
</file>

<file path=xl/sharedStrings.xml><?xml version="1.0" encoding="utf-8"?>
<sst xmlns="http://schemas.openxmlformats.org/spreadsheetml/2006/main" count="1664" uniqueCount="368">
  <si>
    <t>Здравствена установа</t>
  </si>
  <si>
    <t>Број регистрованих корисника који су из било ког разлога посетили свог изабраног лекара</t>
  </si>
  <si>
    <t>Укупан број регистрованих корисника</t>
  </si>
  <si>
    <t>Проценат регистрованих корисника који су из било ког разлога посетили свог изабраног лекара</t>
  </si>
  <si>
    <t>Укупан број првих прегледа ради лечења и укупан број посебних прегледа ради допунске дијагностике и даљег лечења</t>
  </si>
  <si>
    <t>Укупан број првих 
прегледа ради
 лечења</t>
  </si>
  <si>
    <t>Однос првих и поновних прегледа ради лечења код изабраног лекара</t>
  </si>
  <si>
    <t>Барајево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</si>
  <si>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</si>
  <si>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</si>
  <si>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</si>
  <si>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</si>
  <si>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</si>
  <si>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</si>
  <si>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</si>
  <si>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</si>
  <si>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</si>
  <si>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</si>
  <si>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</si>
  <si>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</si>
  <si>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</si>
  <si>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</si>
  <si>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Чукарица</t>
  </si>
  <si>
    <t>БЕОГРАД (укупно ДЗ)</t>
  </si>
  <si>
    <t>ЗЗЗ радника МУП</t>
  </si>
  <si>
    <t>ЗЗЗ радника ЖС</t>
  </si>
  <si>
    <t>ЗЗЗ студената</t>
  </si>
  <si>
    <t>БЕОГРАД (укупно)</t>
  </si>
  <si>
    <t xml:space="preserve">Укупан броја упута издатих за специјалистичко-консултативне преглед </t>
  </si>
  <si>
    <t>Укупан број прегледа и посета изабраног лекара</t>
  </si>
  <si>
    <t xml:space="preserve">Однос броја упута издатих за спец.-конс. преглед и укупног броја посета код лекара </t>
  </si>
  <si>
    <t>Укупан број 
превентивних прегледа</t>
  </si>
  <si>
    <t>Проценат превентивних прегледа у укупном броју прегледа и посета код лекара</t>
  </si>
  <si>
    <t>Број регистрованих корисника старијих 
од 65 год. који су 
вакцинисани против сезонског грипа</t>
  </si>
  <si>
    <t>Укупан број 
регистрованих 
корисника 
старијих од 65 год.</t>
  </si>
  <si>
    <t>Обухват регистрованих корисника старијих од 65 год. вакцинацијом против сезонског грипа</t>
  </si>
  <si>
    <t xml:space="preserve">Укупан број регистрованих корисника оболелих од повишеног крвног притиска (I10-I15) </t>
  </si>
  <si>
    <t xml:space="preserve">Проценат оболелих од повишеног крвног притиска  код којих је на последњем контролном прегледу вредност крвног притиска била нижа од 140/90 </t>
  </si>
  <si>
    <t>БЕОГРАД (укпно ДЗ)</t>
  </si>
  <si>
    <t>Број регистрованих корисника оболелих од шећерне болести (Е10-Е14) који су у предходној години упућени на преглед очног дна</t>
  </si>
  <si>
    <t>Укупан број регистрованих корисника оболелих од шећерне болести 
(Е10-Е14)</t>
  </si>
  <si>
    <t>Проценат оболелих од шећерне болести (Е10-Е14) који су упућени на преглед очног дна</t>
  </si>
  <si>
    <t xml:space="preserve">Број регистрованих корисника оболелих од шећерне болести (Е10-Е14) код којих је бар једном одеређена вредност гликолизираног хемоглобина </t>
  </si>
  <si>
    <t>Укупан број регистрованих корисника оболелих од шећерне болести (Е10-Е14)</t>
  </si>
  <si>
    <t>Проценат оболелих од шећерне болести (Е10-Е14) код којих је бар једном одеређена вредност гликолизираног хемоглобина</t>
  </si>
  <si>
    <t>Број регистрованих корисника у чији је здрабвствени картон убележена вредност крвног притиска, индекса телесне масе, пушачки статус и препоручени савети за здраво понашање</t>
  </si>
  <si>
    <t xml:space="preserve">Укупан број регистрованих корисника </t>
  </si>
  <si>
    <t>Проценат рег.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</t>
  </si>
  <si>
    <t>Укупан број регистрованих корисника старијих од 50 година</t>
  </si>
  <si>
    <t>Број епизода са тонзилофарингитисом (Ј02, Ј03) код којих је као прва терапија ординирана терапија пеницилином</t>
  </si>
  <si>
    <t xml:space="preserve">Проценат епизода са тонзилофарингитисом (Ј02, Ј03) код којих је као прва терапија ординирана терапија пеницилином </t>
  </si>
  <si>
    <t>Обухват деце у 15. години живота комплетном имунизацијом</t>
  </si>
  <si>
    <t xml:space="preserve">Укупан број деце у 15. години живота </t>
  </si>
  <si>
    <t>Број деце у 15. години живота са комплетном имунизацијом</t>
  </si>
  <si>
    <t>Проценат предгојазне/гојазне деце у чији здравствени картон убележен статус ухрањености и дат савет о правилној исхрани</t>
  </si>
  <si>
    <t>Укупан број предгојазне и гојазне деце</t>
  </si>
  <si>
    <t>Број предгојазне/гојазне деце на основу процене статуса ухрањености на било који данас прихваћен начин, којима је дат савет о правилној исхрани</t>
  </si>
  <si>
    <t>Проценат епизода свих обољења код деце лечених антибиотицима у којим је ординирана ампулирана терапија</t>
  </si>
  <si>
    <t xml:space="preserve">Број епизода лечених ампулираном терапијом антибиотицима </t>
  </si>
  <si>
    <t xml:space="preserve"> Проценат епизода са акутним инфекцијама горњих дисајних путева (Ј02, Ј06) код којих је при првом прегледу преписан антибиотик </t>
  </si>
  <si>
    <t>Укупан број епизода са акутним инфекцијама горњих дисајних путева (Ј02, Ј06) у предходној години</t>
  </si>
  <si>
    <t>Број епизода са тонзилофарингитисом (Ј02, Ј06) код којих је при првом прегледу преписан антибиотик</t>
  </si>
  <si>
    <t>Укупан број прегледа и посета изабраног педијатра</t>
  </si>
  <si>
    <t>Укупан број 
превентивних 
прегледа</t>
  </si>
  <si>
    <t>Однос броја упута издатих за специјалистичко-консултативне преглед и укупног броја посета код лекара</t>
  </si>
  <si>
    <t>Проценат регистрованих корисника који су из било ког разлога посетили свог изабраног педијатра</t>
  </si>
  <si>
    <t>Број регистрованих корисника који су из било ког разлога посетили свог изабраног педијатра</t>
  </si>
  <si>
    <t>Број регистрованих корисница које су из било ког разлога посетиле свог изабраног гинеколога</t>
  </si>
  <si>
    <t>Укупан број регистрованих корисница</t>
  </si>
  <si>
    <t>Проценат регистрованих корисница које су из било ког разлога посетиле свог изабраног гинеколога</t>
  </si>
  <si>
    <t>Укупан број поновних прегледа ради лечења</t>
  </si>
  <si>
    <t>Однос првих и поновних прегледа ради лечења код изабраног гинеколога</t>
  </si>
  <si>
    <t>Укупан број прегледа и посета изабраног гинеколога</t>
  </si>
  <si>
    <t>Однос броја упута издатих за специјалистичко-консултативне преглед и укупног броја посета гинекологу</t>
  </si>
  <si>
    <t>Укупан број превентивних прегледа</t>
  </si>
  <si>
    <t>Проценат превентивних прегледа у укупном броју прегледа и посета код гинеколога</t>
  </si>
  <si>
    <t>Број регистрованих корисница од 25 до 69 година старости код којих је у предходној години обавњен циљани преглед ради раног откривања рака грлића материце</t>
  </si>
  <si>
    <t>Укупан број регистрованих корисница ове добне групе</t>
  </si>
  <si>
    <t>Проценат корисница од 25 до 69 година старости обухваћених циљаним прегледом ради раног откривања рака грлића материце</t>
  </si>
  <si>
    <t>Број регистрованих корисница од 45 до 69 година старости које су упућене на мамографију од било ког изабраног гинеколога</t>
  </si>
  <si>
    <t xml:space="preserve">Проценат корисница од 45 до 69 година старости које су упућене на мамографију од било ког изабраног гинеколога </t>
  </si>
  <si>
    <t>Број регистрованих корисника оболелих од повишеног крвног притиска (I10-I15) код којих је у претходној години на последњој контроли вредност крвног притиска била нижа од 140/90mmHg</t>
  </si>
  <si>
    <t>Број регистрованих корисника старијих од 50 година којима је у претходној години урађен тест на крварење у столици</t>
  </si>
  <si>
    <t xml:space="preserve">Проценат регистрованих корисника старијих од 50 година којима је урађен тест на крварење у столици </t>
  </si>
  <si>
    <t>Табела XIII. Проценат корисница од 25 до 69 године старости обухваћених циљаним прегледом ради раног откривања рака грлића материце и Проценат корисница од 45 до 69 година старости које су упућене на мамографију од било ког изабраног гинеколога у 2012. години</t>
  </si>
  <si>
    <t>Табела XII. Однос броја упута издатих за специјалистичко-консултативне преглед и укупног броја посета гинекологу и Проценат превентивних прегледа у укупном броју прегледа и посета код гинеколога у 2012. години</t>
  </si>
  <si>
    <t>Табела XI. Проценат регистрованих корисница које су из било ког разлога посетиле свог изабраног гинеколога и Однос првих и поновних прегледа ради лечења код изабраног гинеколога у 2012. години</t>
  </si>
  <si>
    <t>Табела III. Обухват регистрованих корисника старијих од 65 год. вакцинацијом против сезонског грипа и Проценат оболелих од повишеног крвног притиска (I10-I15) код којих је на последњем контролном прегледу вредност крвног притиска била нижа од 140/90  у служби за здравствену заштиту одраслих грађана у 2012. години</t>
  </si>
  <si>
    <t>Табела 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одраслих грађана у 2012. години</t>
  </si>
  <si>
    <t>Табела 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у служби за здравствену заштиту одраслих грађана у 2012. години</t>
  </si>
  <si>
    <t>Табела IV. Проценат оболелих од шећерне болести (Е10-Е14) који су упућени на преглед очног дна и Проценат оболелих од шећерне болести (Е10-Е14) код којих је бар једном одеређена вредност гликолизираног хемоглобина (HbA1c)  у служби за здравствену заштиту одраслих грађана у 2012. години</t>
  </si>
  <si>
    <t>Табела V. Проценат регистрованих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 и Проценат регистрованих корисника старијих од 50 година којима је урађен тест на крварење у столици (хемокулт тест) у служби за здравствену заштиту одраслих грађана у 2012. години</t>
  </si>
  <si>
    <t>Табела VI. Проценат епизода са тонзилофарингитисом (Ј02, Ј03) код којих је као прва терапија ординирана терапија пеницилином  у служби за здравствену заштиту одраслих грађана у 2012. години</t>
  </si>
  <si>
    <t>Укупан број епизода са тонзилофарингитисом у претходној години</t>
  </si>
  <si>
    <t xml:space="preserve">Укупан број епизода лечених антибиотицима у претходној години </t>
  </si>
  <si>
    <t>Tabela XV. Проценат деце у 7. години живота са свим здравим зубима и Проценат деце у 7. години живота обухваћених локалном апликацијом флуорида у 2012. години</t>
  </si>
  <si>
    <t>Назив установе</t>
  </si>
  <si>
    <t>Број деце у 
7. години 
живота</t>
  </si>
  <si>
    <t>Број деце у
 7. години
 живота
 обухваћених
 стоматолошким
 прегледом</t>
  </si>
  <si>
    <t>Број деце у 
7. години
 живота
 са свим 
здравим
 зубима</t>
  </si>
  <si>
    <t>Проценат
 деце у
 7. години 
живота
 са свим
 здравим
 зубима</t>
  </si>
  <si>
    <t>Број деце у
 7. години
 живота 
обухваћених 
локалном
 апликацијом
 флуорида</t>
  </si>
  <si>
    <t>Проценат деце
 у 7. години 
живота 
обухваћених
 локалном
 апликацијом
 флуорида</t>
  </si>
  <si>
    <t>ДЗ Барајево</t>
  </si>
  <si>
    <t>ДЗ Вождовац</t>
  </si>
  <si>
    <t>ДЗ Врачар</t>
  </si>
  <si>
    <t>ДЗ Гроцка</t>
  </si>
  <si>
    <t>ДЗ Звездара</t>
  </si>
  <si>
    <t>ДЗ Земун</t>
  </si>
  <si>
    <t>ДЗ Лазаревац</t>
  </si>
  <si>
    <t>ДЗ Младеновац</t>
  </si>
  <si>
    <t>ДЗ Нови Београд</t>
  </si>
  <si>
    <t>ДЗ Обреновац</t>
  </si>
  <si>
    <t>ДЗ Палилула</t>
  </si>
  <si>
    <t>ДЗ Раковица</t>
  </si>
  <si>
    <t>ДЗ Савски венац</t>
  </si>
  <si>
    <t>ДЗ Сопот</t>
  </si>
  <si>
    <t>ДЗ Стари Град</t>
  </si>
  <si>
    <t>ДЗ Чукарица</t>
  </si>
  <si>
    <t>БЕОГРАД ДЗ (укупно)</t>
  </si>
  <si>
    <t>ЗЗЗ радника ЖТП</t>
  </si>
  <si>
    <t>ЗЗЗ радника  МУП</t>
  </si>
  <si>
    <t>Проценат деце у 12. години живота обухваћених локалном апликацијом флуорида</t>
  </si>
  <si>
    <t>Број деце у 12. години живота обухваћених локалном апликацијом флуорида</t>
  </si>
  <si>
    <t>КЕП-12</t>
  </si>
  <si>
    <t>П</t>
  </si>
  <si>
    <t>Е</t>
  </si>
  <si>
    <t>К</t>
  </si>
  <si>
    <t>Проценат деце у 
12. години живота 
са свим
здравим сталним зубима</t>
  </si>
  <si>
    <t>Број деце у 12. години живота
 са свим здравим сталним зубима</t>
  </si>
  <si>
    <t>Број прегледане деце у 12. години живота</t>
  </si>
  <si>
    <t>Број деце
 у 12. години
 живота</t>
  </si>
  <si>
    <t>Назив
 установе</t>
  </si>
  <si>
    <t>Табела XVI. Проценат деце у 12. години живота са свим здравим сталним зубима, КЕП у 12. години живота и Проценат 
деце у 12. години живота обухваћених локалном апликацијом флуорида у 2012. години</t>
  </si>
  <si>
    <t>Проценат деце у 7. разреду
 основне школе код којих је
 утврђено присуство 
нелечених ортодонтских аномалија</t>
  </si>
  <si>
    <t>Број деце
 у 7. разреду 
основне школе 
која нису на
 ортодонтској
 терапији</t>
  </si>
  <si>
    <t>Број деце у
 7. разреду
 основне школе
 код којих је
 утврђено
 присуство
 ортодонтских
 аномалија</t>
  </si>
  <si>
    <t>Број деце у
 7. разреду
 основне школе
 обухваћених
 систематским
 стоматолошким
 прегледом</t>
  </si>
  <si>
    <t>Број деце
 у 7. разреду
 основне 
школе</t>
  </si>
  <si>
    <t>Назив 
установе</t>
  </si>
  <si>
    <t>Табела XVII. Проценат деце у 7. разреду основне школе код којих је утврђено присуство нелечених ортодонтских 
аномалија у 2012. години</t>
  </si>
  <si>
    <t>Проценат деце у 3. разреду
 средње школе код којих је
 утврђено присуство 
нелечених ортодонтских аномалија</t>
  </si>
  <si>
    <t>Број деце у
 3. разреду
 средње школе
 која нису на
 ортодонтској
 терапији</t>
  </si>
  <si>
    <t>Број деце у 3. разреду средње школе код којих је утврђено присуство ортодонтских аномалија</t>
  </si>
  <si>
    <t>Број деце у 3. разреду средње школе обухваћених систематским стоматолошким прегледом</t>
  </si>
  <si>
    <t>Број деце
 у 3. разреду 
средње школе</t>
  </si>
  <si>
    <t>Табела XVIII. Проценат деце у 3. разреду средње школе код којих је утврђено присуство нелечених ортодонтских аномалија у 2012. години</t>
  </si>
  <si>
    <t>Проценат
 трудница
 обухваћених
 превентивним
 прегледом</t>
  </si>
  <si>
    <t>Број трудница
 обухваћених
 превентивним
 прегледом</t>
  </si>
  <si>
    <t>Број трудница
 регистрованих
 на територији
 дома здравља</t>
  </si>
  <si>
    <t>Табела XIX. Проценат трудница обухваћених превентивним прегледом
 у 2012. години</t>
  </si>
  <si>
    <t>Проценат 
поновљених
 интервенција</t>
  </si>
  <si>
    <t>Укупан број
 поновљених
 интервенција</t>
  </si>
  <si>
    <t>Укупан број стоматолошких
 интервенција</t>
  </si>
  <si>
    <t>Проценат пацијената
 старијих од 18
 година живота
 код којих је 
конзервативно 
третирана 
пародонтопатија</t>
  </si>
  <si>
    <t>Број пацијената
 старијих од
 18 година
 код којих је
 конзервативно
 третирана
 пародонтопатија</t>
  </si>
  <si>
    <t>Укупан број
 прегледаних
 пацијената
 старијих од
 18 година</t>
  </si>
  <si>
    <t>Табела XX. Проценат пацијената старијих од 18 година живота код којих је конзервативно третирана пародонтопатија и Проценат поновљених интервенција у 2012. години</t>
  </si>
  <si>
    <t xml:space="preserve"> старији од 65 година</t>
  </si>
  <si>
    <t>одојче</t>
  </si>
  <si>
    <t>новорођенче</t>
  </si>
  <si>
    <t>Савцки венац</t>
  </si>
  <si>
    <t>Обухват новорођенчади првом патронажном посетом</t>
  </si>
  <si>
    <t>Укупан број првих патронажних посета новорођенчету</t>
  </si>
  <si>
    <t>Просечан број патронажних посета по новорођеном детету/одојчету/ особи старијој од 65 година</t>
  </si>
  <si>
    <t>Укупан број остварених патронажних посета одређеној популационој групи</t>
  </si>
  <si>
    <t>Укупан број 
становника одређене 
популационе групе на нивоу општине</t>
  </si>
  <si>
    <t>Категорија 
становништва 
(популациона група)</t>
  </si>
  <si>
    <t>Дом 
здравља</t>
  </si>
  <si>
    <t>Табела XXI. Показатељи квалитета рада патронажне службе у 2012. години</t>
  </si>
  <si>
    <t>Здравствена
 установа</t>
  </si>
  <si>
    <t>Број специја-листа медицине рада</t>
  </si>
  <si>
    <t>Број превентивних прегледа запослених који раде на радним местима са повећаним ризиком</t>
  </si>
  <si>
    <t>Број запослених код послодаваца који су уговорили едукацију о ризицима по здравље на радном месту са службом медицине рада</t>
  </si>
  <si>
    <t>Број запослених који су обухваћени едукацијом о ризицима по здравље на радном месту</t>
  </si>
  <si>
    <t>Број запослених код послодаваца који су уговорили оспособљавање за пружање прве помоћи на радном месту са службом медицине рада</t>
  </si>
  <si>
    <t>Број запослених који су обухваћени оспособљавањем за пружање прве помоћи на радном месту</t>
  </si>
  <si>
    <t>Просечан број превентивних прегледа запослених који раде на радним местима са повећаним ризиком по специјалисти медицине рада</t>
  </si>
  <si>
    <t>Проценат запослених који су обухваћени едукацијом о ризицима по здравље на радном месту</t>
  </si>
  <si>
    <t>Проценат запослених који су обухваћени оспособљава-њем за пружање прве помоћи на  радном месту</t>
  </si>
  <si>
    <t>ДЗ Стари град</t>
  </si>
  <si>
    <t>Београд (ДЗ)</t>
  </si>
  <si>
    <t>Београд (укупно)</t>
  </si>
  <si>
    <t>Табела XXIII. Проценат повреда на раду и број професионалних болести верификованих 
од стране ПИО у 2011. години</t>
  </si>
  <si>
    <t>Здравствена 
установа</t>
  </si>
  <si>
    <t>Број запослених код послодавца
 који су уговорили послове заштите 
здравња на раду са службом
 медицине рада</t>
  </si>
  <si>
    <t>Број повређених 
на раду</t>
  </si>
  <si>
    <t>Проценат
 повреда на раду</t>
  </si>
  <si>
    <t>Број професионалниох 
болести верификованих 
од стране ПИО</t>
  </si>
  <si>
    <t>Проценат пацијената примљених на палијативно збрињавање са проценом бола</t>
  </si>
  <si>
    <t>Просечна дужина чекања од пријаве до изласка комисије</t>
  </si>
  <si>
    <t>Број пацијената са новорегистрованим декубиталним ранама</t>
  </si>
  <si>
    <t>Број пацијената примљених на палијативно збрињавање са проценом бола</t>
  </si>
  <si>
    <t>Број пацијената примљених на палијативно збрињавање</t>
  </si>
  <si>
    <t>Број дана чекања на излазак комисије</t>
  </si>
  <si>
    <t>Број пријављених пацијената</t>
  </si>
  <si>
    <t>/</t>
  </si>
  <si>
    <t>Проценат хоспитализација код пацијената на дуготрајној оксигенотерапији у кућним условима након добијања апарата</t>
  </si>
  <si>
    <t>Проценат пацијената са астмом и ХОБП-ом који су имали индикације за болничко лечење, а успешно су лечени у амбулантним условима</t>
  </si>
  <si>
    <t>Проценат прегледане деце и одраслих у контакту првог реда са оболелим од туберкулозе</t>
  </si>
  <si>
    <t>Проценат позитивних узорака послатих у микробиолошку лабораторију ради бактериолошке дијагностике</t>
  </si>
  <si>
    <t xml:space="preserve">Проценат пацијената који не пуше најмање 6 месеци од укупног броја пацијената који су прошли кроз програм саветовалишта за одвикавање </t>
  </si>
  <si>
    <t xml:space="preserve">Проценат позитивних култура спутума на туберкулозу  </t>
  </si>
  <si>
    <t>Број упута за функционалну дијагностику на 100 посета</t>
  </si>
  <si>
    <t>Број упута за рендген на 100 посета</t>
  </si>
  <si>
    <t xml:space="preserve"> Број упута за лаборато-рију на 100 посета</t>
  </si>
  <si>
    <t>Број посета по лекару</t>
  </si>
  <si>
    <t>Број
лекара</t>
  </si>
  <si>
    <t>Табела XXV. Показатељи квалитета здравствене заштите оболелих од туберкулозе и других плућних болести - Градски завод за плућне болести и туберкулозу у 2012. години</t>
  </si>
  <si>
    <t>Проценат пацијената са неоплазијом коже потврђеном дигиталном дермоскопијом</t>
  </si>
  <si>
    <t>Проценат пацијената са одстрањеном ХПВ лезијом у аногениталној регији</t>
  </si>
  <si>
    <t>Проценат прегледаних пацијената са препоруком инфицираног партнера</t>
  </si>
  <si>
    <t>Проценат пацијената са ППИ обухваћених саветовалиштем</t>
  </si>
  <si>
    <t>Проценат превентивних прегледа</t>
  </si>
  <si>
    <t>Број пацијената са неоплазијом коже потврђеном дигиталном дермоскопијом</t>
  </si>
  <si>
    <t xml:space="preserve">Број пацијената са макроскопски откривеном неоплазијом коже </t>
  </si>
  <si>
    <t>Број пацијената са одстрањеном ХПВ лезијом у аногениталној регији</t>
  </si>
  <si>
    <t>Број пацијената са  ХПВ лезијом у аногениталној регији</t>
  </si>
  <si>
    <t>Број пацијената са ППИ са препоруком инфицираног партнера</t>
  </si>
  <si>
    <t>Број пацијената са ППИ у саветовалишту</t>
  </si>
  <si>
    <t>Број пацијената са ППИ које се поријављују</t>
  </si>
  <si>
    <t xml:space="preserve">Број пацијената са ППИ </t>
  </si>
  <si>
    <t>Број превентивних прегледа</t>
  </si>
  <si>
    <t>Број прегледа</t>
  </si>
  <si>
    <t xml:space="preserve">Табела XXVI. Показатељи квалитета здравствене заштите оболелих од полно преносивих инфекција и болести коже - Градски завод за кожне и венеричне у 2012. години </t>
  </si>
  <si>
    <t>ГЗХМП</t>
  </si>
  <si>
    <t>Време прехоспиталне интервенције</t>
  </si>
  <si>
    <t>Реакционо време</t>
  </si>
  <si>
    <t>Активационо време</t>
  </si>
  <si>
    <t>Временски интервал III 
(у минутима)</t>
  </si>
  <si>
    <t>Временски интервал II 
(у минутима)</t>
  </si>
  <si>
    <t>Временски интервал I
 (у минутима)</t>
  </si>
  <si>
    <t>Број позива за први ред хитности/ излазак екипа на терен за позив првог реда хитности</t>
  </si>
  <si>
    <t>Табела XXVII. Активационо, реакционо и време прехоспиталне интервенције у 2012. години</t>
  </si>
  <si>
    <t>Проценат пацијената на терену са тешком траумом којима је урађен индиковани медицински третман</t>
  </si>
  <si>
    <t>Проценат пацијената самостално решених  у амбуланти</t>
  </si>
  <si>
    <t>Проценат пацијената самостално решених  на терену</t>
  </si>
  <si>
    <t>Број пацијената на терену са тешком траумом</t>
  </si>
  <si>
    <t>Број пацијената самостално решених  у амбуланти</t>
  </si>
  <si>
    <t>Број пацијената самостално решених  на терену</t>
  </si>
  <si>
    <t>Број пацијената збринутих у амбуланти</t>
  </si>
  <si>
    <t>Број пацијената 
збринутих 
на терену</t>
  </si>
  <si>
    <t>Табела XXIX.  Показатељи квалитета рада службе хитне медицинске помоћи који се односе на збрињавање пацијената на 
терену и у амбуланти у 2011. години</t>
  </si>
  <si>
    <t>Проценат пацијената са акутним инфарктом миокарда са СТ елевацијом који су дијагностиковани у ХМП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хепарини започета или дата прехоспитална тромболиза</t>
  </si>
  <si>
    <t>Проценат пацијената са акутним инфарктом миокарда којима је отворен интравенски пут и којима је дат аналгетски еквивалент морфијуму, кисеоник, нитро препарат  и ацетилсалицина киселина, клопидогрел, клексани транспортовани су у најближу установу за примарну коронарну интервенцију</t>
  </si>
  <si>
    <t xml:space="preserve">Проценат пацијената са АКС којима је отворен интравенски пут и којима је дат аналгетски еквивалент морфијуму, кисеоник,  нитро препарат и ацетилсалицина киселина </t>
  </si>
  <si>
    <t>Број  пацијената са акутним инфарктом миокарда са СТ елевацијом који су дијагностиковани у ХМП 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  и започета или дата прехоспитална тромболиза</t>
  </si>
  <si>
    <t>Број  пацијената са акутним инфарктом миокарда којима је отворен интравенски пут и којима је дат аналгетски еквивалент морфијуму, кисеоник, нитро препарат и ацетилсалицина киселина, клопидогрел, клексани транспортовани су у најближу установу за примарну коронарну интервенцију</t>
  </si>
  <si>
    <t xml:space="preserve">Број пацијената 
са АКС којима
 је отворен интравенски пут и којима је дат аналгетски еквивалент морфијуму, кисеоник,  нитро препарат и ацетилсалицина киселина </t>
  </si>
  <si>
    <t>Број пацијената са акутним коронарним синдромом (АКС )</t>
  </si>
  <si>
    <t>Табела XXVIII. Показатељи квалитета рада службе хитне медицинске помоћи који се односе на збрињавање пацијената са 
акутним коронарним синдромом у 2012. години</t>
  </si>
  <si>
    <t>по фармацеуту</t>
  </si>
  <si>
    <t>укупно</t>
  </si>
  <si>
    <t>по 
фармацеуту</t>
  </si>
  <si>
    <t>укупно*</t>
  </si>
  <si>
    <t>Број паковања галенских лекова</t>
  </si>
  <si>
    <t>Број магистралних лекова</t>
  </si>
  <si>
    <t>Број налога за медицинска средства</t>
  </si>
  <si>
    <t>Број рецепата приватне праксе и рецепата за лекове који нису на Листи</t>
  </si>
  <si>
    <t xml:space="preserve">Број рецепaтa </t>
  </si>
  <si>
    <t>Број фармацеута</t>
  </si>
  <si>
    <t>Проценат рецепата са интервенцијом фармацеута у односу на укупан број рецепата</t>
  </si>
  <si>
    <t>Укупан број рецепата**</t>
  </si>
  <si>
    <t>Укупан број рецепата из приватне праксе и  рецепата за лекове који нису на Листи</t>
  </si>
  <si>
    <t>Број рецепата са интервенцијом фармацеута</t>
  </si>
  <si>
    <t>Проценат оспорених рецепата при наплати од РЗЗО услед грешке апотеке</t>
  </si>
  <si>
    <t>Укупан број реализованих рецепата*</t>
  </si>
  <si>
    <t>Број оспорених рецепата при наплати од РЗЗО услед грешке апотеке</t>
  </si>
  <si>
    <t>Проценат расхода лекова и медицинских средстава услед истека рока употребе</t>
  </si>
  <si>
    <t>Укупна набавна вредност свих лекова и медицинских средстава (у хиљадама динара)</t>
  </si>
  <si>
    <t>Набавна вредност расходованих лекова и медицинских средстава (у хиљадама динара)</t>
  </si>
  <si>
    <t>Број 
дана у 
месецу 
када је 
могуће 
заказати 
спец.
-консулт. 
преглед</t>
  </si>
  <si>
    <t>Укупан 
број сати 
у недељи 
када служба
 ради по 
подне</t>
  </si>
  <si>
    <t>Проценат 
пацијената 
који су 
прегледани 
у року од 
30 минута 
од 
времена 
заказаног 
термина</t>
  </si>
  <si>
    <t>Проценат 
заказаних  
посета 
у односу 
на укупан 
број  
посета</t>
  </si>
  <si>
    <t>Просечна
 дужина 
чекања 
на 
заказан 
први 
преглед 
(у данима)</t>
  </si>
  <si>
    <t>Број 
пацијената 
који су 
прегледани у року 
од 30 
минута 
од 
времена 
заказаног 
термина</t>
  </si>
  <si>
    <t>Укупан
 број 
заказаних 
прегледа</t>
  </si>
  <si>
    <t>Укупна 
дужина 
чекања 
на 
заказан 
први 
преглед</t>
  </si>
  <si>
    <t>Број 
пацијената 
који су 
имали 
заказан 
први 
преглед</t>
  </si>
  <si>
    <t>Укупан 
број 
првих прегледа</t>
  </si>
  <si>
    <t>Укупан 
број прегледа</t>
  </si>
  <si>
    <t>БЕОГРАД ДЗ (ук)</t>
  </si>
  <si>
    <t>ГЗ за кожно-венеричне болести</t>
  </si>
  <si>
    <t>ГЗ за болести плућа и ТБЦ</t>
  </si>
  <si>
    <t>ГЗ за геронтологију</t>
  </si>
  <si>
    <t>Апотека Београд</t>
  </si>
  <si>
    <t>Укупно</t>
  </si>
  <si>
    <t>Друго</t>
  </si>
  <si>
    <t>Права пацијената</t>
  </si>
  <si>
    <t>Рефундација новчаних средстава</t>
  </si>
  <si>
    <t>Време чекања на здравствене услуге</t>
  </si>
  <si>
    <t>Организација здравствене службе</t>
  </si>
  <si>
    <t>Начин наплаћивања здравствених услуга</t>
  </si>
  <si>
    <t>Поступак здравствених радника и здравствених сарадника</t>
  </si>
  <si>
    <t>Kвалитет здравствених услуга</t>
  </si>
  <si>
    <t>Табела XXXVII . Дистрибуција приговора пацијената по врсти и здравственој установи у 2012. години</t>
  </si>
  <si>
    <t>Да</t>
  </si>
  <si>
    <t>ГЗ за кожне и  венеричне болести</t>
  </si>
  <si>
    <t>Не</t>
  </si>
  <si>
    <t>ГЗ за плућне болести и ТБЦ</t>
  </si>
  <si>
    <t>Просечан број контрола по аутоклаву (рачунато на 52 недеље у години-видети објашњење у тексту)</t>
  </si>
  <si>
    <t>Број аутоклава</t>
  </si>
  <si>
    <t>Број биолошких контрола аутоклава</t>
  </si>
  <si>
    <t>Успостављена формална процедура за регистровање нежељених дејстава лекова и опис процедуре</t>
  </si>
  <si>
    <t>Успостављена формална процедура за регистровање нежељених догађаја и опис процедуре</t>
  </si>
  <si>
    <t>Табела XXXVI. Показатељи безбедности пацијената -регистровање нежељених догађаја и дејстава лекова и 
биолошка контрола стерилизације аутоклава у 2012. години</t>
  </si>
  <si>
    <t>остварено</t>
  </si>
  <si>
    <t>планирано</t>
  </si>
  <si>
    <t>Агенције за акредитацију здравствених установа Србије</t>
  </si>
  <si>
    <t>о унутрашњој провери
 квалитета стручног рада</t>
  </si>
  <si>
    <t>о спољњој провери квалитета стручног рада</t>
  </si>
  <si>
    <t>Аспекти задовољства запослених</t>
  </si>
  <si>
    <t>Аспекти задовољства корисника</t>
  </si>
  <si>
    <t>Показатељи безбедности пацијената</t>
  </si>
  <si>
    <t>Показатељи квалитета. 
здр. заштите 
(без показатеља 
безб. пацијената)</t>
  </si>
  <si>
    <t>Број спроведених препорука и мера из Извештаја</t>
  </si>
  <si>
    <t>Број унапређених категорија у односу на План,
 за период извештавања</t>
  </si>
  <si>
    <t>Табела XXXVIIд. Показатељи квалитета рада Комисије за унапређење квалитета рада у 2012. години</t>
  </si>
  <si>
    <t>ГЗ за кожне и  
венеричне болести</t>
  </si>
  <si>
    <t xml:space="preserve">урађена 
анализа резултата истраживања </t>
  </si>
  <si>
    <t>обављено 
истраживање</t>
  </si>
  <si>
    <t>Истраживање задовољства запослених у ЗУ</t>
  </si>
  <si>
    <t>Истраживање задовољства корисника 
услугама здравствене службе</t>
  </si>
  <si>
    <t>Табела XXXVIIг. Показатељи квалитета рада Комисије за унапређење квалитета рада у 2011. години</t>
  </si>
  <si>
    <t>ГЗ за плућне болести
 и ТБЦ</t>
  </si>
  <si>
    <t>Име и презиме, односно број канцеларије и радно време, особе задужене за вођење поступка притужби и жалби пацијената (заштитника пацијентових права)</t>
  </si>
  <si>
    <t>кутију/књигу за примедбе и жалбе</t>
  </si>
  <si>
    <t>ценовник здравствених услуга које се не обезбеђују из средстава обавезног здавственог осигурања, а које пацијенти плаћају из својих средстава</t>
  </si>
  <si>
    <t xml:space="preserve">Обавештење о видовима,  износу и ослобађању од  учешћа осигураних лица у трошковима здр. заштите </t>
  </si>
  <si>
    <t>обавештење о врсти здравствених услуга које се не  обезбеђују из средстава обавезног здравственог осигурања, а у складу са актом којим се уређује садржај и обим права</t>
  </si>
  <si>
    <t>обавештење о врсти здравствених услуга које се пацијенту као осигуранику обезбеђују из средстава обавезног здравственог осигурања</t>
  </si>
  <si>
    <t>Здравствена установа је на видна места у свим радним објектима истакла</t>
  </si>
  <si>
    <t>Табела XXXVIIв. Показатељи квалитета рада Комисије за унапређење квалитета рада у 2011. години</t>
  </si>
  <si>
    <t>Да ли постоји ажурирана интернет презентација ЗУ</t>
  </si>
  <si>
    <t>Бр. мандатних казни наплаћених због непоштовања Закона о изложености становништва дуванском диму</t>
  </si>
  <si>
    <t>Бр. поднетих приговора пацијената</t>
  </si>
  <si>
    <t>Бр. спроведених ванредних провера квалитета стручног рада</t>
  </si>
  <si>
    <t>Табела XXXVIIб. Показатељи квалитета рада Комисије за унапређење квалитета рада у 2011. години</t>
  </si>
  <si>
    <t>Бр. одржаних састанака Комисије</t>
  </si>
  <si>
    <t xml:space="preserve">Да ли комисија годишње подноси извештај о остваривању плана унапређења квалитета рада директору и управном одбору ЗУ </t>
  </si>
  <si>
    <t>Да ли су извештаји о раду Комисије доступни осталим запосленима</t>
  </si>
  <si>
    <t>Да ли постоје извештаји о раду Комисије</t>
  </si>
  <si>
    <t>Да ли је комисија донела интегрисани план сталног унапређења квалитета рада ЗУ</t>
  </si>
  <si>
    <t>Да ли је комисија 
донела годишњи
 програм провере
 квалитета стручног 
рада у 
здравственој установи</t>
  </si>
  <si>
    <t>Табела XXXVIIа. Показатељи квалитета рада Комисије за унапређење квалитета рада у 2012. години</t>
  </si>
  <si>
    <t>Београд (укупно ДЗ)</t>
  </si>
  <si>
    <t>Број акредитованих програма континуиране медицинске едукације од стране Здравственог савета Србије, а чији су носиоци (предавачи) запослени у здравственој установи</t>
  </si>
  <si>
    <t>Проценат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</si>
  <si>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</si>
  <si>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здравствених радника и здравствених сарадника запослених у здравственој установи</t>
  </si>
  <si>
    <t>Број радионица, едукативних скупова и семинара одржаних у здравственој установи</t>
  </si>
  <si>
    <t>Постојање плана 
едукације за све 
запослене у 
здравственој 
установи</t>
  </si>
  <si>
    <t>Табела XXXVIII. Извештај о стицању и обнови знања и вештина запослених у 2012. години</t>
  </si>
  <si>
    <t>ЗЗЗ радника
 студената</t>
  </si>
  <si>
    <t>Табела XXXV. Показатељи квалитета рада специјалистичко-консултативне службе - Служба пнеумофтизиологије (2012. г)</t>
  </si>
  <si>
    <t>Табела XXXIV. Показатељи квалитета рада специјалистичко-консултативне службе - Служба заштите менталног здравља (2012. г)</t>
  </si>
  <si>
    <t>Табела XXXIII. Показатељи квалитета рада специјалистичко-консултативне службе - Служба оториноларингологије (2012. г)</t>
  </si>
  <si>
    <t>Табела XXXII. Показатељи квалитета рада специјалистичко-консултативне службе - Служба офталмологије (2012. г)</t>
  </si>
  <si>
    <t>Табела XXXI. Показатељи квалитета рада специјалистичко-консултативне службе - Служба интерне медицине (2012. г)</t>
  </si>
  <si>
    <t>Табела VII.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 у служби за здравствену заштиту деце у 2012. години</t>
  </si>
  <si>
    <t>Табела VIII.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деце у 2012. години</t>
  </si>
  <si>
    <t>Табела IX. Проценат епизода са акутним инфекцијама горњих дисајних путева (Ј02, Ј06) код којих је при првом прегледу преписан антибиотик и Проценат епизода свих обољења код деце лечених антибиотицима у којим је ординирана ампулирана терапија  у служби за здравствену заштиту деце у 2012. години</t>
  </si>
  <si>
    <t>Табела X. Проценат предгојазне/гојазне деце у чији здравствени картон убележен статус ухрањености и дат савет о правилној исхрани и Обухват деце у 15. години живота комплетном имунизацијом  у служби за здравствену заштиту деце у 2012. години</t>
  </si>
  <si>
    <t>Табела XXII. Превентивни прегледи запослених који раде на радним местима са повећаним ризиком, едукација о ризицима по здравље на радном месту, оспособљавање за пружање прве помоћи на радном месту, повреде на раду и професионалне болести у 2012. години</t>
  </si>
  <si>
    <t>Табела XXIV. Показатељи квалитета рада у области здравствене заштите старих у Градском заводу за геронтологију и палијативно збрињавање у 2012. години</t>
  </si>
  <si>
    <t>Табела XXXa. Покатазељи квалитета фармацеутске здравствене делатности - Апотека Београд у 2012. години</t>
  </si>
  <si>
    <t>Табела XXXб. Покатазељи квалитета фармацеутске здравствене делатности - Апотека Београд у 2012. години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</si>
</sst>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0.0"/>
    <numFmt numFmtId="167" formatCode="#,##0.0"/>
    <numFmt numFmtId="168" formatCode="#,##0.0\ _D_i_n_.;\-#,##0.0\ _D_i_n_.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61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3">
    <xf numFmtId="0" fontId="0" fillId="0" borderId="0"/>
    <xf numFmtId="0" fontId="11" fillId="0" borderId="0"/>
    <xf numFmtId="43" fontId="1" fillId="0" borderId="0" applyFont="0" applyFill="0" applyBorder="0" applyAlignment="0" applyProtection="0"/>
  </cellStyleXfs>
  <cellXfs count="32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/>
    <xf numFmtId="2" fontId="6" fillId="0" borderId="0" xfId="0" applyNumberFormat="1" applyFont="1"/>
    <xf numFmtId="0" fontId="6" fillId="0" borderId="0" xfId="0" applyFont="1"/>
    <xf numFmtId="0" fontId="10" fillId="0" borderId="0" xfId="0" applyFont="1"/>
    <xf numFmtId="0" fontId="4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/>
    </xf>
    <xf numFmtId="164" fontId="5" fillId="0" borderId="5" xfId="2" applyNumberFormat="1" applyFont="1" applyBorder="1" applyAlignment="1">
      <alignment horizontal="center" vertical="center" wrapText="1"/>
    </xf>
    <xf numFmtId="1" fontId="9" fillId="0" borderId="2" xfId="2" applyNumberFormat="1" applyFont="1" applyBorder="1" applyAlignment="1">
      <alignment horizontal="center" vertical="center" wrapText="1"/>
    </xf>
    <xf numFmtId="2" fontId="5" fillId="0" borderId="0" xfId="0" applyNumberFormat="1" applyFont="1"/>
    <xf numFmtId="164" fontId="1" fillId="0" borderId="0" xfId="2" applyNumberFormat="1" applyFont="1"/>
    <xf numFmtId="0" fontId="4" fillId="0" borderId="6" xfId="0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2" fontId="6" fillId="0" borderId="0" xfId="0" applyNumberFormat="1" applyFont="1" applyBorder="1"/>
    <xf numFmtId="3" fontId="4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6" fillId="0" borderId="0" xfId="0" applyFont="1" applyBorder="1"/>
    <xf numFmtId="0" fontId="5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horizontal="center"/>
    </xf>
    <xf numFmtId="164" fontId="3" fillId="0" borderId="6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64" fontId="4" fillId="0" borderId="8" xfId="2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Border="1" applyAlignment="1">
      <alignment horizontal="right"/>
    </xf>
    <xf numFmtId="0" fontId="7" fillId="0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/>
    <xf numFmtId="1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6" xfId="0" applyFont="1" applyBorder="1"/>
    <xf numFmtId="1" fontId="12" fillId="0" borderId="6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" fontId="14" fillId="0" borderId="3" xfId="2" applyNumberFormat="1" applyFont="1" applyFill="1" applyBorder="1" applyAlignment="1">
      <alignment horizontal="center" vertical="center" wrapText="1"/>
    </xf>
    <xf numFmtId="165" fontId="14" fillId="0" borderId="3" xfId="2" applyNumberFormat="1" applyFont="1" applyFill="1" applyBorder="1" applyAlignment="1">
      <alignment horizontal="center" vertical="center" wrapText="1"/>
    </xf>
    <xf numFmtId="39" fontId="14" fillId="0" borderId="3" xfId="2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 vertical="center"/>
    </xf>
    <xf numFmtId="2" fontId="14" fillId="0" borderId="3" xfId="2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/>
    </xf>
    <xf numFmtId="166" fontId="20" fillId="0" borderId="12" xfId="0" applyNumberFormat="1" applyFont="1" applyFill="1" applyBorder="1" applyAlignment="1">
      <alignment horizontal="center" vertical="center"/>
    </xf>
    <xf numFmtId="1" fontId="11" fillId="0" borderId="12" xfId="0" applyNumberFormat="1" applyFont="1" applyFill="1" applyBorder="1" applyAlignment="1">
      <alignment horizontal="center" vertical="center"/>
    </xf>
    <xf numFmtId="0" fontId="23" fillId="0" borderId="0" xfId="0" applyFont="1"/>
    <xf numFmtId="0" fontId="4" fillId="0" borderId="3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/>
    <xf numFmtId="2" fontId="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/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2" fontId="3" fillId="0" borderId="0" xfId="0" applyNumberFormat="1" applyFont="1" applyFill="1" applyBorder="1" applyAlignment="1">
      <alignment horizontal="right" vertical="center" wrapText="1"/>
    </xf>
    <xf numFmtId="2" fontId="5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4" fillId="0" borderId="17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9" fillId="0" borderId="3" xfId="0" applyNumberFormat="1" applyFont="1" applyBorder="1" applyAlignment="1">
      <alignment horizontal="center" vertical="center"/>
    </xf>
    <xf numFmtId="166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/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/>
    </xf>
    <xf numFmtId="0" fontId="9" fillId="0" borderId="0" xfId="2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9" fillId="0" borderId="3" xfId="2" applyNumberFormat="1" applyFont="1" applyBorder="1" applyAlignment="1">
      <alignment horizontal="center" vertical="center"/>
    </xf>
    <xf numFmtId="166" fontId="19" fillId="0" borderId="3" xfId="2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23" fillId="0" borderId="0" xfId="0" applyNumberFormat="1" applyFont="1"/>
    <xf numFmtId="167" fontId="4" fillId="0" borderId="6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7" fontId="4" fillId="0" borderId="3" xfId="0" applyNumberFormat="1" applyFont="1" applyFill="1" applyBorder="1" applyAlignment="1">
      <alignment horizontal="center" vertical="center" wrapText="1"/>
    </xf>
    <xf numFmtId="168" fontId="4" fillId="0" borderId="6" xfId="2" applyNumberFormat="1" applyFont="1" applyFill="1" applyBorder="1" applyAlignment="1">
      <alignment horizontal="center" vertical="center" wrapText="1"/>
    </xf>
    <xf numFmtId="168" fontId="4" fillId="0" borderId="3" xfId="2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8" fillId="0" borderId="0" xfId="2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2" fontId="27" fillId="0" borderId="6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2" fontId="27" fillId="0" borderId="3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2" fontId="27" fillId="0" borderId="4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2" fontId="27" fillId="0" borderId="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26" fillId="2" borderId="6" xfId="0" applyFont="1" applyFill="1" applyBorder="1" applyAlignment="1">
      <alignment horizontal="left" vertical="center"/>
    </xf>
    <xf numFmtId="3" fontId="4" fillId="0" borderId="14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10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4"/>
  <sheetViews>
    <sheetView tabSelected="1" topLeftCell="A124" zoomScaleNormal="100" workbookViewId="0">
      <selection activeCell="D134" sqref="D134:D154"/>
    </sheetView>
  </sheetViews>
  <sheetFormatPr defaultRowHeight="15"/>
  <cols>
    <col min="1" max="1" width="22.28515625" style="15" customWidth="1"/>
    <col min="2" max="2" width="19.5703125" style="15" customWidth="1"/>
    <col min="3" max="3" width="13.42578125" style="15" customWidth="1"/>
    <col min="4" max="4" width="24.5703125" style="16" customWidth="1"/>
    <col min="5" max="5" width="21.85546875" style="15" customWidth="1"/>
    <col min="6" max="6" width="19.5703125" style="15" customWidth="1"/>
    <col min="7" max="7" width="23.85546875" style="17" customWidth="1"/>
    <col min="257" max="257" width="22.28515625" customWidth="1"/>
    <col min="258" max="258" width="19.5703125" customWidth="1"/>
    <col min="259" max="259" width="13.42578125" customWidth="1"/>
    <col min="260" max="260" width="24.5703125" customWidth="1"/>
    <col min="261" max="261" width="21.85546875" customWidth="1"/>
    <col min="262" max="262" width="16.28515625" customWidth="1"/>
    <col min="263" max="263" width="21.140625" customWidth="1"/>
    <col min="513" max="513" width="22.28515625" customWidth="1"/>
    <col min="514" max="514" width="19.5703125" customWidth="1"/>
    <col min="515" max="515" width="13.42578125" customWidth="1"/>
    <col min="516" max="516" width="24.5703125" customWidth="1"/>
    <col min="517" max="517" width="21.85546875" customWidth="1"/>
    <col min="518" max="518" width="16.28515625" customWidth="1"/>
    <col min="519" max="519" width="21.140625" customWidth="1"/>
    <col min="769" max="769" width="22.28515625" customWidth="1"/>
    <col min="770" max="770" width="19.5703125" customWidth="1"/>
    <col min="771" max="771" width="13.42578125" customWidth="1"/>
    <col min="772" max="772" width="24.5703125" customWidth="1"/>
    <col min="773" max="773" width="21.85546875" customWidth="1"/>
    <col min="774" max="774" width="16.28515625" customWidth="1"/>
    <col min="775" max="775" width="21.140625" customWidth="1"/>
    <col min="1025" max="1025" width="22.28515625" customWidth="1"/>
    <col min="1026" max="1026" width="19.5703125" customWidth="1"/>
    <col min="1027" max="1027" width="13.42578125" customWidth="1"/>
    <col min="1028" max="1028" width="24.5703125" customWidth="1"/>
    <col min="1029" max="1029" width="21.85546875" customWidth="1"/>
    <col min="1030" max="1030" width="16.28515625" customWidth="1"/>
    <col min="1031" max="1031" width="21.140625" customWidth="1"/>
    <col min="1281" max="1281" width="22.28515625" customWidth="1"/>
    <col min="1282" max="1282" width="19.5703125" customWidth="1"/>
    <col min="1283" max="1283" width="13.42578125" customWidth="1"/>
    <col min="1284" max="1284" width="24.5703125" customWidth="1"/>
    <col min="1285" max="1285" width="21.85546875" customWidth="1"/>
    <col min="1286" max="1286" width="16.28515625" customWidth="1"/>
    <col min="1287" max="1287" width="21.140625" customWidth="1"/>
    <col min="1537" max="1537" width="22.28515625" customWidth="1"/>
    <col min="1538" max="1538" width="19.5703125" customWidth="1"/>
    <col min="1539" max="1539" width="13.42578125" customWidth="1"/>
    <col min="1540" max="1540" width="24.5703125" customWidth="1"/>
    <col min="1541" max="1541" width="21.85546875" customWidth="1"/>
    <col min="1542" max="1542" width="16.28515625" customWidth="1"/>
    <col min="1543" max="1543" width="21.140625" customWidth="1"/>
    <col min="1793" max="1793" width="22.28515625" customWidth="1"/>
    <col min="1794" max="1794" width="19.5703125" customWidth="1"/>
    <col min="1795" max="1795" width="13.42578125" customWidth="1"/>
    <col min="1796" max="1796" width="24.5703125" customWidth="1"/>
    <col min="1797" max="1797" width="21.85546875" customWidth="1"/>
    <col min="1798" max="1798" width="16.28515625" customWidth="1"/>
    <col min="1799" max="1799" width="21.140625" customWidth="1"/>
    <col min="2049" max="2049" width="22.28515625" customWidth="1"/>
    <col min="2050" max="2050" width="19.5703125" customWidth="1"/>
    <col min="2051" max="2051" width="13.42578125" customWidth="1"/>
    <col min="2052" max="2052" width="24.5703125" customWidth="1"/>
    <col min="2053" max="2053" width="21.85546875" customWidth="1"/>
    <col min="2054" max="2054" width="16.28515625" customWidth="1"/>
    <col min="2055" max="2055" width="21.140625" customWidth="1"/>
    <col min="2305" max="2305" width="22.28515625" customWidth="1"/>
    <col min="2306" max="2306" width="19.5703125" customWidth="1"/>
    <col min="2307" max="2307" width="13.42578125" customWidth="1"/>
    <col min="2308" max="2308" width="24.5703125" customWidth="1"/>
    <col min="2309" max="2309" width="21.85546875" customWidth="1"/>
    <col min="2310" max="2310" width="16.28515625" customWidth="1"/>
    <col min="2311" max="2311" width="21.140625" customWidth="1"/>
    <col min="2561" max="2561" width="22.28515625" customWidth="1"/>
    <col min="2562" max="2562" width="19.5703125" customWidth="1"/>
    <col min="2563" max="2563" width="13.42578125" customWidth="1"/>
    <col min="2564" max="2564" width="24.5703125" customWidth="1"/>
    <col min="2565" max="2565" width="21.85546875" customWidth="1"/>
    <col min="2566" max="2566" width="16.28515625" customWidth="1"/>
    <col min="2567" max="2567" width="21.140625" customWidth="1"/>
    <col min="2817" max="2817" width="22.28515625" customWidth="1"/>
    <col min="2818" max="2818" width="19.5703125" customWidth="1"/>
    <col min="2819" max="2819" width="13.42578125" customWidth="1"/>
    <col min="2820" max="2820" width="24.5703125" customWidth="1"/>
    <col min="2821" max="2821" width="21.85546875" customWidth="1"/>
    <col min="2822" max="2822" width="16.28515625" customWidth="1"/>
    <col min="2823" max="2823" width="21.140625" customWidth="1"/>
    <col min="3073" max="3073" width="22.28515625" customWidth="1"/>
    <col min="3074" max="3074" width="19.5703125" customWidth="1"/>
    <col min="3075" max="3075" width="13.42578125" customWidth="1"/>
    <col min="3076" max="3076" width="24.5703125" customWidth="1"/>
    <col min="3077" max="3077" width="21.85546875" customWidth="1"/>
    <col min="3078" max="3078" width="16.28515625" customWidth="1"/>
    <col min="3079" max="3079" width="21.140625" customWidth="1"/>
    <col min="3329" max="3329" width="22.28515625" customWidth="1"/>
    <col min="3330" max="3330" width="19.5703125" customWidth="1"/>
    <col min="3331" max="3331" width="13.42578125" customWidth="1"/>
    <col min="3332" max="3332" width="24.5703125" customWidth="1"/>
    <col min="3333" max="3333" width="21.85546875" customWidth="1"/>
    <col min="3334" max="3334" width="16.28515625" customWidth="1"/>
    <col min="3335" max="3335" width="21.140625" customWidth="1"/>
    <col min="3585" max="3585" width="22.28515625" customWidth="1"/>
    <col min="3586" max="3586" width="19.5703125" customWidth="1"/>
    <col min="3587" max="3587" width="13.42578125" customWidth="1"/>
    <col min="3588" max="3588" width="24.5703125" customWidth="1"/>
    <col min="3589" max="3589" width="21.85546875" customWidth="1"/>
    <col min="3590" max="3590" width="16.28515625" customWidth="1"/>
    <col min="3591" max="3591" width="21.140625" customWidth="1"/>
    <col min="3841" max="3841" width="22.28515625" customWidth="1"/>
    <col min="3842" max="3842" width="19.5703125" customWidth="1"/>
    <col min="3843" max="3843" width="13.42578125" customWidth="1"/>
    <col min="3844" max="3844" width="24.5703125" customWidth="1"/>
    <col min="3845" max="3845" width="21.85546875" customWidth="1"/>
    <col min="3846" max="3846" width="16.28515625" customWidth="1"/>
    <col min="3847" max="3847" width="21.140625" customWidth="1"/>
    <col min="4097" max="4097" width="22.28515625" customWidth="1"/>
    <col min="4098" max="4098" width="19.5703125" customWidth="1"/>
    <col min="4099" max="4099" width="13.42578125" customWidth="1"/>
    <col min="4100" max="4100" width="24.5703125" customWidth="1"/>
    <col min="4101" max="4101" width="21.85546875" customWidth="1"/>
    <col min="4102" max="4102" width="16.28515625" customWidth="1"/>
    <col min="4103" max="4103" width="21.140625" customWidth="1"/>
    <col min="4353" max="4353" width="22.28515625" customWidth="1"/>
    <col min="4354" max="4354" width="19.5703125" customWidth="1"/>
    <col min="4355" max="4355" width="13.42578125" customWidth="1"/>
    <col min="4356" max="4356" width="24.5703125" customWidth="1"/>
    <col min="4357" max="4357" width="21.85546875" customWidth="1"/>
    <col min="4358" max="4358" width="16.28515625" customWidth="1"/>
    <col min="4359" max="4359" width="21.140625" customWidth="1"/>
    <col min="4609" max="4609" width="22.28515625" customWidth="1"/>
    <col min="4610" max="4610" width="19.5703125" customWidth="1"/>
    <col min="4611" max="4611" width="13.42578125" customWidth="1"/>
    <col min="4612" max="4612" width="24.5703125" customWidth="1"/>
    <col min="4613" max="4613" width="21.85546875" customWidth="1"/>
    <col min="4614" max="4614" width="16.28515625" customWidth="1"/>
    <col min="4615" max="4615" width="21.140625" customWidth="1"/>
    <col min="4865" max="4865" width="22.28515625" customWidth="1"/>
    <col min="4866" max="4866" width="19.5703125" customWidth="1"/>
    <col min="4867" max="4867" width="13.42578125" customWidth="1"/>
    <col min="4868" max="4868" width="24.5703125" customWidth="1"/>
    <col min="4869" max="4869" width="21.85546875" customWidth="1"/>
    <col min="4870" max="4870" width="16.28515625" customWidth="1"/>
    <col min="4871" max="4871" width="21.140625" customWidth="1"/>
    <col min="5121" max="5121" width="22.28515625" customWidth="1"/>
    <col min="5122" max="5122" width="19.5703125" customWidth="1"/>
    <col min="5123" max="5123" width="13.42578125" customWidth="1"/>
    <col min="5124" max="5124" width="24.5703125" customWidth="1"/>
    <col min="5125" max="5125" width="21.85546875" customWidth="1"/>
    <col min="5126" max="5126" width="16.28515625" customWidth="1"/>
    <col min="5127" max="5127" width="21.140625" customWidth="1"/>
    <col min="5377" max="5377" width="22.28515625" customWidth="1"/>
    <col min="5378" max="5378" width="19.5703125" customWidth="1"/>
    <col min="5379" max="5379" width="13.42578125" customWidth="1"/>
    <col min="5380" max="5380" width="24.5703125" customWidth="1"/>
    <col min="5381" max="5381" width="21.85546875" customWidth="1"/>
    <col min="5382" max="5382" width="16.28515625" customWidth="1"/>
    <col min="5383" max="5383" width="21.140625" customWidth="1"/>
    <col min="5633" max="5633" width="22.28515625" customWidth="1"/>
    <col min="5634" max="5634" width="19.5703125" customWidth="1"/>
    <col min="5635" max="5635" width="13.42578125" customWidth="1"/>
    <col min="5636" max="5636" width="24.5703125" customWidth="1"/>
    <col min="5637" max="5637" width="21.85546875" customWidth="1"/>
    <col min="5638" max="5638" width="16.28515625" customWidth="1"/>
    <col min="5639" max="5639" width="21.140625" customWidth="1"/>
    <col min="5889" max="5889" width="22.28515625" customWidth="1"/>
    <col min="5890" max="5890" width="19.5703125" customWidth="1"/>
    <col min="5891" max="5891" width="13.42578125" customWidth="1"/>
    <col min="5892" max="5892" width="24.5703125" customWidth="1"/>
    <col min="5893" max="5893" width="21.85546875" customWidth="1"/>
    <col min="5894" max="5894" width="16.28515625" customWidth="1"/>
    <col min="5895" max="5895" width="21.140625" customWidth="1"/>
    <col min="6145" max="6145" width="22.28515625" customWidth="1"/>
    <col min="6146" max="6146" width="19.5703125" customWidth="1"/>
    <col min="6147" max="6147" width="13.42578125" customWidth="1"/>
    <col min="6148" max="6148" width="24.5703125" customWidth="1"/>
    <col min="6149" max="6149" width="21.85546875" customWidth="1"/>
    <col min="6150" max="6150" width="16.28515625" customWidth="1"/>
    <col min="6151" max="6151" width="21.140625" customWidth="1"/>
    <col min="6401" max="6401" width="22.28515625" customWidth="1"/>
    <col min="6402" max="6402" width="19.5703125" customWidth="1"/>
    <col min="6403" max="6403" width="13.42578125" customWidth="1"/>
    <col min="6404" max="6404" width="24.5703125" customWidth="1"/>
    <col min="6405" max="6405" width="21.85546875" customWidth="1"/>
    <col min="6406" max="6406" width="16.28515625" customWidth="1"/>
    <col min="6407" max="6407" width="21.140625" customWidth="1"/>
    <col min="6657" max="6657" width="22.28515625" customWidth="1"/>
    <col min="6658" max="6658" width="19.5703125" customWidth="1"/>
    <col min="6659" max="6659" width="13.42578125" customWidth="1"/>
    <col min="6660" max="6660" width="24.5703125" customWidth="1"/>
    <col min="6661" max="6661" width="21.85546875" customWidth="1"/>
    <col min="6662" max="6662" width="16.28515625" customWidth="1"/>
    <col min="6663" max="6663" width="21.140625" customWidth="1"/>
    <col min="6913" max="6913" width="22.28515625" customWidth="1"/>
    <col min="6914" max="6914" width="19.5703125" customWidth="1"/>
    <col min="6915" max="6915" width="13.42578125" customWidth="1"/>
    <col min="6916" max="6916" width="24.5703125" customWidth="1"/>
    <col min="6917" max="6917" width="21.85546875" customWidth="1"/>
    <col min="6918" max="6918" width="16.28515625" customWidth="1"/>
    <col min="6919" max="6919" width="21.140625" customWidth="1"/>
    <col min="7169" max="7169" width="22.28515625" customWidth="1"/>
    <col min="7170" max="7170" width="19.5703125" customWidth="1"/>
    <col min="7171" max="7171" width="13.42578125" customWidth="1"/>
    <col min="7172" max="7172" width="24.5703125" customWidth="1"/>
    <col min="7173" max="7173" width="21.85546875" customWidth="1"/>
    <col min="7174" max="7174" width="16.28515625" customWidth="1"/>
    <col min="7175" max="7175" width="21.140625" customWidth="1"/>
    <col min="7425" max="7425" width="22.28515625" customWidth="1"/>
    <col min="7426" max="7426" width="19.5703125" customWidth="1"/>
    <col min="7427" max="7427" width="13.42578125" customWidth="1"/>
    <col min="7428" max="7428" width="24.5703125" customWidth="1"/>
    <col min="7429" max="7429" width="21.85546875" customWidth="1"/>
    <col min="7430" max="7430" width="16.28515625" customWidth="1"/>
    <col min="7431" max="7431" width="21.140625" customWidth="1"/>
    <col min="7681" max="7681" width="22.28515625" customWidth="1"/>
    <col min="7682" max="7682" width="19.5703125" customWidth="1"/>
    <col min="7683" max="7683" width="13.42578125" customWidth="1"/>
    <col min="7684" max="7684" width="24.5703125" customWidth="1"/>
    <col min="7685" max="7685" width="21.85546875" customWidth="1"/>
    <col min="7686" max="7686" width="16.28515625" customWidth="1"/>
    <col min="7687" max="7687" width="21.140625" customWidth="1"/>
    <col min="7937" max="7937" width="22.28515625" customWidth="1"/>
    <col min="7938" max="7938" width="19.5703125" customWidth="1"/>
    <col min="7939" max="7939" width="13.42578125" customWidth="1"/>
    <col min="7940" max="7940" width="24.5703125" customWidth="1"/>
    <col min="7941" max="7941" width="21.85546875" customWidth="1"/>
    <col min="7942" max="7942" width="16.28515625" customWidth="1"/>
    <col min="7943" max="7943" width="21.140625" customWidth="1"/>
    <col min="8193" max="8193" width="22.28515625" customWidth="1"/>
    <col min="8194" max="8194" width="19.5703125" customWidth="1"/>
    <col min="8195" max="8195" width="13.42578125" customWidth="1"/>
    <col min="8196" max="8196" width="24.5703125" customWidth="1"/>
    <col min="8197" max="8197" width="21.85546875" customWidth="1"/>
    <col min="8198" max="8198" width="16.28515625" customWidth="1"/>
    <col min="8199" max="8199" width="21.140625" customWidth="1"/>
    <col min="8449" max="8449" width="22.28515625" customWidth="1"/>
    <col min="8450" max="8450" width="19.5703125" customWidth="1"/>
    <col min="8451" max="8451" width="13.42578125" customWidth="1"/>
    <col min="8452" max="8452" width="24.5703125" customWidth="1"/>
    <col min="8453" max="8453" width="21.85546875" customWidth="1"/>
    <col min="8454" max="8454" width="16.28515625" customWidth="1"/>
    <col min="8455" max="8455" width="21.140625" customWidth="1"/>
    <col min="8705" max="8705" width="22.28515625" customWidth="1"/>
    <col min="8706" max="8706" width="19.5703125" customWidth="1"/>
    <col min="8707" max="8707" width="13.42578125" customWidth="1"/>
    <col min="8708" max="8708" width="24.5703125" customWidth="1"/>
    <col min="8709" max="8709" width="21.85546875" customWidth="1"/>
    <col min="8710" max="8710" width="16.28515625" customWidth="1"/>
    <col min="8711" max="8711" width="21.140625" customWidth="1"/>
    <col min="8961" max="8961" width="22.28515625" customWidth="1"/>
    <col min="8962" max="8962" width="19.5703125" customWidth="1"/>
    <col min="8963" max="8963" width="13.42578125" customWidth="1"/>
    <col min="8964" max="8964" width="24.5703125" customWidth="1"/>
    <col min="8965" max="8965" width="21.85546875" customWidth="1"/>
    <col min="8966" max="8966" width="16.28515625" customWidth="1"/>
    <col min="8967" max="8967" width="21.140625" customWidth="1"/>
    <col min="9217" max="9217" width="22.28515625" customWidth="1"/>
    <col min="9218" max="9218" width="19.5703125" customWidth="1"/>
    <col min="9219" max="9219" width="13.42578125" customWidth="1"/>
    <col min="9220" max="9220" width="24.5703125" customWidth="1"/>
    <col min="9221" max="9221" width="21.85546875" customWidth="1"/>
    <col min="9222" max="9222" width="16.28515625" customWidth="1"/>
    <col min="9223" max="9223" width="21.140625" customWidth="1"/>
    <col min="9473" max="9473" width="22.28515625" customWidth="1"/>
    <col min="9474" max="9474" width="19.5703125" customWidth="1"/>
    <col min="9475" max="9475" width="13.42578125" customWidth="1"/>
    <col min="9476" max="9476" width="24.5703125" customWidth="1"/>
    <col min="9477" max="9477" width="21.85546875" customWidth="1"/>
    <col min="9478" max="9478" width="16.28515625" customWidth="1"/>
    <col min="9479" max="9479" width="21.140625" customWidth="1"/>
    <col min="9729" max="9729" width="22.28515625" customWidth="1"/>
    <col min="9730" max="9730" width="19.5703125" customWidth="1"/>
    <col min="9731" max="9731" width="13.42578125" customWidth="1"/>
    <col min="9732" max="9732" width="24.5703125" customWidth="1"/>
    <col min="9733" max="9733" width="21.85546875" customWidth="1"/>
    <col min="9734" max="9734" width="16.28515625" customWidth="1"/>
    <col min="9735" max="9735" width="21.140625" customWidth="1"/>
    <col min="9985" max="9985" width="22.28515625" customWidth="1"/>
    <col min="9986" max="9986" width="19.5703125" customWidth="1"/>
    <col min="9987" max="9987" width="13.42578125" customWidth="1"/>
    <col min="9988" max="9988" width="24.5703125" customWidth="1"/>
    <col min="9989" max="9989" width="21.85546875" customWidth="1"/>
    <col min="9990" max="9990" width="16.28515625" customWidth="1"/>
    <col min="9991" max="9991" width="21.140625" customWidth="1"/>
    <col min="10241" max="10241" width="22.28515625" customWidth="1"/>
    <col min="10242" max="10242" width="19.5703125" customWidth="1"/>
    <col min="10243" max="10243" width="13.42578125" customWidth="1"/>
    <col min="10244" max="10244" width="24.5703125" customWidth="1"/>
    <col min="10245" max="10245" width="21.85546875" customWidth="1"/>
    <col min="10246" max="10246" width="16.28515625" customWidth="1"/>
    <col min="10247" max="10247" width="21.140625" customWidth="1"/>
    <col min="10497" max="10497" width="22.28515625" customWidth="1"/>
    <col min="10498" max="10498" width="19.5703125" customWidth="1"/>
    <col min="10499" max="10499" width="13.42578125" customWidth="1"/>
    <col min="10500" max="10500" width="24.5703125" customWidth="1"/>
    <col min="10501" max="10501" width="21.85546875" customWidth="1"/>
    <col min="10502" max="10502" width="16.28515625" customWidth="1"/>
    <col min="10503" max="10503" width="21.140625" customWidth="1"/>
    <col min="10753" max="10753" width="22.28515625" customWidth="1"/>
    <col min="10754" max="10754" width="19.5703125" customWidth="1"/>
    <col min="10755" max="10755" width="13.42578125" customWidth="1"/>
    <col min="10756" max="10756" width="24.5703125" customWidth="1"/>
    <col min="10757" max="10757" width="21.85546875" customWidth="1"/>
    <col min="10758" max="10758" width="16.28515625" customWidth="1"/>
    <col min="10759" max="10759" width="21.140625" customWidth="1"/>
    <col min="11009" max="11009" width="22.28515625" customWidth="1"/>
    <col min="11010" max="11010" width="19.5703125" customWidth="1"/>
    <col min="11011" max="11011" width="13.42578125" customWidth="1"/>
    <col min="11012" max="11012" width="24.5703125" customWidth="1"/>
    <col min="11013" max="11013" width="21.85546875" customWidth="1"/>
    <col min="11014" max="11014" width="16.28515625" customWidth="1"/>
    <col min="11015" max="11015" width="21.140625" customWidth="1"/>
    <col min="11265" max="11265" width="22.28515625" customWidth="1"/>
    <col min="11266" max="11266" width="19.5703125" customWidth="1"/>
    <col min="11267" max="11267" width="13.42578125" customWidth="1"/>
    <col min="11268" max="11268" width="24.5703125" customWidth="1"/>
    <col min="11269" max="11269" width="21.85546875" customWidth="1"/>
    <col min="11270" max="11270" width="16.28515625" customWidth="1"/>
    <col min="11271" max="11271" width="21.140625" customWidth="1"/>
    <col min="11521" max="11521" width="22.28515625" customWidth="1"/>
    <col min="11522" max="11522" width="19.5703125" customWidth="1"/>
    <col min="11523" max="11523" width="13.42578125" customWidth="1"/>
    <col min="11524" max="11524" width="24.5703125" customWidth="1"/>
    <col min="11525" max="11525" width="21.85546875" customWidth="1"/>
    <col min="11526" max="11526" width="16.28515625" customWidth="1"/>
    <col min="11527" max="11527" width="21.140625" customWidth="1"/>
    <col min="11777" max="11777" width="22.28515625" customWidth="1"/>
    <col min="11778" max="11778" width="19.5703125" customWidth="1"/>
    <col min="11779" max="11779" width="13.42578125" customWidth="1"/>
    <col min="11780" max="11780" width="24.5703125" customWidth="1"/>
    <col min="11781" max="11781" width="21.85546875" customWidth="1"/>
    <col min="11782" max="11782" width="16.28515625" customWidth="1"/>
    <col min="11783" max="11783" width="21.140625" customWidth="1"/>
    <col min="12033" max="12033" width="22.28515625" customWidth="1"/>
    <col min="12034" max="12034" width="19.5703125" customWidth="1"/>
    <col min="12035" max="12035" width="13.42578125" customWidth="1"/>
    <col min="12036" max="12036" width="24.5703125" customWidth="1"/>
    <col min="12037" max="12037" width="21.85546875" customWidth="1"/>
    <col min="12038" max="12038" width="16.28515625" customWidth="1"/>
    <col min="12039" max="12039" width="21.140625" customWidth="1"/>
    <col min="12289" max="12289" width="22.28515625" customWidth="1"/>
    <col min="12290" max="12290" width="19.5703125" customWidth="1"/>
    <col min="12291" max="12291" width="13.42578125" customWidth="1"/>
    <col min="12292" max="12292" width="24.5703125" customWidth="1"/>
    <col min="12293" max="12293" width="21.85546875" customWidth="1"/>
    <col min="12294" max="12294" width="16.28515625" customWidth="1"/>
    <col min="12295" max="12295" width="21.140625" customWidth="1"/>
    <col min="12545" max="12545" width="22.28515625" customWidth="1"/>
    <col min="12546" max="12546" width="19.5703125" customWidth="1"/>
    <col min="12547" max="12547" width="13.42578125" customWidth="1"/>
    <col min="12548" max="12548" width="24.5703125" customWidth="1"/>
    <col min="12549" max="12549" width="21.85546875" customWidth="1"/>
    <col min="12550" max="12550" width="16.28515625" customWidth="1"/>
    <col min="12551" max="12551" width="21.140625" customWidth="1"/>
    <col min="12801" max="12801" width="22.28515625" customWidth="1"/>
    <col min="12802" max="12802" width="19.5703125" customWidth="1"/>
    <col min="12803" max="12803" width="13.42578125" customWidth="1"/>
    <col min="12804" max="12804" width="24.5703125" customWidth="1"/>
    <col min="12805" max="12805" width="21.85546875" customWidth="1"/>
    <col min="12806" max="12806" width="16.28515625" customWidth="1"/>
    <col min="12807" max="12807" width="21.140625" customWidth="1"/>
    <col min="13057" max="13057" width="22.28515625" customWidth="1"/>
    <col min="13058" max="13058" width="19.5703125" customWidth="1"/>
    <col min="13059" max="13059" width="13.42578125" customWidth="1"/>
    <col min="13060" max="13060" width="24.5703125" customWidth="1"/>
    <col min="13061" max="13061" width="21.85546875" customWidth="1"/>
    <col min="13062" max="13062" width="16.28515625" customWidth="1"/>
    <col min="13063" max="13063" width="21.140625" customWidth="1"/>
    <col min="13313" max="13313" width="22.28515625" customWidth="1"/>
    <col min="13314" max="13314" width="19.5703125" customWidth="1"/>
    <col min="13315" max="13315" width="13.42578125" customWidth="1"/>
    <col min="13316" max="13316" width="24.5703125" customWidth="1"/>
    <col min="13317" max="13317" width="21.85546875" customWidth="1"/>
    <col min="13318" max="13318" width="16.28515625" customWidth="1"/>
    <col min="13319" max="13319" width="21.140625" customWidth="1"/>
    <col min="13569" max="13569" width="22.28515625" customWidth="1"/>
    <col min="13570" max="13570" width="19.5703125" customWidth="1"/>
    <col min="13571" max="13571" width="13.42578125" customWidth="1"/>
    <col min="13572" max="13572" width="24.5703125" customWidth="1"/>
    <col min="13573" max="13573" width="21.85546875" customWidth="1"/>
    <col min="13574" max="13574" width="16.28515625" customWidth="1"/>
    <col min="13575" max="13575" width="21.140625" customWidth="1"/>
    <col min="13825" max="13825" width="22.28515625" customWidth="1"/>
    <col min="13826" max="13826" width="19.5703125" customWidth="1"/>
    <col min="13827" max="13827" width="13.42578125" customWidth="1"/>
    <col min="13828" max="13828" width="24.5703125" customWidth="1"/>
    <col min="13829" max="13829" width="21.85546875" customWidth="1"/>
    <col min="13830" max="13830" width="16.28515625" customWidth="1"/>
    <col min="13831" max="13831" width="21.140625" customWidth="1"/>
    <col min="14081" max="14081" width="22.28515625" customWidth="1"/>
    <col min="14082" max="14082" width="19.5703125" customWidth="1"/>
    <col min="14083" max="14083" width="13.42578125" customWidth="1"/>
    <col min="14084" max="14084" width="24.5703125" customWidth="1"/>
    <col min="14085" max="14085" width="21.85546875" customWidth="1"/>
    <col min="14086" max="14086" width="16.28515625" customWidth="1"/>
    <col min="14087" max="14087" width="21.140625" customWidth="1"/>
    <col min="14337" max="14337" width="22.28515625" customWidth="1"/>
    <col min="14338" max="14338" width="19.5703125" customWidth="1"/>
    <col min="14339" max="14339" width="13.42578125" customWidth="1"/>
    <col min="14340" max="14340" width="24.5703125" customWidth="1"/>
    <col min="14341" max="14341" width="21.85546875" customWidth="1"/>
    <col min="14342" max="14342" width="16.28515625" customWidth="1"/>
    <col min="14343" max="14343" width="21.140625" customWidth="1"/>
    <col min="14593" max="14593" width="22.28515625" customWidth="1"/>
    <col min="14594" max="14594" width="19.5703125" customWidth="1"/>
    <col min="14595" max="14595" width="13.42578125" customWidth="1"/>
    <col min="14596" max="14596" width="24.5703125" customWidth="1"/>
    <col min="14597" max="14597" width="21.85546875" customWidth="1"/>
    <col min="14598" max="14598" width="16.28515625" customWidth="1"/>
    <col min="14599" max="14599" width="21.140625" customWidth="1"/>
    <col min="14849" max="14849" width="22.28515625" customWidth="1"/>
    <col min="14850" max="14850" width="19.5703125" customWidth="1"/>
    <col min="14851" max="14851" width="13.42578125" customWidth="1"/>
    <col min="14852" max="14852" width="24.5703125" customWidth="1"/>
    <col min="14853" max="14853" width="21.85546875" customWidth="1"/>
    <col min="14854" max="14854" width="16.28515625" customWidth="1"/>
    <col min="14855" max="14855" width="21.140625" customWidth="1"/>
    <col min="15105" max="15105" width="22.28515625" customWidth="1"/>
    <col min="15106" max="15106" width="19.5703125" customWidth="1"/>
    <col min="15107" max="15107" width="13.42578125" customWidth="1"/>
    <col min="15108" max="15108" width="24.5703125" customWidth="1"/>
    <col min="15109" max="15109" width="21.85546875" customWidth="1"/>
    <col min="15110" max="15110" width="16.28515625" customWidth="1"/>
    <col min="15111" max="15111" width="21.140625" customWidth="1"/>
    <col min="15361" max="15361" width="22.28515625" customWidth="1"/>
    <col min="15362" max="15362" width="19.5703125" customWidth="1"/>
    <col min="15363" max="15363" width="13.42578125" customWidth="1"/>
    <col min="15364" max="15364" width="24.5703125" customWidth="1"/>
    <col min="15365" max="15365" width="21.85546875" customWidth="1"/>
    <col min="15366" max="15366" width="16.28515625" customWidth="1"/>
    <col min="15367" max="15367" width="21.140625" customWidth="1"/>
    <col min="15617" max="15617" width="22.28515625" customWidth="1"/>
    <col min="15618" max="15618" width="19.5703125" customWidth="1"/>
    <col min="15619" max="15619" width="13.42578125" customWidth="1"/>
    <col min="15620" max="15620" width="24.5703125" customWidth="1"/>
    <col min="15621" max="15621" width="21.85546875" customWidth="1"/>
    <col min="15622" max="15622" width="16.28515625" customWidth="1"/>
    <col min="15623" max="15623" width="21.140625" customWidth="1"/>
    <col min="15873" max="15873" width="22.28515625" customWidth="1"/>
    <col min="15874" max="15874" width="19.5703125" customWidth="1"/>
    <col min="15875" max="15875" width="13.42578125" customWidth="1"/>
    <col min="15876" max="15876" width="24.5703125" customWidth="1"/>
    <col min="15877" max="15877" width="21.85546875" customWidth="1"/>
    <col min="15878" max="15878" width="16.28515625" customWidth="1"/>
    <col min="15879" max="15879" width="21.140625" customWidth="1"/>
    <col min="16129" max="16129" width="22.28515625" customWidth="1"/>
    <col min="16130" max="16130" width="19.5703125" customWidth="1"/>
    <col min="16131" max="16131" width="13.42578125" customWidth="1"/>
    <col min="16132" max="16132" width="24.5703125" customWidth="1"/>
    <col min="16133" max="16133" width="21.85546875" customWidth="1"/>
    <col min="16134" max="16134" width="16.28515625" customWidth="1"/>
    <col min="16135" max="16135" width="21.140625" customWidth="1"/>
  </cols>
  <sheetData>
    <row r="1" spans="1:10" ht="37.5" customHeight="1" thickBot="1">
      <c r="A1" s="222" t="s">
        <v>89</v>
      </c>
      <c r="B1" s="222"/>
      <c r="C1" s="222"/>
      <c r="D1" s="222"/>
      <c r="E1" s="222"/>
      <c r="F1" s="222"/>
      <c r="G1" s="222"/>
    </row>
    <row r="2" spans="1:10" ht="82.5" customHeight="1" thickBot="1">
      <c r="A2" s="43" t="s">
        <v>0</v>
      </c>
      <c r="B2" s="43" t="s">
        <v>1</v>
      </c>
      <c r="C2" s="43" t="s">
        <v>2</v>
      </c>
      <c r="D2" s="10" t="s">
        <v>3</v>
      </c>
      <c r="E2" s="44" t="s">
        <v>4</v>
      </c>
      <c r="F2" s="44" t="s">
        <v>5</v>
      </c>
      <c r="G2" s="45" t="s">
        <v>6</v>
      </c>
      <c r="H2" s="5"/>
      <c r="I2" s="5"/>
      <c r="J2" s="5"/>
    </row>
    <row r="3" spans="1:10" ht="12.75" customHeight="1" thickTop="1" thickBot="1">
      <c r="A3" s="6">
        <v>1</v>
      </c>
      <c r="B3" s="6">
        <v>2</v>
      </c>
      <c r="C3" s="6">
        <v>3</v>
      </c>
      <c r="D3" s="6">
        <v>4</v>
      </c>
      <c r="E3" s="7">
        <v>5</v>
      </c>
      <c r="F3" s="7">
        <v>6</v>
      </c>
      <c r="G3" s="7">
        <v>7</v>
      </c>
      <c r="H3" s="5"/>
      <c r="I3" s="5"/>
      <c r="J3" s="5"/>
    </row>
    <row r="4" spans="1:10" ht="15.75" thickTop="1">
      <c r="A4" s="8" t="s">
        <v>7</v>
      </c>
      <c r="B4" s="39">
        <v>12593</v>
      </c>
      <c r="C4" s="39">
        <v>15358</v>
      </c>
      <c r="D4" s="283">
        <v>81.996353691886966</v>
      </c>
      <c r="E4" s="39">
        <v>47109</v>
      </c>
      <c r="F4" s="39">
        <v>32725</v>
      </c>
      <c r="G4" s="283">
        <v>1.4395416348357526</v>
      </c>
    </row>
    <row r="5" spans="1:10">
      <c r="A5" s="8" t="s">
        <v>8</v>
      </c>
      <c r="B5" s="39">
        <v>73037</v>
      </c>
      <c r="C5" s="39">
        <v>107936</v>
      </c>
      <c r="D5" s="283">
        <v>67.666950785650755</v>
      </c>
      <c r="E5" s="39">
        <v>181964</v>
      </c>
      <c r="F5" s="39">
        <v>124768</v>
      </c>
      <c r="G5" s="283">
        <v>1.4584188253398307</v>
      </c>
    </row>
    <row r="6" spans="1:10">
      <c r="A6" s="8" t="s">
        <v>9</v>
      </c>
      <c r="B6" s="39">
        <v>35374</v>
      </c>
      <c r="C6" s="39">
        <v>40594</v>
      </c>
      <c r="D6" s="283">
        <v>87.140956791644086</v>
      </c>
      <c r="E6" s="39">
        <v>100270</v>
      </c>
      <c r="F6" s="39">
        <v>72957</v>
      </c>
      <c r="G6" s="283">
        <v>1.3743712049563441</v>
      </c>
    </row>
    <row r="7" spans="1:10">
      <c r="A7" s="8" t="s">
        <v>10</v>
      </c>
      <c r="B7" s="39">
        <v>33379</v>
      </c>
      <c r="C7" s="39">
        <v>43599</v>
      </c>
      <c r="D7" s="283">
        <v>76.55909539209614</v>
      </c>
      <c r="E7" s="39">
        <v>111129</v>
      </c>
      <c r="F7" s="39">
        <v>95709</v>
      </c>
      <c r="G7" s="283">
        <v>1.1611133749177194</v>
      </c>
    </row>
    <row r="8" spans="1:10">
      <c r="A8" s="8" t="s">
        <v>11</v>
      </c>
      <c r="B8" s="39">
        <v>70234</v>
      </c>
      <c r="C8" s="39">
        <v>88113</v>
      </c>
      <c r="D8" s="283">
        <v>79.709010021222753</v>
      </c>
      <c r="E8" s="39">
        <v>291176</v>
      </c>
      <c r="F8" s="39">
        <v>123828</v>
      </c>
      <c r="G8" s="283">
        <v>2.3514552443712247</v>
      </c>
    </row>
    <row r="9" spans="1:10">
      <c r="A9" s="8" t="s">
        <v>12</v>
      </c>
      <c r="B9" s="39">
        <v>112251</v>
      </c>
      <c r="C9" s="39">
        <v>125176</v>
      </c>
      <c r="D9" s="283">
        <v>89.674538250143797</v>
      </c>
      <c r="E9" s="39">
        <v>272615</v>
      </c>
      <c r="F9" s="39">
        <v>181769</v>
      </c>
      <c r="G9" s="283">
        <v>1.499788192706127</v>
      </c>
    </row>
    <row r="10" spans="1:10">
      <c r="A10" s="8" t="s">
        <v>13</v>
      </c>
      <c r="B10" s="39">
        <v>28335</v>
      </c>
      <c r="C10" s="39">
        <v>39106</v>
      </c>
      <c r="D10" s="283">
        <v>72.456911982815939</v>
      </c>
      <c r="E10" s="39">
        <v>142816</v>
      </c>
      <c r="F10" s="39">
        <v>55034</v>
      </c>
      <c r="G10" s="283">
        <v>2.5950503325217138</v>
      </c>
    </row>
    <row r="11" spans="1:10">
      <c r="A11" s="8" t="s">
        <v>14</v>
      </c>
      <c r="B11" s="39">
        <v>15732</v>
      </c>
      <c r="C11" s="39">
        <v>25601</v>
      </c>
      <c r="D11" s="283">
        <v>61.45072458107105</v>
      </c>
      <c r="E11" s="39">
        <v>50756</v>
      </c>
      <c r="F11" s="39">
        <v>59378</v>
      </c>
      <c r="G11" s="283">
        <v>0.85479470510963662</v>
      </c>
    </row>
    <row r="12" spans="1:10">
      <c r="A12" s="8" t="s">
        <v>15</v>
      </c>
      <c r="B12" s="39">
        <v>83203</v>
      </c>
      <c r="C12" s="39">
        <v>105652</v>
      </c>
      <c r="D12" s="283">
        <v>78.751940332412076</v>
      </c>
      <c r="E12" s="39">
        <v>366738</v>
      </c>
      <c r="F12" s="39">
        <v>263295</v>
      </c>
      <c r="G12" s="283">
        <v>1.3928787101919899</v>
      </c>
    </row>
    <row r="13" spans="1:10">
      <c r="A13" s="8" t="s">
        <v>16</v>
      </c>
      <c r="B13" s="39">
        <v>32048</v>
      </c>
      <c r="C13" s="39">
        <v>43432</v>
      </c>
      <c r="D13" s="283">
        <v>73.78891140173144</v>
      </c>
      <c r="E13" s="39">
        <v>112220</v>
      </c>
      <c r="F13" s="39">
        <v>81219</v>
      </c>
      <c r="G13" s="283">
        <v>1.3816964010884152</v>
      </c>
    </row>
    <row r="14" spans="1:10">
      <c r="A14" s="8" t="s">
        <v>17</v>
      </c>
      <c r="B14" s="39">
        <v>67105</v>
      </c>
      <c r="C14" s="39">
        <v>105811</v>
      </c>
      <c r="D14" s="283">
        <v>63.419682263658785</v>
      </c>
      <c r="E14" s="39">
        <v>130220</v>
      </c>
      <c r="F14" s="39">
        <v>86540</v>
      </c>
      <c r="G14" s="283">
        <v>1.5047376935521146</v>
      </c>
    </row>
    <row r="15" spans="1:10">
      <c r="A15" s="8" t="s">
        <v>18</v>
      </c>
      <c r="B15" s="39">
        <v>45269</v>
      </c>
      <c r="C15" s="39">
        <v>61782</v>
      </c>
      <c r="D15" s="283">
        <v>73.272150464536594</v>
      </c>
      <c r="E15" s="39">
        <v>168482</v>
      </c>
      <c r="F15" s="39">
        <v>130747</v>
      </c>
      <c r="G15" s="283">
        <v>1.2886108285467353</v>
      </c>
    </row>
    <row r="16" spans="1:10">
      <c r="A16" s="8" t="s">
        <v>19</v>
      </c>
      <c r="B16" s="39">
        <v>19842</v>
      </c>
      <c r="C16" s="39">
        <v>38301</v>
      </c>
      <c r="D16" s="283">
        <v>51.805435889402361</v>
      </c>
      <c r="E16" s="39">
        <v>68316</v>
      </c>
      <c r="F16" s="39">
        <v>86302</v>
      </c>
      <c r="G16" s="283">
        <v>0.79159231535769736</v>
      </c>
    </row>
    <row r="17" spans="1:7">
      <c r="A17" s="8" t="s">
        <v>20</v>
      </c>
      <c r="B17" s="39">
        <v>7158</v>
      </c>
      <c r="C17" s="39">
        <v>9305</v>
      </c>
      <c r="D17" s="283">
        <v>76.926383664696402</v>
      </c>
      <c r="E17" s="39">
        <v>24198</v>
      </c>
      <c r="F17" s="39">
        <v>19002</v>
      </c>
      <c r="G17" s="283">
        <v>1.2734449005367856</v>
      </c>
    </row>
    <row r="18" spans="1:7">
      <c r="A18" s="8" t="s">
        <v>21</v>
      </c>
      <c r="B18" s="39">
        <v>31813</v>
      </c>
      <c r="C18" s="39">
        <v>46872</v>
      </c>
      <c r="D18" s="283">
        <v>67.872077146270698</v>
      </c>
      <c r="E18" s="39">
        <v>97405</v>
      </c>
      <c r="F18" s="39">
        <v>64238</v>
      </c>
      <c r="G18" s="283">
        <v>1.5163143310812914</v>
      </c>
    </row>
    <row r="19" spans="1:7" ht="15.75" thickBot="1">
      <c r="A19" s="37" t="s">
        <v>22</v>
      </c>
      <c r="B19" s="41">
        <v>87141</v>
      </c>
      <c r="C19" s="41">
        <v>96557</v>
      </c>
      <c r="D19" s="284">
        <v>90.248247149352196</v>
      </c>
      <c r="E19" s="41">
        <v>323504</v>
      </c>
      <c r="F19" s="41">
        <v>121566</v>
      </c>
      <c r="G19" s="284">
        <v>2.6611388052580489</v>
      </c>
    </row>
    <row r="20" spans="1:7" ht="16.5" customHeight="1" thickBot="1">
      <c r="A20" s="31" t="s">
        <v>23</v>
      </c>
      <c r="B20" s="32">
        <f>SUM(B4:B19)</f>
        <v>754514</v>
      </c>
      <c r="C20" s="32">
        <f>SUM(C4:C19)</f>
        <v>993195</v>
      </c>
      <c r="D20" s="204">
        <f>B20*100/C20</f>
        <v>75.968364721932758</v>
      </c>
      <c r="E20" s="32">
        <f>SUM(E4:E19)</f>
        <v>2488918</v>
      </c>
      <c r="F20" s="32">
        <f>SUM(F4:F19)</f>
        <v>1599077</v>
      </c>
      <c r="G20" s="204">
        <f>E20/F20</f>
        <v>1.556471639577081</v>
      </c>
    </row>
    <row r="21" spans="1:7">
      <c r="A21" s="36" t="s">
        <v>24</v>
      </c>
      <c r="B21" s="42">
        <v>13256</v>
      </c>
      <c r="C21" s="42">
        <v>18678</v>
      </c>
      <c r="D21" s="285">
        <v>70.971196059535274</v>
      </c>
      <c r="E21" s="42">
        <v>58686</v>
      </c>
      <c r="F21" s="42">
        <v>22161</v>
      </c>
      <c r="G21" s="285">
        <v>2.6481656964938405</v>
      </c>
    </row>
    <row r="22" spans="1:7">
      <c r="A22" s="8" t="s">
        <v>25</v>
      </c>
      <c r="B22" s="39">
        <v>84580</v>
      </c>
      <c r="C22" s="39">
        <v>133368</v>
      </c>
      <c r="D22" s="283">
        <v>63.418511187091354</v>
      </c>
      <c r="E22" s="39">
        <v>286602</v>
      </c>
      <c r="F22" s="39">
        <v>133790</v>
      </c>
      <c r="G22" s="283">
        <v>2.142178040212273</v>
      </c>
    </row>
    <row r="23" spans="1:7" ht="15.75" thickBot="1">
      <c r="A23" s="37" t="s">
        <v>26</v>
      </c>
      <c r="B23" s="38"/>
      <c r="C23" s="38"/>
      <c r="D23" s="216"/>
      <c r="E23" s="41">
        <v>16225</v>
      </c>
      <c r="F23" s="41">
        <v>32823</v>
      </c>
      <c r="G23" s="284">
        <v>0.4943180087134022</v>
      </c>
    </row>
    <row r="24" spans="1:7" ht="22.5" customHeight="1" thickBot="1">
      <c r="A24" s="31" t="s">
        <v>27</v>
      </c>
      <c r="B24" s="32">
        <f>SUM(B20:B23)</f>
        <v>852350</v>
      </c>
      <c r="C24" s="32">
        <f>SUM(C20:C23)</f>
        <v>1145241</v>
      </c>
      <c r="D24" s="203">
        <f>B24*100/C24</f>
        <v>74.425382954330132</v>
      </c>
      <c r="E24" s="32">
        <f>SUM(E20:E23)</f>
        <v>2850431</v>
      </c>
      <c r="F24" s="32">
        <f>SUM(F20:F23)</f>
        <v>1787851</v>
      </c>
      <c r="G24" s="203">
        <f>E24/F24</f>
        <v>1.5943336441347742</v>
      </c>
    </row>
    <row r="26" spans="1:7">
      <c r="A26" s="33"/>
      <c r="B26" s="33"/>
      <c r="C26" s="33"/>
      <c r="D26" s="34"/>
      <c r="E26" s="33"/>
      <c r="F26" s="33"/>
      <c r="G26" s="55"/>
    </row>
    <row r="27" spans="1:7" ht="39" customHeight="1" thickBot="1">
      <c r="A27" s="223" t="s">
        <v>88</v>
      </c>
      <c r="B27" s="223"/>
      <c r="C27" s="223"/>
      <c r="D27" s="223"/>
      <c r="E27" s="223"/>
      <c r="F27" s="223"/>
      <c r="G27" s="223"/>
    </row>
    <row r="28" spans="1:7" ht="79.5" customHeight="1" thickBot="1">
      <c r="A28" s="25" t="s">
        <v>0</v>
      </c>
      <c r="B28" s="25" t="s">
        <v>28</v>
      </c>
      <c r="C28" s="25" t="s">
        <v>29</v>
      </c>
      <c r="D28" s="24" t="s">
        <v>30</v>
      </c>
      <c r="E28" s="23" t="s">
        <v>31</v>
      </c>
      <c r="F28" s="23" t="s">
        <v>29</v>
      </c>
      <c r="G28" s="22" t="s">
        <v>32</v>
      </c>
    </row>
    <row r="29" spans="1:7" ht="12.75" customHeight="1" thickTop="1" thickBot="1">
      <c r="A29" s="46">
        <v>1</v>
      </c>
      <c r="B29" s="46">
        <v>2</v>
      </c>
      <c r="C29" s="46">
        <v>3</v>
      </c>
      <c r="D29" s="46">
        <v>4</v>
      </c>
      <c r="E29" s="47">
        <v>5</v>
      </c>
      <c r="F29" s="47">
        <v>6</v>
      </c>
      <c r="G29" s="47">
        <v>7</v>
      </c>
    </row>
    <row r="30" spans="1:7" ht="15.75" thickTop="1">
      <c r="A30" s="8" t="s">
        <v>7</v>
      </c>
      <c r="B30" s="39">
        <v>7415</v>
      </c>
      <c r="C30" s="39">
        <v>87953</v>
      </c>
      <c r="D30" s="283">
        <v>8.4306390913328713</v>
      </c>
      <c r="E30" s="39">
        <v>3882</v>
      </c>
      <c r="F30" s="39">
        <v>87953</v>
      </c>
      <c r="G30" s="283">
        <v>4.4137209646060969</v>
      </c>
    </row>
    <row r="31" spans="1:7">
      <c r="A31" s="8" t="s">
        <v>8</v>
      </c>
      <c r="B31" s="39">
        <v>55401</v>
      </c>
      <c r="C31" s="39">
        <v>420696</v>
      </c>
      <c r="D31" s="283">
        <v>13.168891551143819</v>
      </c>
      <c r="E31" s="39">
        <v>16916</v>
      </c>
      <c r="F31" s="39">
        <v>420696</v>
      </c>
      <c r="G31" s="283">
        <v>4.0209557495198434</v>
      </c>
    </row>
    <row r="32" spans="1:7">
      <c r="A32" s="8" t="s">
        <v>9</v>
      </c>
      <c r="B32" s="39">
        <v>56252</v>
      </c>
      <c r="C32" s="39">
        <v>209717</v>
      </c>
      <c r="D32" s="283">
        <v>26.822813601186361</v>
      </c>
      <c r="E32" s="39">
        <v>6890</v>
      </c>
      <c r="F32" s="39">
        <v>209717</v>
      </c>
      <c r="G32" s="283">
        <v>3.2853798213783336</v>
      </c>
    </row>
    <row r="33" spans="1:7">
      <c r="A33" s="8" t="s">
        <v>10</v>
      </c>
      <c r="B33" s="39">
        <v>72618</v>
      </c>
      <c r="C33" s="39">
        <v>243441</v>
      </c>
      <c r="D33" s="283">
        <v>29.829815027049676</v>
      </c>
      <c r="E33" s="39">
        <v>9459</v>
      </c>
      <c r="F33" s="39">
        <v>243441</v>
      </c>
      <c r="G33" s="283">
        <v>3.8855410551221858</v>
      </c>
    </row>
    <row r="34" spans="1:7">
      <c r="A34" s="8" t="s">
        <v>11</v>
      </c>
      <c r="B34" s="39">
        <v>104054</v>
      </c>
      <c r="C34" s="39">
        <v>460725</v>
      </c>
      <c r="D34" s="283">
        <v>22.584839112268707</v>
      </c>
      <c r="E34" s="39">
        <v>16849</v>
      </c>
      <c r="F34" s="39">
        <v>460725</v>
      </c>
      <c r="G34" s="283">
        <v>3.6570622388626619</v>
      </c>
    </row>
    <row r="35" spans="1:7">
      <c r="A35" s="8" t="s">
        <v>12</v>
      </c>
      <c r="B35" s="39">
        <v>133815</v>
      </c>
      <c r="C35" s="39">
        <v>620929</v>
      </c>
      <c r="D35" s="283">
        <v>21.550773115766859</v>
      </c>
      <c r="E35" s="39">
        <v>45741</v>
      </c>
      <c r="F35" s="39">
        <v>656867</v>
      </c>
      <c r="G35" s="283">
        <v>6.9635101169643168</v>
      </c>
    </row>
    <row r="36" spans="1:7">
      <c r="A36" s="8" t="s">
        <v>13</v>
      </c>
      <c r="B36" s="39">
        <v>47940</v>
      </c>
      <c r="C36" s="39">
        <v>211189</v>
      </c>
      <c r="D36" s="283">
        <v>22.700045930422512</v>
      </c>
      <c r="E36" s="39">
        <v>6754</v>
      </c>
      <c r="F36" s="39">
        <v>211189</v>
      </c>
      <c r="G36" s="283">
        <v>3.1980832335017451</v>
      </c>
    </row>
    <row r="37" spans="1:7">
      <c r="A37" s="8" t="s">
        <v>14</v>
      </c>
      <c r="B37" s="39">
        <v>55527</v>
      </c>
      <c r="C37" s="39">
        <v>182485</v>
      </c>
      <c r="D37" s="283">
        <v>30.42825437707209</v>
      </c>
      <c r="E37" s="39">
        <v>6042</v>
      </c>
      <c r="F37" s="39">
        <v>182485</v>
      </c>
      <c r="G37" s="283">
        <v>3.3109570649642435</v>
      </c>
    </row>
    <row r="38" spans="1:7">
      <c r="A38" s="8" t="s">
        <v>15</v>
      </c>
      <c r="B38" s="39">
        <v>202247</v>
      </c>
      <c r="C38" s="39">
        <v>659338</v>
      </c>
      <c r="D38" s="283">
        <v>30.674252052816612</v>
      </c>
      <c r="E38" s="39">
        <v>16792</v>
      </c>
      <c r="F38" s="39">
        <v>659338</v>
      </c>
      <c r="G38" s="283">
        <v>2.546796938747653</v>
      </c>
    </row>
    <row r="39" spans="1:7">
      <c r="A39" s="8" t="s">
        <v>16</v>
      </c>
      <c r="B39" s="39">
        <v>46558</v>
      </c>
      <c r="C39" s="39">
        <v>263721</v>
      </c>
      <c r="D39" s="283">
        <v>17.654263407161356</v>
      </c>
      <c r="E39" s="39">
        <v>9870</v>
      </c>
      <c r="F39" s="39">
        <v>263721</v>
      </c>
      <c r="G39" s="283">
        <v>3.7425916024889943</v>
      </c>
    </row>
    <row r="40" spans="1:7">
      <c r="A40" s="8" t="s">
        <v>17</v>
      </c>
      <c r="B40" s="39">
        <v>173229</v>
      </c>
      <c r="C40" s="39">
        <v>351874</v>
      </c>
      <c r="D40" s="283">
        <v>49.230406338632577</v>
      </c>
      <c r="E40" s="39">
        <v>11713</v>
      </c>
      <c r="F40" s="39">
        <v>351874</v>
      </c>
      <c r="G40" s="283">
        <v>3.3287483587875206</v>
      </c>
    </row>
    <row r="41" spans="1:7">
      <c r="A41" s="8" t="s">
        <v>18</v>
      </c>
      <c r="B41" s="39">
        <v>50809</v>
      </c>
      <c r="C41" s="39">
        <v>333123</v>
      </c>
      <c r="D41" s="283">
        <v>15.252324216580663</v>
      </c>
      <c r="E41" s="39">
        <v>19956</v>
      </c>
      <c r="F41" s="39">
        <v>333123</v>
      </c>
      <c r="G41" s="283">
        <v>5.9905800560153457</v>
      </c>
    </row>
    <row r="42" spans="1:7">
      <c r="A42" s="8" t="s">
        <v>19</v>
      </c>
      <c r="B42" s="39">
        <v>11557</v>
      </c>
      <c r="C42" s="39">
        <v>88113</v>
      </c>
      <c r="D42" s="283">
        <v>13.11611226493253</v>
      </c>
      <c r="E42" s="39">
        <v>9398</v>
      </c>
      <c r="F42" s="39">
        <v>157952</v>
      </c>
      <c r="G42" s="283">
        <v>5.9499088330632093</v>
      </c>
    </row>
    <row r="43" spans="1:7">
      <c r="A43" s="8" t="s">
        <v>20</v>
      </c>
      <c r="B43" s="39">
        <v>18232</v>
      </c>
      <c r="C43" s="39">
        <v>79785</v>
      </c>
      <c r="D43" s="283">
        <v>22.851413172902173</v>
      </c>
      <c r="E43" s="39">
        <v>2941</v>
      </c>
      <c r="F43" s="39">
        <v>79785</v>
      </c>
      <c r="G43" s="283">
        <v>3.6861565457166137</v>
      </c>
    </row>
    <row r="44" spans="1:7">
      <c r="A44" s="8" t="s">
        <v>21</v>
      </c>
      <c r="B44" s="39">
        <v>25953</v>
      </c>
      <c r="C44" s="39">
        <v>194537</v>
      </c>
      <c r="D44" s="283">
        <v>13.340906871186458</v>
      </c>
      <c r="E44" s="39">
        <v>9885</v>
      </c>
      <c r="F44" s="39">
        <v>194537</v>
      </c>
      <c r="G44" s="283">
        <v>5.0812955890139149</v>
      </c>
    </row>
    <row r="45" spans="1:7" ht="15.75" thickBot="1">
      <c r="A45" s="37" t="s">
        <v>22</v>
      </c>
      <c r="B45" s="41">
        <v>163055</v>
      </c>
      <c r="C45" s="41">
        <v>599144</v>
      </c>
      <c r="D45" s="284">
        <v>27.21465958100223</v>
      </c>
      <c r="E45" s="41">
        <v>24078</v>
      </c>
      <c r="F45" s="41">
        <v>599144</v>
      </c>
      <c r="G45" s="284">
        <v>4.0187333929739761</v>
      </c>
    </row>
    <row r="46" spans="1:7" ht="16.5" customHeight="1" thickBot="1">
      <c r="A46" s="11" t="s">
        <v>23</v>
      </c>
      <c r="B46" s="12">
        <f>SUM(B30:B45)</f>
        <v>1224662</v>
      </c>
      <c r="C46" s="12">
        <f>SUM(C30:C45)</f>
        <v>5006770</v>
      </c>
      <c r="D46" s="205">
        <f>B46*100/C46</f>
        <v>24.460120996171185</v>
      </c>
      <c r="E46" s="12">
        <f>SUM(E30:E45)</f>
        <v>217166</v>
      </c>
      <c r="F46" s="12">
        <f>SUM(F30:F45)</f>
        <v>5112547</v>
      </c>
      <c r="G46" s="205">
        <f>E46*100/F46</f>
        <v>4.247706671449671</v>
      </c>
    </row>
    <row r="47" spans="1:7">
      <c r="A47" s="8" t="s">
        <v>24</v>
      </c>
      <c r="B47" s="39">
        <v>21134</v>
      </c>
      <c r="C47" s="39">
        <v>105222</v>
      </c>
      <c r="D47" s="283">
        <v>20.085153294938323</v>
      </c>
      <c r="E47" s="39">
        <v>3162</v>
      </c>
      <c r="F47" s="39">
        <v>105222</v>
      </c>
      <c r="G47" s="283">
        <v>3.0050749843188687</v>
      </c>
    </row>
    <row r="48" spans="1:7">
      <c r="A48" s="8" t="s">
        <v>25</v>
      </c>
      <c r="B48" s="39">
        <v>131560</v>
      </c>
      <c r="C48" s="39">
        <v>518938</v>
      </c>
      <c r="D48" s="283">
        <v>25.351776127398651</v>
      </c>
      <c r="E48" s="39">
        <v>11933</v>
      </c>
      <c r="F48" s="39">
        <v>518938</v>
      </c>
      <c r="G48" s="283">
        <v>2.2995039869888116</v>
      </c>
    </row>
    <row r="49" spans="1:7" ht="15.75" thickBot="1">
      <c r="A49" s="37" t="s">
        <v>26</v>
      </c>
      <c r="B49" s="41">
        <v>13953</v>
      </c>
      <c r="C49" s="41">
        <v>100521</v>
      </c>
      <c r="D49" s="284">
        <v>13.880681648610738</v>
      </c>
      <c r="E49" s="41">
        <v>19887</v>
      </c>
      <c r="F49" s="41">
        <v>100521</v>
      </c>
      <c r="G49" s="284">
        <v>19.783925746858866</v>
      </c>
    </row>
    <row r="50" spans="1:7" ht="22.5" customHeight="1" thickBot="1">
      <c r="A50" s="31" t="s">
        <v>27</v>
      </c>
      <c r="B50" s="32">
        <f>SUM(B46:B49)</f>
        <v>1391309</v>
      </c>
      <c r="C50" s="32">
        <f>SUM(C46:C49)</f>
        <v>5731451</v>
      </c>
      <c r="D50" s="203">
        <f>B50*100/C50</f>
        <v>24.274987258898314</v>
      </c>
      <c r="E50" s="32">
        <f>SUM(E46:E49)</f>
        <v>252148</v>
      </c>
      <c r="F50" s="32">
        <f>SUM(F46:F49)</f>
        <v>5837228</v>
      </c>
      <c r="G50" s="203">
        <f>E50*100/F50</f>
        <v>4.3196530956131918</v>
      </c>
    </row>
    <row r="53" spans="1:7" ht="15" customHeight="1"/>
    <row r="54" spans="1:7">
      <c r="A54" s="33"/>
      <c r="B54" s="33"/>
      <c r="C54" s="33"/>
      <c r="D54" s="34"/>
      <c r="E54" s="33"/>
      <c r="F54" s="33"/>
      <c r="G54" s="55"/>
    </row>
    <row r="55" spans="1:7" ht="49.5" customHeight="1" thickBot="1">
      <c r="A55" s="222" t="s">
        <v>87</v>
      </c>
      <c r="B55" s="222"/>
      <c r="C55" s="222"/>
      <c r="D55" s="222"/>
      <c r="E55" s="222"/>
      <c r="F55" s="222"/>
      <c r="G55" s="222"/>
    </row>
    <row r="56" spans="1:7" ht="122.25" customHeight="1" thickBot="1">
      <c r="A56" s="25" t="s">
        <v>0</v>
      </c>
      <c r="B56" s="25" t="s">
        <v>33</v>
      </c>
      <c r="C56" s="25" t="s">
        <v>34</v>
      </c>
      <c r="D56" s="24" t="s">
        <v>35</v>
      </c>
      <c r="E56" s="23" t="s">
        <v>81</v>
      </c>
      <c r="F56" s="23" t="s">
        <v>36</v>
      </c>
      <c r="G56" s="22" t="s">
        <v>37</v>
      </c>
    </row>
    <row r="57" spans="1:7" ht="12.75" customHeight="1" thickTop="1" thickBot="1">
      <c r="A57" s="46">
        <v>1</v>
      </c>
      <c r="B57" s="46">
        <v>2</v>
      </c>
      <c r="C57" s="46">
        <v>3</v>
      </c>
      <c r="D57" s="46">
        <v>4</v>
      </c>
      <c r="E57" s="47">
        <v>5</v>
      </c>
      <c r="F57" s="47">
        <v>6</v>
      </c>
      <c r="G57" s="47">
        <v>7</v>
      </c>
    </row>
    <row r="58" spans="1:7" ht="15.75" thickTop="1">
      <c r="A58" s="8" t="s">
        <v>7</v>
      </c>
      <c r="B58" s="39">
        <v>390</v>
      </c>
      <c r="C58" s="39">
        <v>4192</v>
      </c>
      <c r="D58" s="283">
        <v>9.3034351145038165</v>
      </c>
      <c r="E58" s="39">
        <v>3849</v>
      </c>
      <c r="F58" s="39">
        <v>7176</v>
      </c>
      <c r="G58" s="283">
        <v>53.637123745819395</v>
      </c>
    </row>
    <row r="59" spans="1:7">
      <c r="A59" s="8" t="s">
        <v>8</v>
      </c>
      <c r="B59" s="39">
        <v>2722</v>
      </c>
      <c r="C59" s="39">
        <v>26481</v>
      </c>
      <c r="D59" s="283">
        <v>10.279068011026773</v>
      </c>
      <c r="E59" s="39">
        <v>12966</v>
      </c>
      <c r="F59" s="39">
        <v>35913</v>
      </c>
      <c r="G59" s="283">
        <v>36.1</v>
      </c>
    </row>
    <row r="60" spans="1:7">
      <c r="A60" s="8" t="s">
        <v>9</v>
      </c>
      <c r="B60" s="39">
        <v>1638</v>
      </c>
      <c r="C60" s="39">
        <v>9943</v>
      </c>
      <c r="D60" s="283">
        <v>16.473901237051191</v>
      </c>
      <c r="E60" s="39">
        <v>138</v>
      </c>
      <c r="F60" s="39">
        <v>6519</v>
      </c>
      <c r="G60" s="283">
        <v>2.1168890934192364</v>
      </c>
    </row>
    <row r="61" spans="1:7">
      <c r="A61" s="8" t="s">
        <v>10</v>
      </c>
      <c r="B61" s="39">
        <v>984</v>
      </c>
      <c r="C61" s="39">
        <v>8764</v>
      </c>
      <c r="D61" s="283">
        <v>11.22774988589685</v>
      </c>
      <c r="E61" s="39">
        <v>6960</v>
      </c>
      <c r="F61" s="39">
        <v>20444</v>
      </c>
      <c r="G61" s="283">
        <v>34.044218352572884</v>
      </c>
    </row>
    <row r="62" spans="1:7">
      <c r="A62" s="8" t="s">
        <v>11</v>
      </c>
      <c r="B62" s="39">
        <v>1315</v>
      </c>
      <c r="C62" s="39">
        <v>10761</v>
      </c>
      <c r="D62" s="283">
        <v>12.220053898336586</v>
      </c>
      <c r="E62" s="39">
        <v>4116</v>
      </c>
      <c r="F62" s="39">
        <v>14992</v>
      </c>
      <c r="G62" s="283">
        <v>27.454642475987196</v>
      </c>
    </row>
    <row r="63" spans="1:7">
      <c r="A63" s="8" t="s">
        <v>12</v>
      </c>
      <c r="B63" s="39">
        <v>2224</v>
      </c>
      <c r="C63" s="39">
        <v>32319</v>
      </c>
      <c r="D63" s="283">
        <v>6.8814010334478173</v>
      </c>
      <c r="E63" s="39">
        <v>13379</v>
      </c>
      <c r="F63" s="39">
        <v>24657</v>
      </c>
      <c r="G63" s="283">
        <v>54.260453420935228</v>
      </c>
    </row>
    <row r="64" spans="1:7">
      <c r="A64" s="8" t="s">
        <v>13</v>
      </c>
      <c r="B64" s="39">
        <v>1671</v>
      </c>
      <c r="C64" s="39">
        <v>8426</v>
      </c>
      <c r="D64" s="283">
        <v>19.831474009019701</v>
      </c>
      <c r="E64" s="39">
        <v>1725</v>
      </c>
      <c r="F64" s="39">
        <v>2910</v>
      </c>
      <c r="G64" s="283">
        <v>59.27835051546392</v>
      </c>
    </row>
    <row r="65" spans="1:7">
      <c r="A65" s="8" t="s">
        <v>14</v>
      </c>
      <c r="B65" s="39">
        <v>846</v>
      </c>
      <c r="C65" s="39">
        <v>7652</v>
      </c>
      <c r="D65" s="283">
        <v>11.055933089388395</v>
      </c>
      <c r="E65" s="39">
        <v>2845</v>
      </c>
      <c r="F65" s="39">
        <v>12275</v>
      </c>
      <c r="G65" s="283">
        <v>23.177189409368633</v>
      </c>
    </row>
    <row r="66" spans="1:7">
      <c r="A66" s="8" t="s">
        <v>15</v>
      </c>
      <c r="B66" s="39">
        <v>2472</v>
      </c>
      <c r="C66" s="39">
        <v>32994</v>
      </c>
      <c r="D66" s="283">
        <v>7.4922713220585564</v>
      </c>
      <c r="E66" s="39">
        <v>1171</v>
      </c>
      <c r="F66" s="39">
        <v>36384</v>
      </c>
      <c r="G66" s="283">
        <v>3.2</v>
      </c>
    </row>
    <row r="67" spans="1:7">
      <c r="A67" s="8" t="s">
        <v>16</v>
      </c>
      <c r="B67" s="39">
        <v>975</v>
      </c>
      <c r="C67" s="39">
        <v>13437</v>
      </c>
      <c r="D67" s="283">
        <v>7.2560839473096674</v>
      </c>
      <c r="E67" s="39">
        <v>7078</v>
      </c>
      <c r="F67" s="39">
        <v>16483</v>
      </c>
      <c r="G67" s="283">
        <v>42.941212157980949</v>
      </c>
    </row>
    <row r="68" spans="1:7">
      <c r="A68" s="8" t="s">
        <v>17</v>
      </c>
      <c r="B68" s="39">
        <v>2329</v>
      </c>
      <c r="C68" s="39">
        <v>24031</v>
      </c>
      <c r="D68" s="283">
        <v>9.69164828762848</v>
      </c>
      <c r="E68" s="39">
        <v>2793</v>
      </c>
      <c r="F68" s="39">
        <v>30487</v>
      </c>
      <c r="G68" s="283">
        <v>9.16</v>
      </c>
    </row>
    <row r="69" spans="1:7">
      <c r="A69" s="8" t="s">
        <v>18</v>
      </c>
      <c r="B69" s="39">
        <v>1421</v>
      </c>
      <c r="C69" s="39">
        <v>17052</v>
      </c>
      <c r="D69" s="283">
        <v>8.3333333333333321</v>
      </c>
      <c r="E69" s="39">
        <v>3122</v>
      </c>
      <c r="F69" s="39">
        <v>16217</v>
      </c>
      <c r="G69" s="283">
        <v>19.2</v>
      </c>
    </row>
    <row r="70" spans="1:7">
      <c r="A70" s="8" t="s">
        <v>19</v>
      </c>
      <c r="B70" s="39">
        <v>1704</v>
      </c>
      <c r="C70" s="39">
        <v>8715</v>
      </c>
      <c r="D70" s="283">
        <v>19.552495697074011</v>
      </c>
      <c r="E70" s="39">
        <v>2354</v>
      </c>
      <c r="F70" s="39">
        <v>9077</v>
      </c>
      <c r="G70" s="283">
        <v>25.93</v>
      </c>
    </row>
    <row r="71" spans="1:7">
      <c r="A71" s="8" t="s">
        <v>20</v>
      </c>
      <c r="B71" s="39">
        <v>514</v>
      </c>
      <c r="C71" s="39">
        <v>2920</v>
      </c>
      <c r="D71" s="283">
        <v>17.602739726027398</v>
      </c>
      <c r="E71" s="39">
        <v>2685</v>
      </c>
      <c r="F71" s="39">
        <v>3548</v>
      </c>
      <c r="G71" s="283">
        <v>75.676437429537771</v>
      </c>
    </row>
    <row r="72" spans="1:7">
      <c r="A72" s="8" t="s">
        <v>21</v>
      </c>
      <c r="B72" s="39">
        <v>1476</v>
      </c>
      <c r="C72" s="39">
        <v>13031</v>
      </c>
      <c r="D72" s="283">
        <v>11.326836006446166</v>
      </c>
      <c r="E72" s="39">
        <v>8856</v>
      </c>
      <c r="F72" s="39">
        <v>14471</v>
      </c>
      <c r="G72" s="283">
        <v>61.19825858613779</v>
      </c>
    </row>
    <row r="73" spans="1:7" ht="15.75" thickBot="1">
      <c r="A73" s="37" t="s">
        <v>22</v>
      </c>
      <c r="B73" s="41">
        <v>2232</v>
      </c>
      <c r="C73" s="41">
        <v>27377</v>
      </c>
      <c r="D73" s="284">
        <v>8.1528290170581155</v>
      </c>
      <c r="E73" s="41">
        <v>1696</v>
      </c>
      <c r="F73" s="41">
        <v>12172</v>
      </c>
      <c r="G73" s="284">
        <v>13.933618139993428</v>
      </c>
    </row>
    <row r="74" spans="1:7" ht="16.5" customHeight="1" thickBot="1">
      <c r="A74" s="11" t="s">
        <v>38</v>
      </c>
      <c r="B74" s="12">
        <f>SUM(B58:B73)</f>
        <v>24913</v>
      </c>
      <c r="C74" s="12">
        <f>SUM(C58:C73)</f>
        <v>248095</v>
      </c>
      <c r="D74" s="205">
        <f>B74*100/C74</f>
        <v>10.041717890324271</v>
      </c>
      <c r="E74" s="12">
        <f>SUM(E66:E73)</f>
        <v>29755</v>
      </c>
      <c r="F74" s="12">
        <f>SUM(F66:F73)</f>
        <v>138839</v>
      </c>
      <c r="G74" s="205">
        <f>E74*100/F74</f>
        <v>21.431298122285526</v>
      </c>
    </row>
    <row r="75" spans="1:7">
      <c r="A75" s="8" t="s">
        <v>24</v>
      </c>
      <c r="B75" s="39">
        <v>1076</v>
      </c>
      <c r="C75" s="39">
        <v>4141</v>
      </c>
      <c r="D75" s="283">
        <v>25.98406182081623</v>
      </c>
      <c r="E75" s="39">
        <v>16945</v>
      </c>
      <c r="F75" s="39">
        <v>18678</v>
      </c>
      <c r="G75" s="283">
        <v>90.721704679301851</v>
      </c>
    </row>
    <row r="76" spans="1:7">
      <c r="A76" s="8" t="s">
        <v>25</v>
      </c>
      <c r="B76" s="39">
        <v>1277</v>
      </c>
      <c r="C76" s="39">
        <v>19501</v>
      </c>
      <c r="D76" s="283">
        <v>6.5483821342495254</v>
      </c>
      <c r="E76" s="39">
        <v>12580</v>
      </c>
      <c r="F76" s="39">
        <v>17642</v>
      </c>
      <c r="G76" s="283">
        <v>71.307108037637462</v>
      </c>
    </row>
    <row r="77" spans="1:7" ht="15.75" thickBot="1">
      <c r="A77" s="8" t="s">
        <v>26</v>
      </c>
      <c r="B77" s="50"/>
      <c r="C77" s="50"/>
      <c r="D77" s="51"/>
      <c r="E77" s="14"/>
      <c r="F77" s="14"/>
      <c r="G77" s="219"/>
    </row>
    <row r="78" spans="1:7" ht="22.5" customHeight="1" thickBot="1">
      <c r="A78" s="11" t="s">
        <v>27</v>
      </c>
      <c r="B78" s="12">
        <f>SUM(B74:B77)</f>
        <v>27266</v>
      </c>
      <c r="C78" s="12">
        <f>SUM(C74:C77)</f>
        <v>271737</v>
      </c>
      <c r="D78" s="206">
        <f>B78*100/C78</f>
        <v>10.033966666298664</v>
      </c>
      <c r="E78" s="12">
        <f>SUM(E74:E77)</f>
        <v>59280</v>
      </c>
      <c r="F78" s="12">
        <f>SUM(F74:F77)</f>
        <v>175159</v>
      </c>
      <c r="G78" s="206">
        <f>E78*100/F78</f>
        <v>33.843536444030853</v>
      </c>
    </row>
    <row r="81" spans="1:7" ht="49.5" customHeight="1" thickBot="1">
      <c r="A81" s="222" t="s">
        <v>90</v>
      </c>
      <c r="B81" s="222"/>
      <c r="C81" s="222"/>
      <c r="D81" s="222"/>
      <c r="E81" s="222"/>
      <c r="F81" s="222"/>
      <c r="G81" s="222"/>
    </row>
    <row r="82" spans="1:7" ht="108" customHeight="1" thickBot="1">
      <c r="A82" s="1" t="s">
        <v>0</v>
      </c>
      <c r="B82" s="1" t="s">
        <v>39</v>
      </c>
      <c r="C82" s="1" t="s">
        <v>40</v>
      </c>
      <c r="D82" s="2" t="s">
        <v>41</v>
      </c>
      <c r="E82" s="3" t="s">
        <v>42</v>
      </c>
      <c r="F82" s="3" t="s">
        <v>43</v>
      </c>
      <c r="G82" s="4" t="s">
        <v>44</v>
      </c>
    </row>
    <row r="83" spans="1:7" ht="12.75" customHeight="1" thickTop="1" thickBot="1">
      <c r="A83" s="6">
        <v>1</v>
      </c>
      <c r="B83" s="6">
        <v>2</v>
      </c>
      <c r="C83" s="6">
        <v>3</v>
      </c>
      <c r="D83" s="6">
        <v>4</v>
      </c>
      <c r="E83" s="7">
        <v>5</v>
      </c>
      <c r="F83" s="7">
        <v>6</v>
      </c>
      <c r="G83" s="7">
        <v>7</v>
      </c>
    </row>
    <row r="84" spans="1:7" ht="15.75" thickTop="1">
      <c r="A84" s="8" t="s">
        <v>7</v>
      </c>
      <c r="B84" s="39">
        <v>212</v>
      </c>
      <c r="C84" s="39">
        <v>725</v>
      </c>
      <c r="D84" s="283">
        <v>29.241379310344829</v>
      </c>
      <c r="E84" s="39">
        <v>320</v>
      </c>
      <c r="F84" s="39">
        <v>725</v>
      </c>
      <c r="G84" s="283">
        <v>44.137931034482762</v>
      </c>
    </row>
    <row r="85" spans="1:7">
      <c r="A85" s="8" t="s">
        <v>8</v>
      </c>
      <c r="B85" s="39">
        <v>320</v>
      </c>
      <c r="C85" s="39">
        <v>5506</v>
      </c>
      <c r="D85" s="283">
        <v>5.8118416273156557</v>
      </c>
      <c r="E85" s="39">
        <v>414</v>
      </c>
      <c r="F85" s="39">
        <v>5506</v>
      </c>
      <c r="G85" s="283">
        <v>7.5190701053396296</v>
      </c>
    </row>
    <row r="86" spans="1:7">
      <c r="A86" s="8" t="s">
        <v>9</v>
      </c>
      <c r="B86" s="39">
        <v>771</v>
      </c>
      <c r="C86" s="39">
        <v>1556</v>
      </c>
      <c r="D86" s="283">
        <v>49.550128534704371</v>
      </c>
      <c r="E86" s="39">
        <v>1170</v>
      </c>
      <c r="F86" s="39">
        <v>1556</v>
      </c>
      <c r="G86" s="283">
        <v>75.19280205655528</v>
      </c>
    </row>
    <row r="87" spans="1:7">
      <c r="A87" s="8" t="s">
        <v>10</v>
      </c>
      <c r="B87" s="39">
        <v>1464</v>
      </c>
      <c r="C87" s="39">
        <v>4359</v>
      </c>
      <c r="D87" s="283">
        <v>33.585684790089473</v>
      </c>
      <c r="E87" s="39">
        <v>2079</v>
      </c>
      <c r="F87" s="39">
        <v>4359</v>
      </c>
      <c r="G87" s="283">
        <v>47.694425326909837</v>
      </c>
    </row>
    <row r="88" spans="1:7">
      <c r="A88" s="8" t="s">
        <v>11</v>
      </c>
      <c r="B88" s="39">
        <v>2426</v>
      </c>
      <c r="C88" s="39">
        <v>3693</v>
      </c>
      <c r="D88" s="283">
        <v>65.691849444895752</v>
      </c>
      <c r="E88" s="39">
        <v>1997</v>
      </c>
      <c r="F88" s="39">
        <v>3693</v>
      </c>
      <c r="G88" s="283">
        <v>54.075277552125641</v>
      </c>
    </row>
    <row r="89" spans="1:7">
      <c r="A89" s="8" t="s">
        <v>12</v>
      </c>
      <c r="B89" s="39">
        <v>2589</v>
      </c>
      <c r="C89" s="39">
        <v>5963</v>
      </c>
      <c r="D89" s="283">
        <v>43.41774274693946</v>
      </c>
      <c r="E89" s="39">
        <v>2492</v>
      </c>
      <c r="F89" s="39">
        <v>5963</v>
      </c>
      <c r="G89" s="283">
        <v>41.791044776119399</v>
      </c>
    </row>
    <row r="90" spans="1:7">
      <c r="A90" s="8" t="s">
        <v>13</v>
      </c>
      <c r="B90" s="39">
        <v>545</v>
      </c>
      <c r="C90" s="39">
        <v>2089</v>
      </c>
      <c r="D90" s="283">
        <v>26.089037817137385</v>
      </c>
      <c r="E90" s="39">
        <v>279</v>
      </c>
      <c r="F90" s="39">
        <v>2089</v>
      </c>
      <c r="G90" s="283">
        <v>13.355672570607947</v>
      </c>
    </row>
    <row r="91" spans="1:7">
      <c r="A91" s="8" t="s">
        <v>14</v>
      </c>
      <c r="B91" s="48"/>
      <c r="C91" s="48"/>
      <c r="D91" s="49"/>
      <c r="E91" s="9"/>
      <c r="F91" s="9"/>
      <c r="G91" s="219"/>
    </row>
    <row r="92" spans="1:7">
      <c r="A92" s="8" t="s">
        <v>15</v>
      </c>
      <c r="B92" s="39">
        <v>1030</v>
      </c>
      <c r="C92" s="39">
        <v>9496</v>
      </c>
      <c r="D92" s="283">
        <v>10.846672283066553</v>
      </c>
      <c r="E92" s="39">
        <v>1426</v>
      </c>
      <c r="F92" s="39">
        <v>9496</v>
      </c>
      <c r="G92" s="283">
        <v>15.016849199663016</v>
      </c>
    </row>
    <row r="93" spans="1:7">
      <c r="A93" s="8" t="s">
        <v>16</v>
      </c>
      <c r="B93" s="39">
        <v>5481</v>
      </c>
      <c r="C93" s="39">
        <v>10063</v>
      </c>
      <c r="D93" s="283">
        <v>54.466858789625363</v>
      </c>
      <c r="E93" s="39">
        <v>4559</v>
      </c>
      <c r="F93" s="39">
        <v>10063</v>
      </c>
      <c r="G93" s="283">
        <v>45.304581138825398</v>
      </c>
    </row>
    <row r="94" spans="1:7">
      <c r="A94" s="8" t="s">
        <v>17</v>
      </c>
      <c r="B94" s="39">
        <v>511</v>
      </c>
      <c r="C94" s="39">
        <v>7795</v>
      </c>
      <c r="D94" s="283">
        <v>6.5554842847979478</v>
      </c>
      <c r="E94" s="39">
        <v>918</v>
      </c>
      <c r="F94" s="39">
        <v>7795</v>
      </c>
      <c r="G94" s="283">
        <v>11.776779987171263</v>
      </c>
    </row>
    <row r="95" spans="1:7">
      <c r="A95" s="8" t="s">
        <v>18</v>
      </c>
      <c r="B95" s="39">
        <v>1838</v>
      </c>
      <c r="C95" s="39">
        <v>5579</v>
      </c>
      <c r="D95" s="283">
        <v>32.944972217243233</v>
      </c>
      <c r="E95" s="39">
        <v>686</v>
      </c>
      <c r="F95" s="39">
        <v>5579</v>
      </c>
      <c r="G95" s="283">
        <v>12.296110414052698</v>
      </c>
    </row>
    <row r="96" spans="1:7">
      <c r="A96" s="8" t="s">
        <v>19</v>
      </c>
      <c r="B96" s="39">
        <v>1077</v>
      </c>
      <c r="C96" s="39">
        <v>2283</v>
      </c>
      <c r="D96" s="283">
        <v>47.174770039421816</v>
      </c>
      <c r="E96" s="39">
        <v>575</v>
      </c>
      <c r="F96" s="39">
        <v>2283</v>
      </c>
      <c r="G96" s="283">
        <v>25.186158563293908</v>
      </c>
    </row>
    <row r="97" spans="1:7">
      <c r="A97" s="8" t="s">
        <v>20</v>
      </c>
      <c r="B97" s="39">
        <v>459</v>
      </c>
      <c r="C97" s="39">
        <v>570</v>
      </c>
      <c r="D97" s="283">
        <v>80.526315789473685</v>
      </c>
      <c r="E97" s="39">
        <v>312</v>
      </c>
      <c r="F97" s="39">
        <v>570</v>
      </c>
      <c r="G97" s="283">
        <v>54.736842105263165</v>
      </c>
    </row>
    <row r="98" spans="1:7">
      <c r="A98" s="8" t="s">
        <v>21</v>
      </c>
      <c r="B98" s="39">
        <v>1461</v>
      </c>
      <c r="C98" s="39">
        <v>3492</v>
      </c>
      <c r="D98" s="283">
        <v>41.838487972508595</v>
      </c>
      <c r="E98" s="39">
        <v>1504</v>
      </c>
      <c r="F98" s="39">
        <v>3492</v>
      </c>
      <c r="G98" s="283">
        <v>43.069873997709053</v>
      </c>
    </row>
    <row r="99" spans="1:7" ht="15.75" thickBot="1">
      <c r="A99" s="37" t="s">
        <v>22</v>
      </c>
      <c r="B99" s="41">
        <v>661</v>
      </c>
      <c r="C99" s="41">
        <v>2022</v>
      </c>
      <c r="D99" s="284">
        <v>32.690405539070227</v>
      </c>
      <c r="E99" s="41">
        <v>681</v>
      </c>
      <c r="F99" s="41">
        <v>2022</v>
      </c>
      <c r="G99" s="284">
        <v>33.679525222551931</v>
      </c>
    </row>
    <row r="100" spans="1:7" ht="16.5" customHeight="1" thickBot="1">
      <c r="A100" s="11" t="s">
        <v>23</v>
      </c>
      <c r="B100" s="12">
        <f>SUM(B84:B99)</f>
        <v>20845</v>
      </c>
      <c r="C100" s="12">
        <f>SUM(C84:C99)</f>
        <v>65191</v>
      </c>
      <c r="D100" s="218">
        <f>B100*100/C100</f>
        <v>31.97527266033655</v>
      </c>
      <c r="E100" s="12">
        <f>SUM(E84:E99)</f>
        <v>19412</v>
      </c>
      <c r="F100" s="12">
        <f>SUM(F84:F99)</f>
        <v>65191</v>
      </c>
      <c r="G100" s="218">
        <f>E100*100/F100</f>
        <v>29.777116473132793</v>
      </c>
    </row>
    <row r="101" spans="1:7">
      <c r="A101" s="8" t="s">
        <v>24</v>
      </c>
      <c r="B101" s="39">
        <v>432</v>
      </c>
      <c r="C101" s="39">
        <v>3532</v>
      </c>
      <c r="D101" s="283">
        <v>12.231030577576444</v>
      </c>
      <c r="E101" s="39">
        <v>734</v>
      </c>
      <c r="F101" s="39">
        <v>3532</v>
      </c>
      <c r="G101" s="283">
        <v>20.781426953567383</v>
      </c>
    </row>
    <row r="102" spans="1:7">
      <c r="A102" s="8" t="s">
        <v>25</v>
      </c>
      <c r="B102" s="39">
        <v>258</v>
      </c>
      <c r="C102" s="39">
        <v>3384</v>
      </c>
      <c r="D102" s="283">
        <v>7.624113475177305</v>
      </c>
      <c r="E102" s="39">
        <v>2193</v>
      </c>
      <c r="F102" s="39">
        <v>3384</v>
      </c>
      <c r="G102" s="283">
        <v>64.804964539007088</v>
      </c>
    </row>
    <row r="103" spans="1:7" ht="15.75" thickBot="1">
      <c r="A103" s="37" t="s">
        <v>26</v>
      </c>
      <c r="B103" s="56"/>
      <c r="C103" s="56"/>
      <c r="D103" s="57"/>
      <c r="E103" s="54"/>
      <c r="F103" s="54"/>
      <c r="G103" s="216"/>
    </row>
    <row r="104" spans="1:7" ht="22.5" customHeight="1" thickBot="1">
      <c r="A104" s="31" t="s">
        <v>27</v>
      </c>
      <c r="B104" s="32">
        <f>SUM(B100:B103)</f>
        <v>21535</v>
      </c>
      <c r="C104" s="32">
        <f>SUM(C100:C103)</f>
        <v>72107</v>
      </c>
      <c r="D104" s="203">
        <f>B104*100/C104</f>
        <v>29.865339010082238</v>
      </c>
      <c r="E104" s="32">
        <f>SUM(E100:E103)</f>
        <v>22339</v>
      </c>
      <c r="F104" s="32">
        <f>SUM(F100:F103)</f>
        <v>72107</v>
      </c>
      <c r="G104" s="203">
        <f>E104*100/F104</f>
        <v>30.980348648536204</v>
      </c>
    </row>
    <row r="107" spans="1:7" ht="48.75" customHeight="1" thickBot="1">
      <c r="A107" s="221" t="s">
        <v>91</v>
      </c>
      <c r="B107" s="221"/>
      <c r="C107" s="221"/>
      <c r="D107" s="221"/>
      <c r="E107" s="221"/>
      <c r="F107" s="221"/>
      <c r="G107" s="221"/>
    </row>
    <row r="108" spans="1:7" ht="122.25" customHeight="1" thickBot="1">
      <c r="A108" s="1" t="s">
        <v>0</v>
      </c>
      <c r="B108" s="1" t="s">
        <v>45</v>
      </c>
      <c r="C108" s="1" t="s">
        <v>46</v>
      </c>
      <c r="D108" s="2" t="s">
        <v>47</v>
      </c>
      <c r="E108" s="3" t="s">
        <v>82</v>
      </c>
      <c r="F108" s="3" t="s">
        <v>48</v>
      </c>
      <c r="G108" s="4" t="s">
        <v>83</v>
      </c>
    </row>
    <row r="109" spans="1:7" ht="12.75" customHeight="1" thickTop="1" thickBot="1">
      <c r="A109" s="6">
        <v>1</v>
      </c>
      <c r="B109" s="6">
        <v>2</v>
      </c>
      <c r="C109" s="6">
        <v>3</v>
      </c>
      <c r="D109" s="6">
        <v>4</v>
      </c>
      <c r="E109" s="7">
        <v>5</v>
      </c>
      <c r="F109" s="7">
        <v>6</v>
      </c>
      <c r="G109" s="7">
        <v>7</v>
      </c>
    </row>
    <row r="110" spans="1:7" ht="15.75" thickTop="1">
      <c r="A110" s="8" t="s">
        <v>7</v>
      </c>
      <c r="B110" s="39">
        <v>11584</v>
      </c>
      <c r="C110" s="39">
        <v>15358</v>
      </c>
      <c r="D110" s="283">
        <v>75.426487823935403</v>
      </c>
      <c r="E110" s="39">
        <v>274</v>
      </c>
      <c r="F110" s="39">
        <v>8661</v>
      </c>
      <c r="G110" s="283">
        <v>3.163606973790555</v>
      </c>
    </row>
    <row r="111" spans="1:7">
      <c r="A111" s="8" t="s">
        <v>8</v>
      </c>
      <c r="B111" s="39">
        <v>19499</v>
      </c>
      <c r="C111" s="39">
        <v>107936</v>
      </c>
      <c r="D111" s="283">
        <v>18.065335013341237</v>
      </c>
      <c r="E111" s="39">
        <v>2070</v>
      </c>
      <c r="F111" s="39">
        <v>55426</v>
      </c>
      <c r="G111" s="283">
        <v>3.7347093421859774</v>
      </c>
    </row>
    <row r="112" spans="1:7">
      <c r="A112" s="8" t="s">
        <v>9</v>
      </c>
      <c r="B112" s="39">
        <v>1729</v>
      </c>
      <c r="C112" s="39">
        <v>40594</v>
      </c>
      <c r="D112" s="283">
        <v>4.2592501354880037</v>
      </c>
      <c r="E112" s="39">
        <v>642</v>
      </c>
      <c r="F112" s="39">
        <v>22784</v>
      </c>
      <c r="G112" s="283">
        <v>2.8177668539325844</v>
      </c>
    </row>
    <row r="113" spans="1:7">
      <c r="A113" s="8" t="s">
        <v>10</v>
      </c>
      <c r="B113" s="39">
        <v>12118</v>
      </c>
      <c r="C113" s="39">
        <v>43599</v>
      </c>
      <c r="D113" s="283">
        <v>27.794215463657423</v>
      </c>
      <c r="E113" s="39">
        <v>1410</v>
      </c>
      <c r="F113" s="39">
        <v>21854</v>
      </c>
      <c r="G113" s="283">
        <v>6.4519081175070925</v>
      </c>
    </row>
    <row r="114" spans="1:7">
      <c r="A114" s="8" t="s">
        <v>11</v>
      </c>
      <c r="B114" s="39">
        <v>49690</v>
      </c>
      <c r="C114" s="39">
        <v>88113</v>
      </c>
      <c r="D114" s="283">
        <v>56.393494717011109</v>
      </c>
      <c r="E114" s="39">
        <v>2366</v>
      </c>
      <c r="F114" s="39">
        <v>23335</v>
      </c>
      <c r="G114" s="283">
        <v>10.139275766016713</v>
      </c>
    </row>
    <row r="115" spans="1:7">
      <c r="A115" s="8" t="s">
        <v>12</v>
      </c>
      <c r="B115" s="39">
        <v>13379</v>
      </c>
      <c r="C115" s="39">
        <v>125176</v>
      </c>
      <c r="D115" s="283">
        <v>10.68815108327475</v>
      </c>
      <c r="E115" s="39">
        <v>2730</v>
      </c>
      <c r="F115" s="39">
        <v>67048</v>
      </c>
      <c r="G115" s="283">
        <v>4.071709819830569</v>
      </c>
    </row>
    <row r="116" spans="1:7">
      <c r="A116" s="8" t="s">
        <v>13</v>
      </c>
      <c r="B116" s="39">
        <v>15633</v>
      </c>
      <c r="C116" s="39">
        <v>39106</v>
      </c>
      <c r="D116" s="283">
        <v>39.975962767861709</v>
      </c>
      <c r="E116" s="39">
        <v>338</v>
      </c>
      <c r="F116" s="39">
        <v>22005</v>
      </c>
      <c r="G116" s="283">
        <v>1.5360145421495115</v>
      </c>
    </row>
    <row r="117" spans="1:7">
      <c r="A117" s="8" t="s">
        <v>14</v>
      </c>
      <c r="B117" s="48"/>
      <c r="C117" s="48"/>
      <c r="D117" s="49"/>
      <c r="E117" s="39">
        <v>656</v>
      </c>
      <c r="F117" s="39">
        <v>14726</v>
      </c>
      <c r="G117" s="283">
        <v>4.4547059622436507</v>
      </c>
    </row>
    <row r="118" spans="1:7">
      <c r="A118" s="8" t="s">
        <v>15</v>
      </c>
      <c r="B118" s="39">
        <v>10670</v>
      </c>
      <c r="C118" s="39">
        <v>151974</v>
      </c>
      <c r="D118" s="283">
        <v>7.02</v>
      </c>
      <c r="E118" s="39">
        <v>1713</v>
      </c>
      <c r="F118" s="39">
        <v>56692</v>
      </c>
      <c r="G118" s="283">
        <v>3.021590347844493</v>
      </c>
    </row>
    <row r="119" spans="1:7">
      <c r="A119" s="8" t="s">
        <v>16</v>
      </c>
      <c r="B119" s="39">
        <v>51141</v>
      </c>
      <c r="C119" s="39">
        <v>55771</v>
      </c>
      <c r="D119" s="283">
        <v>91.698194402108626</v>
      </c>
      <c r="E119" s="39">
        <v>2584</v>
      </c>
      <c r="F119" s="39">
        <v>28497</v>
      </c>
      <c r="G119" s="283">
        <v>9.0676211531038362</v>
      </c>
    </row>
    <row r="120" spans="1:7">
      <c r="A120" s="8" t="s">
        <v>17</v>
      </c>
      <c r="B120" s="39">
        <v>27088</v>
      </c>
      <c r="C120" s="39">
        <v>105811</v>
      </c>
      <c r="D120" s="283">
        <v>25.600362911228515</v>
      </c>
      <c r="E120" s="39">
        <v>1714</v>
      </c>
      <c r="F120" s="39">
        <v>53637</v>
      </c>
      <c r="G120" s="283">
        <v>3.1955553069709342</v>
      </c>
    </row>
    <row r="121" spans="1:7">
      <c r="A121" s="8" t="s">
        <v>18</v>
      </c>
      <c r="B121" s="39">
        <v>5817</v>
      </c>
      <c r="C121" s="39">
        <v>57158</v>
      </c>
      <c r="D121" s="283">
        <v>10.199999999999999</v>
      </c>
      <c r="E121" s="39">
        <v>3326</v>
      </c>
      <c r="F121" s="39">
        <v>33632</v>
      </c>
      <c r="G121" s="283">
        <v>9.8893910561370113</v>
      </c>
    </row>
    <row r="122" spans="1:7">
      <c r="A122" s="8" t="s">
        <v>19</v>
      </c>
      <c r="B122" s="39">
        <v>15251</v>
      </c>
      <c r="C122" s="39">
        <v>38301</v>
      </c>
      <c r="D122" s="283">
        <v>39.81880368658782</v>
      </c>
      <c r="E122" s="39">
        <v>922</v>
      </c>
      <c r="F122" s="39">
        <v>20491</v>
      </c>
      <c r="G122" s="283">
        <v>4.499536381826168</v>
      </c>
    </row>
    <row r="123" spans="1:7">
      <c r="A123" s="8" t="s">
        <v>20</v>
      </c>
      <c r="B123" s="39">
        <v>1222</v>
      </c>
      <c r="C123" s="39">
        <v>9305</v>
      </c>
      <c r="D123" s="283">
        <v>13.132724341751748</v>
      </c>
      <c r="E123" s="39">
        <v>463</v>
      </c>
      <c r="F123" s="39">
        <v>5495</v>
      </c>
      <c r="G123" s="283">
        <v>8.4258416742493178</v>
      </c>
    </row>
    <row r="124" spans="1:7">
      <c r="A124" s="8" t="s">
        <v>21</v>
      </c>
      <c r="B124" s="39">
        <v>9492</v>
      </c>
      <c r="C124" s="39">
        <v>46872</v>
      </c>
      <c r="D124" s="283">
        <v>20.250896057347671</v>
      </c>
      <c r="E124" s="39">
        <v>2471</v>
      </c>
      <c r="F124" s="39">
        <v>26978</v>
      </c>
      <c r="G124" s="283">
        <v>9.1593149974052928</v>
      </c>
    </row>
    <row r="125" spans="1:7" ht="15.75" thickBot="1">
      <c r="A125" s="37" t="s">
        <v>22</v>
      </c>
      <c r="B125" s="41">
        <v>1623</v>
      </c>
      <c r="C125" s="41">
        <v>85493</v>
      </c>
      <c r="D125" s="284">
        <v>1.9</v>
      </c>
      <c r="E125" s="41">
        <v>4249</v>
      </c>
      <c r="F125" s="41">
        <v>39802</v>
      </c>
      <c r="G125" s="284">
        <v>10.675342947590574</v>
      </c>
    </row>
    <row r="126" spans="1:7" s="18" customFormat="1" ht="16.5" customHeight="1" thickBot="1">
      <c r="A126" s="11" t="s">
        <v>23</v>
      </c>
      <c r="B126" s="12">
        <f>SUM(B110:B125)</f>
        <v>245936</v>
      </c>
      <c r="C126" s="12">
        <f>SUM(C110:C125)</f>
        <v>1010567</v>
      </c>
      <c r="D126" s="205">
        <f>B126*100/C126</f>
        <v>24.336436871578034</v>
      </c>
      <c r="E126" s="12">
        <f>SUM(E110:E125)</f>
        <v>27928</v>
      </c>
      <c r="F126" s="12">
        <f>SUM(F110:F125)</f>
        <v>501063</v>
      </c>
      <c r="G126" s="205">
        <f>E126*100/F126</f>
        <v>5.5737502070597911</v>
      </c>
    </row>
    <row r="127" spans="1:7">
      <c r="A127" s="8" t="s">
        <v>24</v>
      </c>
      <c r="B127" s="39">
        <v>10239</v>
      </c>
      <c r="C127" s="39">
        <v>18288</v>
      </c>
      <c r="D127" s="283">
        <v>55.987532808398953</v>
      </c>
      <c r="E127" s="39">
        <v>340</v>
      </c>
      <c r="F127" s="39">
        <v>9066</v>
      </c>
      <c r="G127" s="283">
        <v>3.7502757555702626</v>
      </c>
    </row>
    <row r="128" spans="1:7" ht="15.75" thickBot="1">
      <c r="A128" s="37" t="s">
        <v>25</v>
      </c>
      <c r="B128" s="41">
        <v>51282</v>
      </c>
      <c r="C128" s="41">
        <v>84580</v>
      </c>
      <c r="D128" s="284">
        <v>60.631354930243553</v>
      </c>
      <c r="E128" s="41">
        <v>1381</v>
      </c>
      <c r="F128" s="41">
        <v>46940</v>
      </c>
      <c r="G128" s="284">
        <v>2.9420536855560289</v>
      </c>
    </row>
    <row r="129" spans="1:7" s="18" customFormat="1" ht="22.5" customHeight="1" thickBot="1">
      <c r="A129" s="31" t="s">
        <v>27</v>
      </c>
      <c r="B129" s="32">
        <f>SUM(B126:B128)</f>
        <v>307457</v>
      </c>
      <c r="C129" s="32">
        <f>SUM(C126:C128)</f>
        <v>1113435</v>
      </c>
      <c r="D129" s="203">
        <f>B129*100/C129</f>
        <v>27.613376622793428</v>
      </c>
      <c r="E129" s="32">
        <f>SUM(E126:E128)</f>
        <v>29649</v>
      </c>
      <c r="F129" s="32">
        <f>SUM(F126:F128)</f>
        <v>557069</v>
      </c>
      <c r="G129" s="203">
        <f>E129*100/F129</f>
        <v>5.3223209333134678</v>
      </c>
    </row>
    <row r="130" spans="1:7" s="18" customFormat="1" ht="22.5" customHeight="1">
      <c r="A130" s="52"/>
      <c r="B130" s="53"/>
      <c r="C130" s="53"/>
      <c r="D130" s="59"/>
      <c r="E130" s="53"/>
      <c r="F130" s="53"/>
      <c r="G130" s="59"/>
    </row>
    <row r="131" spans="1:7" ht="49.5" customHeight="1" thickBot="1">
      <c r="A131" s="221" t="s">
        <v>92</v>
      </c>
      <c r="B131" s="221"/>
      <c r="C131" s="221"/>
      <c r="D131" s="221"/>
    </row>
    <row r="132" spans="1:7" ht="81.75" customHeight="1" thickBot="1">
      <c r="A132" s="1" t="s">
        <v>0</v>
      </c>
      <c r="B132" s="1" t="s">
        <v>49</v>
      </c>
      <c r="C132" s="1" t="s">
        <v>93</v>
      </c>
      <c r="D132" s="2" t="s">
        <v>50</v>
      </c>
    </row>
    <row r="133" spans="1:7" ht="12.75" customHeight="1" thickTop="1" thickBot="1">
      <c r="A133" s="6">
        <v>1</v>
      </c>
      <c r="B133" s="6">
        <v>2</v>
      </c>
      <c r="C133" s="6">
        <v>3</v>
      </c>
      <c r="D133" s="6">
        <v>4</v>
      </c>
    </row>
    <row r="134" spans="1:7" ht="15.75" thickTop="1">
      <c r="A134" s="8" t="s">
        <v>7</v>
      </c>
      <c r="B134" s="39">
        <v>511</v>
      </c>
      <c r="C134" s="39">
        <v>1789</v>
      </c>
      <c r="D134" s="283">
        <v>28.563443264393516</v>
      </c>
    </row>
    <row r="135" spans="1:7">
      <c r="A135" s="8" t="s">
        <v>8</v>
      </c>
      <c r="B135" s="39">
        <v>9070</v>
      </c>
      <c r="C135" s="39">
        <v>29930</v>
      </c>
      <c r="D135" s="283">
        <v>30.304042766455062</v>
      </c>
    </row>
    <row r="136" spans="1:7">
      <c r="A136" s="8" t="s">
        <v>9</v>
      </c>
      <c r="B136" s="39">
        <v>1588</v>
      </c>
      <c r="C136" s="39">
        <v>3450</v>
      </c>
      <c r="D136" s="283">
        <v>46.028985507246375</v>
      </c>
    </row>
    <row r="137" spans="1:7">
      <c r="A137" s="8" t="s">
        <v>10</v>
      </c>
      <c r="B137" s="39">
        <v>1148</v>
      </c>
      <c r="C137" s="39">
        <v>9388</v>
      </c>
      <c r="D137" s="283">
        <v>12.228376651043886</v>
      </c>
    </row>
    <row r="138" spans="1:7">
      <c r="A138" s="8" t="s">
        <v>11</v>
      </c>
      <c r="B138" s="39">
        <v>5417</v>
      </c>
      <c r="C138" s="39">
        <v>22126</v>
      </c>
      <c r="D138" s="283">
        <v>24.482509265117962</v>
      </c>
    </row>
    <row r="139" spans="1:7">
      <c r="A139" s="8" t="s">
        <v>12</v>
      </c>
      <c r="B139" s="39">
        <v>1854</v>
      </c>
      <c r="C139" s="39">
        <v>10271</v>
      </c>
      <c r="D139" s="283">
        <v>18.050822704702561</v>
      </c>
    </row>
    <row r="140" spans="1:7">
      <c r="A140" s="8" t="s">
        <v>13</v>
      </c>
      <c r="B140" s="39">
        <v>1219</v>
      </c>
      <c r="C140" s="39">
        <v>6335</v>
      </c>
      <c r="D140" s="283">
        <v>19.242304656669297</v>
      </c>
    </row>
    <row r="141" spans="1:7">
      <c r="A141" s="8" t="s">
        <v>14</v>
      </c>
      <c r="B141" s="48"/>
      <c r="C141" s="48"/>
      <c r="D141" s="49"/>
    </row>
    <row r="142" spans="1:7">
      <c r="A142" s="8" t="s">
        <v>15</v>
      </c>
      <c r="B142" s="39">
        <v>8783</v>
      </c>
      <c r="C142" s="39">
        <v>32956</v>
      </c>
      <c r="D142" s="283">
        <v>26.650685762835298</v>
      </c>
    </row>
    <row r="143" spans="1:7">
      <c r="A143" s="8" t="s">
        <v>16</v>
      </c>
      <c r="B143" s="39">
        <v>1757</v>
      </c>
      <c r="C143" s="39">
        <v>4091</v>
      </c>
      <c r="D143" s="283">
        <v>42.947934490344657</v>
      </c>
    </row>
    <row r="144" spans="1:7">
      <c r="A144" s="8" t="s">
        <v>17</v>
      </c>
      <c r="B144" s="39">
        <v>8066</v>
      </c>
      <c r="C144" s="39">
        <v>31563</v>
      </c>
      <c r="D144" s="283">
        <v>25.555238728891421</v>
      </c>
    </row>
    <row r="145" spans="1:4">
      <c r="A145" s="8" t="s">
        <v>18</v>
      </c>
      <c r="B145" s="39">
        <v>4942</v>
      </c>
      <c r="C145" s="39">
        <v>17483</v>
      </c>
      <c r="D145" s="283">
        <v>28.267459818109021</v>
      </c>
    </row>
    <row r="146" spans="1:4">
      <c r="A146" s="8" t="s">
        <v>19</v>
      </c>
      <c r="B146" s="39">
        <v>1337</v>
      </c>
      <c r="C146" s="39">
        <v>5475</v>
      </c>
      <c r="D146" s="283">
        <v>24.420091324200914</v>
      </c>
    </row>
    <row r="147" spans="1:4">
      <c r="A147" s="8" t="s">
        <v>20</v>
      </c>
      <c r="B147" s="39">
        <v>278</v>
      </c>
      <c r="C147" s="39">
        <v>1547</v>
      </c>
      <c r="D147" s="283">
        <v>17.970265029088559</v>
      </c>
    </row>
    <row r="148" spans="1:4">
      <c r="A148" s="8" t="s">
        <v>21</v>
      </c>
      <c r="B148" s="39">
        <v>3169</v>
      </c>
      <c r="C148" s="39">
        <v>12295</v>
      </c>
      <c r="D148" s="283">
        <v>25.7747051647011</v>
      </c>
    </row>
    <row r="149" spans="1:4" ht="15.75" thickBot="1">
      <c r="A149" s="37" t="s">
        <v>22</v>
      </c>
      <c r="B149" s="41">
        <v>1051</v>
      </c>
      <c r="C149" s="41">
        <v>15790</v>
      </c>
      <c r="D149" s="284">
        <v>6.6561114629512348</v>
      </c>
    </row>
    <row r="150" spans="1:4" ht="16.5" customHeight="1" thickBot="1">
      <c r="A150" s="58" t="s">
        <v>23</v>
      </c>
      <c r="B150" s="32">
        <f>SUM(B134:B149)</f>
        <v>50190</v>
      </c>
      <c r="C150" s="32">
        <f>SUM(C134:C149)</f>
        <v>204489</v>
      </c>
      <c r="D150" s="204">
        <f>B150*100/C150</f>
        <v>24.544107507005268</v>
      </c>
    </row>
    <row r="151" spans="1:4">
      <c r="A151" s="8" t="s">
        <v>24</v>
      </c>
      <c r="B151" s="39">
        <v>1066</v>
      </c>
      <c r="C151" s="39">
        <v>2973</v>
      </c>
      <c r="D151" s="283">
        <v>35.856037672384794</v>
      </c>
    </row>
    <row r="152" spans="1:4">
      <c r="A152" s="8" t="s">
        <v>25</v>
      </c>
      <c r="B152" s="39">
        <v>3591</v>
      </c>
      <c r="C152" s="39">
        <v>11722</v>
      </c>
      <c r="D152" s="283">
        <v>30.634703975430817</v>
      </c>
    </row>
    <row r="153" spans="1:4" ht="15.75" thickBot="1">
      <c r="A153" s="37" t="s">
        <v>26</v>
      </c>
      <c r="B153" s="38"/>
      <c r="C153" s="38"/>
      <c r="D153" s="216"/>
    </row>
    <row r="154" spans="1:4" ht="22.5" customHeight="1" thickBot="1">
      <c r="A154" s="31" t="s">
        <v>27</v>
      </c>
      <c r="B154" s="32">
        <f>SUM(B150:B153)</f>
        <v>54847</v>
      </c>
      <c r="C154" s="32">
        <f>SUM(C150:C153)</f>
        <v>219184</v>
      </c>
      <c r="D154" s="203">
        <f>B154*100/C154</f>
        <v>25.023268121760712</v>
      </c>
    </row>
  </sheetData>
  <mergeCells count="6">
    <mergeCell ref="A131:D131"/>
    <mergeCell ref="A1:G1"/>
    <mergeCell ref="A27:G27"/>
    <mergeCell ref="A55:G55"/>
    <mergeCell ref="A81:G81"/>
    <mergeCell ref="A107:G107"/>
  </mergeCells>
  <pageMargins left="0.45" right="0.45" top="0.75" bottom="0.25" header="0.3" footer="0.3"/>
  <pageSetup paperSize="9" scale="89" orientation="landscape" r:id="rId1"/>
  <rowBreaks count="6" manualBreakCount="6">
    <brk id="26" max="6" man="1"/>
    <brk id="54" max="16383" man="1"/>
    <brk id="80" max="16383" man="1"/>
    <brk id="106" max="16383" man="1"/>
    <brk id="130" max="16383" man="1"/>
    <brk id="15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K86"/>
  <sheetViews>
    <sheetView topLeftCell="A16" zoomScaleNormal="100" workbookViewId="0">
      <selection activeCell="I39" sqref="I39"/>
    </sheetView>
  </sheetViews>
  <sheetFormatPr defaultRowHeight="15"/>
  <cols>
    <col min="1" max="1" width="13.42578125" style="86" customWidth="1"/>
    <col min="2" max="2" width="18" style="85" customWidth="1"/>
    <col min="3" max="3" width="19.5703125" customWidth="1"/>
    <col min="4" max="4" width="19.7109375" customWidth="1"/>
    <col min="5" max="5" width="22.140625" customWidth="1"/>
    <col min="6" max="6" width="20.140625" customWidth="1"/>
    <col min="7" max="7" width="18.140625" customWidth="1"/>
  </cols>
  <sheetData>
    <row r="1" spans="1:11" ht="45" customHeight="1">
      <c r="A1" s="232" t="s">
        <v>169</v>
      </c>
      <c r="B1" s="232"/>
      <c r="C1" s="232"/>
      <c r="D1" s="232"/>
      <c r="E1" s="232"/>
      <c r="F1" s="232"/>
      <c r="G1" s="232"/>
      <c r="H1" s="175"/>
      <c r="I1" s="175"/>
      <c r="J1" s="175"/>
      <c r="K1" s="175"/>
    </row>
    <row r="2" spans="1:11" s="175" customFormat="1" ht="81.75" customHeight="1">
      <c r="A2" s="211" t="s">
        <v>168</v>
      </c>
      <c r="B2" s="212" t="s">
        <v>167</v>
      </c>
      <c r="C2" s="211" t="s">
        <v>166</v>
      </c>
      <c r="D2" s="211" t="s">
        <v>165</v>
      </c>
      <c r="E2" s="290" t="s">
        <v>164</v>
      </c>
      <c r="F2" s="211" t="s">
        <v>163</v>
      </c>
      <c r="G2" s="290" t="s">
        <v>162</v>
      </c>
      <c r="I2" s="213"/>
    </row>
    <row r="3" spans="1:11">
      <c r="A3" s="235" t="s">
        <v>7</v>
      </c>
      <c r="B3" s="94" t="s">
        <v>160</v>
      </c>
      <c r="C3" s="39">
        <v>252</v>
      </c>
      <c r="D3" s="39">
        <v>1072</v>
      </c>
      <c r="E3" s="283">
        <v>4.253968253968254</v>
      </c>
      <c r="F3" s="39">
        <v>219</v>
      </c>
      <c r="G3" s="283">
        <f>F3/C3*100</f>
        <v>86.904761904761912</v>
      </c>
      <c r="I3" s="87"/>
    </row>
    <row r="4" spans="1:11">
      <c r="A4" s="233"/>
      <c r="B4" s="88" t="s">
        <v>159</v>
      </c>
      <c r="C4" s="39">
        <v>252</v>
      </c>
      <c r="D4" s="39">
        <v>520</v>
      </c>
      <c r="E4" s="283">
        <v>2.0634920634920637</v>
      </c>
      <c r="F4" s="103"/>
      <c r="G4" s="288"/>
    </row>
    <row r="5" spans="1:11">
      <c r="A5" s="234"/>
      <c r="B5" s="92" t="s">
        <v>158</v>
      </c>
      <c r="C5" s="215">
        <v>4325</v>
      </c>
      <c r="D5" s="215">
        <v>648</v>
      </c>
      <c r="E5" s="291">
        <v>0.14982658959537573</v>
      </c>
      <c r="F5" s="91"/>
      <c r="G5" s="289"/>
    </row>
    <row r="6" spans="1:11">
      <c r="A6" s="233" t="s">
        <v>8</v>
      </c>
      <c r="B6" s="88" t="s">
        <v>160</v>
      </c>
      <c r="C6" s="198">
        <v>1734</v>
      </c>
      <c r="D6" s="198">
        <v>8159</v>
      </c>
      <c r="E6" s="283">
        <v>4.7053056516724334</v>
      </c>
      <c r="F6" s="198">
        <v>1659</v>
      </c>
      <c r="G6" s="283">
        <f>F6/C6*100</f>
        <v>95.674740484429066</v>
      </c>
    </row>
    <row r="7" spans="1:11">
      <c r="A7" s="233"/>
      <c r="B7" s="88" t="s">
        <v>159</v>
      </c>
      <c r="C7" s="198">
        <v>1529</v>
      </c>
      <c r="D7" s="198">
        <v>3850</v>
      </c>
      <c r="E7" s="283">
        <v>2.5179856115107913</v>
      </c>
      <c r="F7" s="103"/>
      <c r="G7" s="288"/>
    </row>
    <row r="8" spans="1:11">
      <c r="A8" s="234"/>
      <c r="B8" s="92" t="s">
        <v>158</v>
      </c>
      <c r="C8" s="214">
        <v>27706</v>
      </c>
      <c r="D8" s="214">
        <v>3263</v>
      </c>
      <c r="E8" s="291">
        <v>0.11777232368440049</v>
      </c>
      <c r="F8" s="91"/>
      <c r="G8" s="289"/>
    </row>
    <row r="9" spans="1:11">
      <c r="A9" s="235" t="s">
        <v>9</v>
      </c>
      <c r="B9" s="94" t="s">
        <v>160</v>
      </c>
      <c r="C9" s="198">
        <v>607</v>
      </c>
      <c r="D9" s="198">
        <v>2687</v>
      </c>
      <c r="E9" s="283">
        <v>4.4266886326194399</v>
      </c>
      <c r="F9" s="198">
        <v>515</v>
      </c>
      <c r="G9" s="283">
        <f>F9/C9*100</f>
        <v>84.843492586490939</v>
      </c>
    </row>
    <row r="10" spans="1:11">
      <c r="A10" s="233" t="s">
        <v>9</v>
      </c>
      <c r="B10" s="88" t="s">
        <v>159</v>
      </c>
      <c r="C10" s="198">
        <v>607</v>
      </c>
      <c r="D10" s="198">
        <v>1309</v>
      </c>
      <c r="E10" s="283">
        <v>2.1565074135090612</v>
      </c>
      <c r="F10" s="103"/>
      <c r="G10" s="288"/>
    </row>
    <row r="11" spans="1:11">
      <c r="A11" s="234" t="s">
        <v>9</v>
      </c>
      <c r="B11" s="92" t="s">
        <v>158</v>
      </c>
      <c r="C11" s="214">
        <v>11083</v>
      </c>
      <c r="D11" s="214">
        <v>2920</v>
      </c>
      <c r="E11" s="291">
        <v>0.26346657042317062</v>
      </c>
      <c r="F11" s="91"/>
      <c r="G11" s="289"/>
    </row>
    <row r="12" spans="1:11">
      <c r="A12" s="233" t="s">
        <v>10</v>
      </c>
      <c r="B12" s="88" t="s">
        <v>160</v>
      </c>
      <c r="C12" s="198">
        <v>913</v>
      </c>
      <c r="D12" s="198">
        <v>4328</v>
      </c>
      <c r="E12" s="283">
        <v>4.7404162102957281</v>
      </c>
      <c r="F12" s="198">
        <v>913</v>
      </c>
      <c r="G12" s="283">
        <v>100</v>
      </c>
    </row>
    <row r="13" spans="1:11">
      <c r="A13" s="233" t="s">
        <v>10</v>
      </c>
      <c r="B13" s="88" t="s">
        <v>159</v>
      </c>
      <c r="C13" s="198">
        <v>973</v>
      </c>
      <c r="D13" s="198">
        <v>1288</v>
      </c>
      <c r="E13" s="283">
        <v>1.3237410071942446</v>
      </c>
      <c r="F13" s="103"/>
      <c r="G13" s="288"/>
    </row>
    <row r="14" spans="1:11">
      <c r="A14" s="234" t="s">
        <v>10</v>
      </c>
      <c r="B14" s="92" t="s">
        <v>158</v>
      </c>
      <c r="C14" s="214">
        <v>11453</v>
      </c>
      <c r="D14" s="214">
        <v>1306</v>
      </c>
      <c r="E14" s="291">
        <v>0.11403125818562822</v>
      </c>
      <c r="F14" s="91"/>
      <c r="G14" s="289"/>
      <c r="J14" s="87"/>
    </row>
    <row r="15" spans="1:11">
      <c r="A15" s="233" t="s">
        <v>11</v>
      </c>
      <c r="B15" s="88" t="s">
        <v>160</v>
      </c>
      <c r="C15" s="198">
        <v>1709</v>
      </c>
      <c r="D15" s="198">
        <v>8782</v>
      </c>
      <c r="E15" s="283">
        <v>5.1386775892334695</v>
      </c>
      <c r="F15" s="198">
        <v>1709</v>
      </c>
      <c r="G15" s="283">
        <v>100</v>
      </c>
    </row>
    <row r="16" spans="1:11">
      <c r="A16" s="233" t="s">
        <v>11</v>
      </c>
      <c r="B16" s="88" t="s">
        <v>159</v>
      </c>
      <c r="C16" s="198">
        <v>1706</v>
      </c>
      <c r="D16" s="198">
        <v>2608</v>
      </c>
      <c r="E16" s="283">
        <v>1.5287221570926144</v>
      </c>
      <c r="F16" s="103"/>
      <c r="G16" s="288"/>
    </row>
    <row r="17" spans="1:7">
      <c r="A17" s="234" t="s">
        <v>11</v>
      </c>
      <c r="B17" s="92" t="s">
        <v>158</v>
      </c>
      <c r="C17" s="214">
        <v>23881</v>
      </c>
      <c r="D17" s="214">
        <v>4035</v>
      </c>
      <c r="E17" s="291">
        <v>0.16896277375319291</v>
      </c>
      <c r="F17" s="91"/>
      <c r="G17" s="289"/>
    </row>
    <row r="18" spans="1:7">
      <c r="A18" s="233" t="s">
        <v>12</v>
      </c>
      <c r="B18" s="88" t="s">
        <v>160</v>
      </c>
      <c r="C18" s="198">
        <v>2418</v>
      </c>
      <c r="D18" s="198">
        <v>10612</v>
      </c>
      <c r="E18" s="283">
        <v>4.3887510339123246</v>
      </c>
      <c r="F18" s="198">
        <v>2391</v>
      </c>
      <c r="G18" s="283">
        <v>98.883374689826297</v>
      </c>
    </row>
    <row r="19" spans="1:7">
      <c r="A19" s="233"/>
      <c r="B19" s="88" t="s">
        <v>159</v>
      </c>
      <c r="C19" s="198">
        <v>2418</v>
      </c>
      <c r="D19" s="198">
        <v>5757</v>
      </c>
      <c r="E19" s="283">
        <v>2.3808933002481392</v>
      </c>
      <c r="F19" s="103"/>
      <c r="G19" s="288"/>
    </row>
    <row r="20" spans="1:7">
      <c r="A20" s="234"/>
      <c r="B20" s="92" t="s">
        <v>158</v>
      </c>
      <c r="C20" s="214">
        <v>3005</v>
      </c>
      <c r="D20" s="214">
        <v>3404</v>
      </c>
      <c r="E20" s="291">
        <v>1.1327787021630615</v>
      </c>
      <c r="F20" s="91"/>
      <c r="G20" s="289"/>
    </row>
    <row r="21" spans="1:7">
      <c r="A21" s="233" t="s">
        <v>13</v>
      </c>
      <c r="B21" s="88" t="s">
        <v>160</v>
      </c>
      <c r="C21" s="198">
        <v>582</v>
      </c>
      <c r="D21" s="198">
        <v>2787</v>
      </c>
      <c r="E21" s="283">
        <v>4.7886597938144329</v>
      </c>
      <c r="F21" s="198">
        <v>582</v>
      </c>
      <c r="G21" s="283">
        <v>100</v>
      </c>
    </row>
    <row r="22" spans="1:7">
      <c r="A22" s="233"/>
      <c r="B22" s="88" t="s">
        <v>159</v>
      </c>
      <c r="C22" s="198">
        <v>582</v>
      </c>
      <c r="D22" s="198">
        <v>939</v>
      </c>
      <c r="E22" s="283">
        <v>1.6134020618556701</v>
      </c>
      <c r="F22" s="103"/>
      <c r="G22" s="288"/>
    </row>
    <row r="23" spans="1:7">
      <c r="A23" s="234"/>
      <c r="B23" s="92" t="s">
        <v>158</v>
      </c>
      <c r="C23" s="214">
        <v>8426</v>
      </c>
      <c r="D23" s="214">
        <v>634</v>
      </c>
      <c r="E23" s="291">
        <v>7.5243294564443383E-2</v>
      </c>
      <c r="F23" s="91"/>
      <c r="G23" s="289"/>
    </row>
    <row r="24" spans="1:7">
      <c r="A24" s="233" t="s">
        <v>14</v>
      </c>
      <c r="B24" s="88" t="s">
        <v>160</v>
      </c>
      <c r="C24" s="198">
        <v>479</v>
      </c>
      <c r="D24" s="198">
        <v>2188</v>
      </c>
      <c r="E24" s="283">
        <v>4.5678496868475991</v>
      </c>
      <c r="F24" s="198">
        <v>454</v>
      </c>
      <c r="G24" s="283">
        <v>94.780793319415451</v>
      </c>
    </row>
    <row r="25" spans="1:7">
      <c r="A25" s="233"/>
      <c r="B25" s="88" t="s">
        <v>159</v>
      </c>
      <c r="C25" s="198">
        <v>479</v>
      </c>
      <c r="D25" s="198">
        <v>824</v>
      </c>
      <c r="E25" s="283">
        <v>1.7202505219206681</v>
      </c>
      <c r="F25" s="103"/>
      <c r="G25" s="288"/>
    </row>
    <row r="26" spans="1:7">
      <c r="A26" s="234"/>
      <c r="B26" s="92" t="s">
        <v>158</v>
      </c>
      <c r="C26" s="214">
        <v>8579</v>
      </c>
      <c r="D26" s="214">
        <v>2940</v>
      </c>
      <c r="E26" s="291">
        <v>0.3426972840657419</v>
      </c>
      <c r="F26" s="91"/>
      <c r="G26" s="289"/>
    </row>
    <row r="27" spans="1:7" ht="81.75" customHeight="1">
      <c r="A27" s="95" t="s">
        <v>168</v>
      </c>
      <c r="B27" s="96" t="s">
        <v>167</v>
      </c>
      <c r="C27" s="95" t="s">
        <v>166</v>
      </c>
      <c r="D27" s="95" t="s">
        <v>165</v>
      </c>
      <c r="E27" s="292" t="s">
        <v>164</v>
      </c>
      <c r="F27" s="95" t="s">
        <v>163</v>
      </c>
      <c r="G27" s="292" t="s">
        <v>162</v>
      </c>
    </row>
    <row r="28" spans="1:7">
      <c r="A28" s="229" t="s">
        <v>15</v>
      </c>
      <c r="B28" s="88" t="s">
        <v>160</v>
      </c>
      <c r="C28" s="198">
        <v>2273</v>
      </c>
      <c r="D28" s="198">
        <v>10431</v>
      </c>
      <c r="E28" s="283">
        <v>4.5890893092828859</v>
      </c>
      <c r="F28" s="198">
        <v>2176</v>
      </c>
      <c r="G28" s="283">
        <v>95.73251209854817</v>
      </c>
    </row>
    <row r="29" spans="1:7">
      <c r="A29" s="229"/>
      <c r="B29" s="88" t="s">
        <v>159</v>
      </c>
      <c r="C29" s="198">
        <v>2379</v>
      </c>
      <c r="D29" s="198">
        <v>2506</v>
      </c>
      <c r="E29" s="283">
        <v>1.0533837746952501</v>
      </c>
      <c r="F29" s="103"/>
      <c r="G29" s="288"/>
    </row>
    <row r="30" spans="1:7">
      <c r="A30" s="230"/>
      <c r="B30" s="92" t="s">
        <v>158</v>
      </c>
      <c r="C30" s="214">
        <v>36457</v>
      </c>
      <c r="D30" s="214">
        <v>1630</v>
      </c>
      <c r="E30" s="291">
        <v>4.4710206544696492E-2</v>
      </c>
      <c r="F30" s="91"/>
      <c r="G30" s="289"/>
    </row>
    <row r="31" spans="1:7">
      <c r="A31" s="231" t="s">
        <v>16</v>
      </c>
      <c r="B31" s="88" t="s">
        <v>160</v>
      </c>
      <c r="C31" s="198">
        <v>760</v>
      </c>
      <c r="D31" s="198">
        <v>4524</v>
      </c>
      <c r="E31" s="283">
        <v>5.9526315789473685</v>
      </c>
      <c r="F31" s="198">
        <v>757</v>
      </c>
      <c r="G31" s="283">
        <v>99.60526315789474</v>
      </c>
    </row>
    <row r="32" spans="1:7">
      <c r="A32" s="229"/>
      <c r="B32" s="88" t="s">
        <v>159</v>
      </c>
      <c r="C32" s="198">
        <v>760</v>
      </c>
      <c r="D32" s="198">
        <v>1546</v>
      </c>
      <c r="E32" s="283">
        <v>2.0342105263157895</v>
      </c>
      <c r="F32" s="103"/>
      <c r="G32" s="288"/>
    </row>
    <row r="33" spans="1:7">
      <c r="A33" s="230"/>
      <c r="B33" s="92" t="s">
        <v>158</v>
      </c>
      <c r="C33" s="214">
        <v>11271</v>
      </c>
      <c r="D33" s="214">
        <v>1067</v>
      </c>
      <c r="E33" s="291">
        <v>9.4667731345932038E-2</v>
      </c>
      <c r="F33" s="91"/>
      <c r="G33" s="289"/>
    </row>
    <row r="34" spans="1:7">
      <c r="A34" s="229" t="s">
        <v>17</v>
      </c>
      <c r="B34" s="88" t="s">
        <v>160</v>
      </c>
      <c r="C34" s="198">
        <v>2062</v>
      </c>
      <c r="D34" s="198">
        <v>10030</v>
      </c>
      <c r="E34" s="283">
        <v>4.8642095053346264</v>
      </c>
      <c r="F34" s="198">
        <v>1944</v>
      </c>
      <c r="G34" s="283">
        <v>94.277400581959256</v>
      </c>
    </row>
    <row r="35" spans="1:7">
      <c r="A35" s="229"/>
      <c r="B35" s="88" t="s">
        <v>159</v>
      </c>
      <c r="C35" s="198">
        <v>2062</v>
      </c>
      <c r="D35" s="198">
        <v>3104</v>
      </c>
      <c r="E35" s="283">
        <v>1.5053346265761396</v>
      </c>
      <c r="F35" s="103"/>
      <c r="G35" s="288"/>
    </row>
    <row r="36" spans="1:7">
      <c r="A36" s="230"/>
      <c r="B36" s="92" t="s">
        <v>158</v>
      </c>
      <c r="C36" s="214">
        <v>2471</v>
      </c>
      <c r="D36" s="214">
        <v>1608</v>
      </c>
      <c r="E36" s="291">
        <v>0.65074868474301906</v>
      </c>
      <c r="F36" s="91"/>
      <c r="G36" s="289"/>
    </row>
    <row r="37" spans="1:7">
      <c r="A37" s="229" t="s">
        <v>18</v>
      </c>
      <c r="B37" s="88" t="s">
        <v>160</v>
      </c>
      <c r="C37" s="198">
        <v>1280</v>
      </c>
      <c r="D37" s="198">
        <v>6534</v>
      </c>
      <c r="E37" s="283">
        <v>5.1046874999999998</v>
      </c>
      <c r="F37" s="198">
        <v>1272</v>
      </c>
      <c r="G37" s="283">
        <v>99.375</v>
      </c>
    </row>
    <row r="38" spans="1:7">
      <c r="A38" s="229"/>
      <c r="B38" s="88" t="s">
        <v>159</v>
      </c>
      <c r="C38" s="198">
        <v>1177</v>
      </c>
      <c r="D38" s="198">
        <v>2029</v>
      </c>
      <c r="E38" s="283">
        <v>1.7238742565845369</v>
      </c>
      <c r="F38" s="103"/>
      <c r="G38" s="288"/>
    </row>
    <row r="39" spans="1:7">
      <c r="A39" s="230"/>
      <c r="B39" s="92" t="s">
        <v>158</v>
      </c>
      <c r="C39" s="214">
        <v>18330</v>
      </c>
      <c r="D39" s="214">
        <v>2055</v>
      </c>
      <c r="E39" s="291">
        <v>0.11211129296235679</v>
      </c>
      <c r="F39" s="91"/>
      <c r="G39" s="289"/>
    </row>
    <row r="40" spans="1:7">
      <c r="A40" s="229" t="s">
        <v>161</v>
      </c>
      <c r="B40" s="88" t="s">
        <v>160</v>
      </c>
      <c r="C40" s="198">
        <v>346</v>
      </c>
      <c r="D40" s="198">
        <v>1575</v>
      </c>
      <c r="E40" s="283">
        <v>4.5520231213872835</v>
      </c>
      <c r="F40" s="198">
        <v>346</v>
      </c>
      <c r="G40" s="283">
        <v>100</v>
      </c>
    </row>
    <row r="41" spans="1:7">
      <c r="A41" s="229"/>
      <c r="B41" s="88" t="s">
        <v>159</v>
      </c>
      <c r="C41" s="198">
        <v>411</v>
      </c>
      <c r="D41" s="198">
        <v>665</v>
      </c>
      <c r="E41" s="283">
        <v>1.6180048661800486</v>
      </c>
      <c r="F41" s="103"/>
      <c r="G41" s="288"/>
    </row>
    <row r="42" spans="1:7">
      <c r="A42" s="230"/>
      <c r="B42" s="92" t="s">
        <v>158</v>
      </c>
      <c r="C42" s="214">
        <v>6861</v>
      </c>
      <c r="D42" s="214">
        <v>3117</v>
      </c>
      <c r="E42" s="291">
        <v>0.45430695233930912</v>
      </c>
      <c r="F42" s="91"/>
      <c r="G42" s="289"/>
    </row>
    <row r="43" spans="1:7">
      <c r="A43" s="229" t="s">
        <v>20</v>
      </c>
      <c r="B43" s="88" t="s">
        <v>160</v>
      </c>
      <c r="C43" s="198">
        <v>167</v>
      </c>
      <c r="D43" s="198">
        <v>779</v>
      </c>
      <c r="E43" s="283">
        <v>4.6646706586826348</v>
      </c>
      <c r="F43" s="198">
        <v>146</v>
      </c>
      <c r="G43" s="283">
        <v>87.425149700598809</v>
      </c>
    </row>
    <row r="44" spans="1:7">
      <c r="A44" s="229"/>
      <c r="B44" s="88" t="s">
        <v>159</v>
      </c>
      <c r="C44" s="198">
        <v>167</v>
      </c>
      <c r="D44" s="198">
        <v>257</v>
      </c>
      <c r="E44" s="283">
        <v>1.5389221556886228</v>
      </c>
      <c r="F44" s="103"/>
      <c r="G44" s="288"/>
    </row>
    <row r="45" spans="1:7">
      <c r="A45" s="229"/>
      <c r="B45" s="88" t="s">
        <v>158</v>
      </c>
      <c r="C45" s="214">
        <v>4068</v>
      </c>
      <c r="D45" s="214">
        <v>528</v>
      </c>
      <c r="E45" s="291">
        <v>0.12979351032448377</v>
      </c>
      <c r="F45" s="91"/>
      <c r="G45" s="289"/>
    </row>
    <row r="46" spans="1:7">
      <c r="A46" s="231" t="s">
        <v>21</v>
      </c>
      <c r="B46" s="94" t="s">
        <v>160</v>
      </c>
      <c r="C46" s="198">
        <v>533</v>
      </c>
      <c r="D46" s="198">
        <v>1920</v>
      </c>
      <c r="E46" s="283">
        <v>3.6022514071294558</v>
      </c>
      <c r="F46" s="198">
        <v>420</v>
      </c>
      <c r="G46" s="283">
        <v>78.799249530956843</v>
      </c>
    </row>
    <row r="47" spans="1:7">
      <c r="A47" s="229"/>
      <c r="B47" s="88" t="s">
        <v>159</v>
      </c>
      <c r="C47" s="198">
        <v>533</v>
      </c>
      <c r="D47" s="198">
        <v>508</v>
      </c>
      <c r="E47" s="283">
        <v>0.95309568480300189</v>
      </c>
      <c r="F47" s="103"/>
      <c r="G47" s="288"/>
    </row>
    <row r="48" spans="1:7">
      <c r="A48" s="230"/>
      <c r="B48" s="92" t="s">
        <v>158</v>
      </c>
      <c r="C48" s="214">
        <v>9913</v>
      </c>
      <c r="D48" s="214">
        <v>2013</v>
      </c>
      <c r="E48" s="291">
        <v>0.20306668011701806</v>
      </c>
      <c r="F48" s="91"/>
      <c r="G48" s="289"/>
    </row>
    <row r="49" spans="1:7">
      <c r="A49" s="229" t="s">
        <v>22</v>
      </c>
      <c r="B49" s="88" t="s">
        <v>160</v>
      </c>
      <c r="C49" s="198">
        <v>2005</v>
      </c>
      <c r="D49" s="198">
        <v>9296</v>
      </c>
      <c r="E49" s="283">
        <v>4.6364089775561101</v>
      </c>
      <c r="F49" s="198">
        <v>1856</v>
      </c>
      <c r="G49" s="283">
        <v>92.568578553615964</v>
      </c>
    </row>
    <row r="50" spans="1:7">
      <c r="A50" s="229"/>
      <c r="B50" s="88" t="s">
        <v>159</v>
      </c>
      <c r="C50" s="198">
        <v>1984</v>
      </c>
      <c r="D50" s="198">
        <v>3797</v>
      </c>
      <c r="E50" s="283">
        <v>1.9138104838709677</v>
      </c>
      <c r="F50" s="103"/>
      <c r="G50" s="103"/>
    </row>
    <row r="51" spans="1:7">
      <c r="A51" s="230"/>
      <c r="B51" s="92" t="s">
        <v>158</v>
      </c>
      <c r="C51" s="214">
        <v>27095</v>
      </c>
      <c r="D51" s="214">
        <v>2590</v>
      </c>
      <c r="E51" s="291">
        <v>9.5589592175678167E-2</v>
      </c>
      <c r="F51" s="91"/>
      <c r="G51" s="91"/>
    </row>
    <row r="52" spans="1:7">
      <c r="A52" s="90"/>
      <c r="B52" s="88"/>
      <c r="C52" s="87"/>
      <c r="D52" s="87"/>
      <c r="E52" s="87"/>
      <c r="F52" s="87"/>
      <c r="G52" s="87"/>
    </row>
    <row r="53" spans="1:7">
      <c r="A53" s="89"/>
      <c r="B53" s="88"/>
      <c r="C53" s="87"/>
      <c r="D53" s="87"/>
      <c r="E53" s="87"/>
      <c r="F53" s="87"/>
      <c r="G53" s="87"/>
    </row>
    <row r="54" spans="1:7">
      <c r="A54" s="89"/>
      <c r="B54" s="88"/>
      <c r="C54" s="87"/>
      <c r="D54" s="87"/>
      <c r="E54" s="87"/>
      <c r="F54" s="87"/>
      <c r="G54" s="87"/>
    </row>
    <row r="55" spans="1:7">
      <c r="A55" s="89"/>
      <c r="B55" s="88"/>
      <c r="C55" s="87"/>
      <c r="D55" s="87"/>
      <c r="E55" s="87"/>
      <c r="F55" s="87"/>
      <c r="G55" s="87"/>
    </row>
    <row r="56" spans="1:7">
      <c r="A56" s="89"/>
      <c r="B56" s="88"/>
      <c r="C56" s="87"/>
      <c r="D56" s="87"/>
      <c r="E56" s="87"/>
      <c r="F56" s="87"/>
      <c r="G56" s="87"/>
    </row>
    <row r="57" spans="1:7">
      <c r="A57" s="89"/>
      <c r="B57" s="88"/>
      <c r="C57" s="87"/>
      <c r="D57" s="87"/>
      <c r="E57" s="87"/>
      <c r="F57" s="87"/>
      <c r="G57" s="87"/>
    </row>
    <row r="58" spans="1:7">
      <c r="A58" s="89"/>
      <c r="B58" s="88"/>
      <c r="C58" s="87"/>
      <c r="D58" s="87"/>
      <c r="E58" s="87"/>
      <c r="F58" s="87"/>
      <c r="G58" s="87"/>
    </row>
    <row r="59" spans="1:7">
      <c r="A59" s="89"/>
      <c r="B59" s="88"/>
      <c r="C59" s="87"/>
      <c r="D59" s="87"/>
      <c r="E59" s="87"/>
      <c r="F59" s="87"/>
      <c r="G59" s="87"/>
    </row>
    <row r="60" spans="1:7">
      <c r="A60" s="89"/>
      <c r="B60" s="88"/>
      <c r="C60" s="87"/>
      <c r="D60" s="87"/>
      <c r="E60" s="87"/>
      <c r="F60" s="87"/>
      <c r="G60" s="87"/>
    </row>
    <row r="61" spans="1:7">
      <c r="A61" s="89"/>
      <c r="B61" s="88"/>
      <c r="C61" s="87"/>
      <c r="D61" s="87"/>
      <c r="E61" s="87"/>
      <c r="F61" s="87"/>
      <c r="G61" s="87"/>
    </row>
    <row r="62" spans="1:7">
      <c r="A62" s="89"/>
      <c r="B62" s="88"/>
      <c r="C62" s="87"/>
      <c r="D62" s="87"/>
      <c r="E62" s="87"/>
      <c r="F62" s="87"/>
      <c r="G62" s="87"/>
    </row>
    <row r="63" spans="1:7">
      <c r="A63" s="89"/>
      <c r="B63" s="88"/>
      <c r="C63" s="87"/>
      <c r="D63" s="87"/>
      <c r="E63" s="87"/>
      <c r="F63" s="87"/>
      <c r="G63" s="87"/>
    </row>
    <row r="64" spans="1:7">
      <c r="A64" s="89"/>
      <c r="B64" s="88"/>
      <c r="C64" s="87"/>
      <c r="D64" s="87"/>
      <c r="E64" s="87"/>
      <c r="F64" s="87"/>
      <c r="G64" s="87"/>
    </row>
    <row r="65" spans="1:7">
      <c r="A65" s="89"/>
      <c r="B65" s="88"/>
      <c r="C65" s="87"/>
      <c r="D65" s="87"/>
      <c r="E65" s="87"/>
      <c r="F65" s="87"/>
      <c r="G65" s="87"/>
    </row>
    <row r="66" spans="1:7">
      <c r="A66" s="89"/>
      <c r="B66" s="88"/>
      <c r="C66" s="87"/>
      <c r="D66" s="87"/>
      <c r="E66" s="87"/>
      <c r="F66" s="87"/>
      <c r="G66" s="87"/>
    </row>
    <row r="67" spans="1:7">
      <c r="A67" s="89"/>
      <c r="B67" s="88"/>
      <c r="C67" s="87"/>
      <c r="D67" s="87"/>
      <c r="E67" s="87"/>
      <c r="F67" s="87"/>
      <c r="G67" s="87"/>
    </row>
    <row r="68" spans="1:7">
      <c r="A68" s="89"/>
      <c r="B68" s="88"/>
      <c r="C68" s="87"/>
      <c r="D68" s="87"/>
      <c r="E68" s="87"/>
      <c r="F68" s="87"/>
      <c r="G68" s="87"/>
    </row>
    <row r="69" spans="1:7">
      <c r="A69" s="89"/>
      <c r="B69" s="88"/>
      <c r="C69" s="87"/>
      <c r="D69" s="87"/>
      <c r="E69" s="87"/>
      <c r="F69" s="87"/>
      <c r="G69" s="87"/>
    </row>
    <row r="70" spans="1:7">
      <c r="A70" s="89"/>
      <c r="B70" s="88"/>
      <c r="C70" s="87"/>
      <c r="D70" s="87"/>
      <c r="E70" s="87"/>
      <c r="F70" s="87"/>
      <c r="G70" s="87"/>
    </row>
    <row r="71" spans="1:7">
      <c r="A71" s="89"/>
      <c r="B71" s="88"/>
      <c r="C71" s="87"/>
      <c r="D71" s="87"/>
      <c r="E71" s="87"/>
      <c r="F71" s="87"/>
      <c r="G71" s="87"/>
    </row>
    <row r="72" spans="1:7">
      <c r="A72" s="89"/>
      <c r="B72" s="88"/>
      <c r="C72" s="87"/>
      <c r="D72" s="87"/>
      <c r="E72" s="87"/>
      <c r="F72" s="87"/>
      <c r="G72" s="87"/>
    </row>
    <row r="73" spans="1:7">
      <c r="A73" s="89"/>
      <c r="B73" s="88"/>
      <c r="C73" s="87"/>
      <c r="D73" s="87"/>
      <c r="E73" s="87"/>
      <c r="F73" s="87"/>
      <c r="G73" s="87"/>
    </row>
    <row r="74" spans="1:7">
      <c r="A74" s="89"/>
      <c r="B74" s="88"/>
      <c r="C74" s="87"/>
      <c r="D74" s="87"/>
      <c r="E74" s="87"/>
      <c r="F74" s="87"/>
      <c r="G74" s="87"/>
    </row>
    <row r="75" spans="1:7">
      <c r="A75" s="89"/>
      <c r="B75" s="88"/>
      <c r="C75" s="87"/>
      <c r="D75" s="87"/>
      <c r="E75" s="87"/>
      <c r="F75" s="87"/>
      <c r="G75" s="87"/>
    </row>
    <row r="76" spans="1:7">
      <c r="A76" s="89"/>
      <c r="B76" s="88"/>
      <c r="C76" s="87"/>
      <c r="D76" s="87"/>
      <c r="E76" s="87"/>
      <c r="F76" s="87"/>
      <c r="G76" s="87"/>
    </row>
    <row r="77" spans="1:7">
      <c r="A77" s="89"/>
      <c r="B77" s="88"/>
      <c r="C77" s="87"/>
      <c r="D77" s="87"/>
      <c r="E77" s="87"/>
      <c r="F77" s="87"/>
      <c r="G77" s="87"/>
    </row>
    <row r="78" spans="1:7">
      <c r="A78" s="89"/>
      <c r="B78" s="88"/>
      <c r="C78" s="87"/>
      <c r="D78" s="87"/>
      <c r="E78" s="87"/>
      <c r="F78" s="87"/>
      <c r="G78" s="87"/>
    </row>
    <row r="79" spans="1:7">
      <c r="A79" s="89"/>
      <c r="B79" s="88"/>
      <c r="C79" s="87"/>
      <c r="D79" s="87"/>
      <c r="E79" s="87"/>
      <c r="F79" s="87"/>
      <c r="G79" s="87"/>
    </row>
    <row r="80" spans="1:7">
      <c r="A80" s="89"/>
      <c r="B80" s="88"/>
      <c r="C80" s="87"/>
      <c r="D80" s="87"/>
      <c r="E80" s="87"/>
      <c r="F80" s="87"/>
      <c r="G80" s="87"/>
    </row>
    <row r="81" spans="1:7">
      <c r="A81" s="89"/>
      <c r="B81" s="88"/>
      <c r="C81" s="87"/>
      <c r="D81" s="87"/>
      <c r="E81" s="87"/>
      <c r="F81" s="87"/>
      <c r="G81" s="87"/>
    </row>
    <row r="82" spans="1:7">
      <c r="A82" s="89"/>
      <c r="B82" s="88"/>
      <c r="C82" s="87"/>
      <c r="D82" s="87"/>
      <c r="E82" s="87"/>
      <c r="F82" s="87"/>
      <c r="G82" s="87"/>
    </row>
    <row r="83" spans="1:7">
      <c r="A83" s="89"/>
      <c r="B83" s="88"/>
      <c r="C83" s="87"/>
      <c r="D83" s="87"/>
      <c r="E83" s="87"/>
      <c r="F83" s="87"/>
      <c r="G83" s="87"/>
    </row>
    <row r="84" spans="1:7">
      <c r="A84" s="89"/>
      <c r="B84" s="88"/>
      <c r="C84" s="87"/>
      <c r="D84" s="87"/>
      <c r="E84" s="87"/>
      <c r="F84" s="87"/>
      <c r="G84" s="87"/>
    </row>
    <row r="85" spans="1:7">
      <c r="A85" s="89"/>
      <c r="B85" s="88"/>
      <c r="C85" s="87"/>
      <c r="D85" s="87"/>
      <c r="E85" s="87"/>
      <c r="F85" s="87"/>
      <c r="G85" s="87"/>
    </row>
    <row r="86" spans="1:7">
      <c r="A86" s="89"/>
      <c r="B86" s="88"/>
      <c r="C86" s="87"/>
      <c r="D86" s="87"/>
      <c r="E86" s="87"/>
      <c r="F86" s="87"/>
      <c r="G86" s="87"/>
    </row>
  </sheetData>
  <mergeCells count="17">
    <mergeCell ref="A1:G1"/>
    <mergeCell ref="A21:A23"/>
    <mergeCell ref="A24:A26"/>
    <mergeCell ref="A28:A30"/>
    <mergeCell ref="A31:A33"/>
    <mergeCell ref="A3:A5"/>
    <mergeCell ref="A6:A8"/>
    <mergeCell ref="A9:A11"/>
    <mergeCell ref="A12:A14"/>
    <mergeCell ref="A15:A17"/>
    <mergeCell ref="A18:A20"/>
    <mergeCell ref="A40:A42"/>
    <mergeCell ref="A43:A45"/>
    <mergeCell ref="A46:A48"/>
    <mergeCell ref="A49:A51"/>
    <mergeCell ref="A34:A36"/>
    <mergeCell ref="A37:A39"/>
  </mergeCells>
  <pageMargins left="0.7" right="0.7" top="0.75" bottom="0.75" header="0.3" footer="0.3"/>
  <pageSetup paperSize="9" orientation="landscape" r:id="rId1"/>
  <rowBreaks count="1" manualBreakCount="1">
    <brk id="26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F43"/>
  <sheetViews>
    <sheetView topLeftCell="A25" workbookViewId="0">
      <selection activeCell="L20" sqref="L20"/>
    </sheetView>
  </sheetViews>
  <sheetFormatPr defaultRowHeight="15"/>
  <cols>
    <col min="1" max="1" width="15.85546875" customWidth="1"/>
    <col min="3" max="3" width="14.5703125" customWidth="1"/>
    <col min="4" max="4" width="13.42578125" customWidth="1"/>
    <col min="5" max="5" width="12.7109375" customWidth="1"/>
    <col min="6" max="6" width="13.5703125" customWidth="1"/>
    <col min="7" max="7" width="13.7109375" customWidth="1"/>
    <col min="8" max="8" width="16.85546875" customWidth="1"/>
    <col min="9" max="10" width="13.28515625" customWidth="1"/>
    <col min="257" max="257" width="15.85546875" customWidth="1"/>
    <col min="259" max="259" width="14.5703125" customWidth="1"/>
    <col min="260" max="260" width="13.42578125" customWidth="1"/>
    <col min="261" max="261" width="12.7109375" customWidth="1"/>
    <col min="262" max="262" width="13.5703125" customWidth="1"/>
    <col min="263" max="263" width="13.7109375" customWidth="1"/>
    <col min="264" max="264" width="16.85546875" customWidth="1"/>
    <col min="265" max="266" width="13.28515625" customWidth="1"/>
    <col min="513" max="513" width="15.85546875" customWidth="1"/>
    <col min="515" max="515" width="14.5703125" customWidth="1"/>
    <col min="516" max="516" width="13.42578125" customWidth="1"/>
    <col min="517" max="517" width="12.7109375" customWidth="1"/>
    <col min="518" max="518" width="13.5703125" customWidth="1"/>
    <col min="519" max="519" width="13.7109375" customWidth="1"/>
    <col min="520" max="520" width="16.85546875" customWidth="1"/>
    <col min="521" max="522" width="13.28515625" customWidth="1"/>
    <col min="769" max="769" width="15.85546875" customWidth="1"/>
    <col min="771" max="771" width="14.5703125" customWidth="1"/>
    <col min="772" max="772" width="13.42578125" customWidth="1"/>
    <col min="773" max="773" width="12.7109375" customWidth="1"/>
    <col min="774" max="774" width="13.5703125" customWidth="1"/>
    <col min="775" max="775" width="13.7109375" customWidth="1"/>
    <col min="776" max="776" width="16.85546875" customWidth="1"/>
    <col min="777" max="778" width="13.28515625" customWidth="1"/>
    <col min="1025" max="1025" width="15.85546875" customWidth="1"/>
    <col min="1027" max="1027" width="14.5703125" customWidth="1"/>
    <col min="1028" max="1028" width="13.42578125" customWidth="1"/>
    <col min="1029" max="1029" width="12.7109375" customWidth="1"/>
    <col min="1030" max="1030" width="13.5703125" customWidth="1"/>
    <col min="1031" max="1031" width="13.7109375" customWidth="1"/>
    <col min="1032" max="1032" width="16.85546875" customWidth="1"/>
    <col min="1033" max="1034" width="13.28515625" customWidth="1"/>
    <col min="1281" max="1281" width="15.85546875" customWidth="1"/>
    <col min="1283" max="1283" width="14.5703125" customWidth="1"/>
    <col min="1284" max="1284" width="13.42578125" customWidth="1"/>
    <col min="1285" max="1285" width="12.7109375" customWidth="1"/>
    <col min="1286" max="1286" width="13.5703125" customWidth="1"/>
    <col min="1287" max="1287" width="13.7109375" customWidth="1"/>
    <col min="1288" max="1288" width="16.85546875" customWidth="1"/>
    <col min="1289" max="1290" width="13.28515625" customWidth="1"/>
    <col min="1537" max="1537" width="15.85546875" customWidth="1"/>
    <col min="1539" max="1539" width="14.5703125" customWidth="1"/>
    <col min="1540" max="1540" width="13.42578125" customWidth="1"/>
    <col min="1541" max="1541" width="12.7109375" customWidth="1"/>
    <col min="1542" max="1542" width="13.5703125" customWidth="1"/>
    <col min="1543" max="1543" width="13.7109375" customWidth="1"/>
    <col min="1544" max="1544" width="16.85546875" customWidth="1"/>
    <col min="1545" max="1546" width="13.28515625" customWidth="1"/>
    <col min="1793" max="1793" width="15.85546875" customWidth="1"/>
    <col min="1795" max="1795" width="14.5703125" customWidth="1"/>
    <col min="1796" max="1796" width="13.42578125" customWidth="1"/>
    <col min="1797" max="1797" width="12.7109375" customWidth="1"/>
    <col min="1798" max="1798" width="13.5703125" customWidth="1"/>
    <col min="1799" max="1799" width="13.7109375" customWidth="1"/>
    <col min="1800" max="1800" width="16.85546875" customWidth="1"/>
    <col min="1801" max="1802" width="13.28515625" customWidth="1"/>
    <col min="2049" max="2049" width="15.85546875" customWidth="1"/>
    <col min="2051" max="2051" width="14.5703125" customWidth="1"/>
    <col min="2052" max="2052" width="13.42578125" customWidth="1"/>
    <col min="2053" max="2053" width="12.7109375" customWidth="1"/>
    <col min="2054" max="2054" width="13.5703125" customWidth="1"/>
    <col min="2055" max="2055" width="13.7109375" customWidth="1"/>
    <col min="2056" max="2056" width="16.85546875" customWidth="1"/>
    <col min="2057" max="2058" width="13.28515625" customWidth="1"/>
    <col min="2305" max="2305" width="15.85546875" customWidth="1"/>
    <col min="2307" max="2307" width="14.5703125" customWidth="1"/>
    <col min="2308" max="2308" width="13.42578125" customWidth="1"/>
    <col min="2309" max="2309" width="12.7109375" customWidth="1"/>
    <col min="2310" max="2310" width="13.5703125" customWidth="1"/>
    <col min="2311" max="2311" width="13.7109375" customWidth="1"/>
    <col min="2312" max="2312" width="16.85546875" customWidth="1"/>
    <col min="2313" max="2314" width="13.28515625" customWidth="1"/>
    <col min="2561" max="2561" width="15.85546875" customWidth="1"/>
    <col min="2563" max="2563" width="14.5703125" customWidth="1"/>
    <col min="2564" max="2564" width="13.42578125" customWidth="1"/>
    <col min="2565" max="2565" width="12.7109375" customWidth="1"/>
    <col min="2566" max="2566" width="13.5703125" customWidth="1"/>
    <col min="2567" max="2567" width="13.7109375" customWidth="1"/>
    <col min="2568" max="2568" width="16.85546875" customWidth="1"/>
    <col min="2569" max="2570" width="13.28515625" customWidth="1"/>
    <col min="2817" max="2817" width="15.85546875" customWidth="1"/>
    <col min="2819" max="2819" width="14.5703125" customWidth="1"/>
    <col min="2820" max="2820" width="13.42578125" customWidth="1"/>
    <col min="2821" max="2821" width="12.7109375" customWidth="1"/>
    <col min="2822" max="2822" width="13.5703125" customWidth="1"/>
    <col min="2823" max="2823" width="13.7109375" customWidth="1"/>
    <col min="2824" max="2824" width="16.85546875" customWidth="1"/>
    <col min="2825" max="2826" width="13.28515625" customWidth="1"/>
    <col min="3073" max="3073" width="15.85546875" customWidth="1"/>
    <col min="3075" max="3075" width="14.5703125" customWidth="1"/>
    <col min="3076" max="3076" width="13.42578125" customWidth="1"/>
    <col min="3077" max="3077" width="12.7109375" customWidth="1"/>
    <col min="3078" max="3078" width="13.5703125" customWidth="1"/>
    <col min="3079" max="3079" width="13.7109375" customWidth="1"/>
    <col min="3080" max="3080" width="16.85546875" customWidth="1"/>
    <col min="3081" max="3082" width="13.28515625" customWidth="1"/>
    <col min="3329" max="3329" width="15.85546875" customWidth="1"/>
    <col min="3331" max="3331" width="14.5703125" customWidth="1"/>
    <col min="3332" max="3332" width="13.42578125" customWidth="1"/>
    <col min="3333" max="3333" width="12.7109375" customWidth="1"/>
    <col min="3334" max="3334" width="13.5703125" customWidth="1"/>
    <col min="3335" max="3335" width="13.7109375" customWidth="1"/>
    <col min="3336" max="3336" width="16.85546875" customWidth="1"/>
    <col min="3337" max="3338" width="13.28515625" customWidth="1"/>
    <col min="3585" max="3585" width="15.85546875" customWidth="1"/>
    <col min="3587" max="3587" width="14.5703125" customWidth="1"/>
    <col min="3588" max="3588" width="13.42578125" customWidth="1"/>
    <col min="3589" max="3589" width="12.7109375" customWidth="1"/>
    <col min="3590" max="3590" width="13.5703125" customWidth="1"/>
    <col min="3591" max="3591" width="13.7109375" customWidth="1"/>
    <col min="3592" max="3592" width="16.85546875" customWidth="1"/>
    <col min="3593" max="3594" width="13.28515625" customWidth="1"/>
    <col min="3841" max="3841" width="15.85546875" customWidth="1"/>
    <col min="3843" max="3843" width="14.5703125" customWidth="1"/>
    <col min="3844" max="3844" width="13.42578125" customWidth="1"/>
    <col min="3845" max="3845" width="12.7109375" customWidth="1"/>
    <col min="3846" max="3846" width="13.5703125" customWidth="1"/>
    <col min="3847" max="3847" width="13.7109375" customWidth="1"/>
    <col min="3848" max="3848" width="16.85546875" customWidth="1"/>
    <col min="3849" max="3850" width="13.28515625" customWidth="1"/>
    <col min="4097" max="4097" width="15.85546875" customWidth="1"/>
    <col min="4099" max="4099" width="14.5703125" customWidth="1"/>
    <col min="4100" max="4100" width="13.42578125" customWidth="1"/>
    <col min="4101" max="4101" width="12.7109375" customWidth="1"/>
    <col min="4102" max="4102" width="13.5703125" customWidth="1"/>
    <col min="4103" max="4103" width="13.7109375" customWidth="1"/>
    <col min="4104" max="4104" width="16.85546875" customWidth="1"/>
    <col min="4105" max="4106" width="13.28515625" customWidth="1"/>
    <col min="4353" max="4353" width="15.85546875" customWidth="1"/>
    <col min="4355" max="4355" width="14.5703125" customWidth="1"/>
    <col min="4356" max="4356" width="13.42578125" customWidth="1"/>
    <col min="4357" max="4357" width="12.7109375" customWidth="1"/>
    <col min="4358" max="4358" width="13.5703125" customWidth="1"/>
    <col min="4359" max="4359" width="13.7109375" customWidth="1"/>
    <col min="4360" max="4360" width="16.85546875" customWidth="1"/>
    <col min="4361" max="4362" width="13.28515625" customWidth="1"/>
    <col min="4609" max="4609" width="15.85546875" customWidth="1"/>
    <col min="4611" max="4611" width="14.5703125" customWidth="1"/>
    <col min="4612" max="4612" width="13.42578125" customWidth="1"/>
    <col min="4613" max="4613" width="12.7109375" customWidth="1"/>
    <col min="4614" max="4614" width="13.5703125" customWidth="1"/>
    <col min="4615" max="4615" width="13.7109375" customWidth="1"/>
    <col min="4616" max="4616" width="16.85546875" customWidth="1"/>
    <col min="4617" max="4618" width="13.28515625" customWidth="1"/>
    <col min="4865" max="4865" width="15.85546875" customWidth="1"/>
    <col min="4867" max="4867" width="14.5703125" customWidth="1"/>
    <col min="4868" max="4868" width="13.42578125" customWidth="1"/>
    <col min="4869" max="4869" width="12.7109375" customWidth="1"/>
    <col min="4870" max="4870" width="13.5703125" customWidth="1"/>
    <col min="4871" max="4871" width="13.7109375" customWidth="1"/>
    <col min="4872" max="4872" width="16.85546875" customWidth="1"/>
    <col min="4873" max="4874" width="13.28515625" customWidth="1"/>
    <col min="5121" max="5121" width="15.85546875" customWidth="1"/>
    <col min="5123" max="5123" width="14.5703125" customWidth="1"/>
    <col min="5124" max="5124" width="13.42578125" customWidth="1"/>
    <col min="5125" max="5125" width="12.7109375" customWidth="1"/>
    <col min="5126" max="5126" width="13.5703125" customWidth="1"/>
    <col min="5127" max="5127" width="13.7109375" customWidth="1"/>
    <col min="5128" max="5128" width="16.85546875" customWidth="1"/>
    <col min="5129" max="5130" width="13.28515625" customWidth="1"/>
    <col min="5377" max="5377" width="15.85546875" customWidth="1"/>
    <col min="5379" max="5379" width="14.5703125" customWidth="1"/>
    <col min="5380" max="5380" width="13.42578125" customWidth="1"/>
    <col min="5381" max="5381" width="12.7109375" customWidth="1"/>
    <col min="5382" max="5382" width="13.5703125" customWidth="1"/>
    <col min="5383" max="5383" width="13.7109375" customWidth="1"/>
    <col min="5384" max="5384" width="16.85546875" customWidth="1"/>
    <col min="5385" max="5386" width="13.28515625" customWidth="1"/>
    <col min="5633" max="5633" width="15.85546875" customWidth="1"/>
    <col min="5635" max="5635" width="14.5703125" customWidth="1"/>
    <col min="5636" max="5636" width="13.42578125" customWidth="1"/>
    <col min="5637" max="5637" width="12.7109375" customWidth="1"/>
    <col min="5638" max="5638" width="13.5703125" customWidth="1"/>
    <col min="5639" max="5639" width="13.7109375" customWidth="1"/>
    <col min="5640" max="5640" width="16.85546875" customWidth="1"/>
    <col min="5641" max="5642" width="13.28515625" customWidth="1"/>
    <col min="5889" max="5889" width="15.85546875" customWidth="1"/>
    <col min="5891" max="5891" width="14.5703125" customWidth="1"/>
    <col min="5892" max="5892" width="13.42578125" customWidth="1"/>
    <col min="5893" max="5893" width="12.7109375" customWidth="1"/>
    <col min="5894" max="5894" width="13.5703125" customWidth="1"/>
    <col min="5895" max="5895" width="13.7109375" customWidth="1"/>
    <col min="5896" max="5896" width="16.85546875" customWidth="1"/>
    <col min="5897" max="5898" width="13.28515625" customWidth="1"/>
    <col min="6145" max="6145" width="15.85546875" customWidth="1"/>
    <col min="6147" max="6147" width="14.5703125" customWidth="1"/>
    <col min="6148" max="6148" width="13.42578125" customWidth="1"/>
    <col min="6149" max="6149" width="12.7109375" customWidth="1"/>
    <col min="6150" max="6150" width="13.5703125" customWidth="1"/>
    <col min="6151" max="6151" width="13.7109375" customWidth="1"/>
    <col min="6152" max="6152" width="16.85546875" customWidth="1"/>
    <col min="6153" max="6154" width="13.28515625" customWidth="1"/>
    <col min="6401" max="6401" width="15.85546875" customWidth="1"/>
    <col min="6403" max="6403" width="14.5703125" customWidth="1"/>
    <col min="6404" max="6404" width="13.42578125" customWidth="1"/>
    <col min="6405" max="6405" width="12.7109375" customWidth="1"/>
    <col min="6406" max="6406" width="13.5703125" customWidth="1"/>
    <col min="6407" max="6407" width="13.7109375" customWidth="1"/>
    <col min="6408" max="6408" width="16.85546875" customWidth="1"/>
    <col min="6409" max="6410" width="13.28515625" customWidth="1"/>
    <col min="6657" max="6657" width="15.85546875" customWidth="1"/>
    <col min="6659" max="6659" width="14.5703125" customWidth="1"/>
    <col min="6660" max="6660" width="13.42578125" customWidth="1"/>
    <col min="6661" max="6661" width="12.7109375" customWidth="1"/>
    <col min="6662" max="6662" width="13.5703125" customWidth="1"/>
    <col min="6663" max="6663" width="13.7109375" customWidth="1"/>
    <col min="6664" max="6664" width="16.85546875" customWidth="1"/>
    <col min="6665" max="6666" width="13.28515625" customWidth="1"/>
    <col min="6913" max="6913" width="15.85546875" customWidth="1"/>
    <col min="6915" max="6915" width="14.5703125" customWidth="1"/>
    <col min="6916" max="6916" width="13.42578125" customWidth="1"/>
    <col min="6917" max="6917" width="12.7109375" customWidth="1"/>
    <col min="6918" max="6918" width="13.5703125" customWidth="1"/>
    <col min="6919" max="6919" width="13.7109375" customWidth="1"/>
    <col min="6920" max="6920" width="16.85546875" customWidth="1"/>
    <col min="6921" max="6922" width="13.28515625" customWidth="1"/>
    <col min="7169" max="7169" width="15.85546875" customWidth="1"/>
    <col min="7171" max="7171" width="14.5703125" customWidth="1"/>
    <col min="7172" max="7172" width="13.42578125" customWidth="1"/>
    <col min="7173" max="7173" width="12.7109375" customWidth="1"/>
    <col min="7174" max="7174" width="13.5703125" customWidth="1"/>
    <col min="7175" max="7175" width="13.7109375" customWidth="1"/>
    <col min="7176" max="7176" width="16.85546875" customWidth="1"/>
    <col min="7177" max="7178" width="13.28515625" customWidth="1"/>
    <col min="7425" max="7425" width="15.85546875" customWidth="1"/>
    <col min="7427" max="7427" width="14.5703125" customWidth="1"/>
    <col min="7428" max="7428" width="13.42578125" customWidth="1"/>
    <col min="7429" max="7429" width="12.7109375" customWidth="1"/>
    <col min="7430" max="7430" width="13.5703125" customWidth="1"/>
    <col min="7431" max="7431" width="13.7109375" customWidth="1"/>
    <col min="7432" max="7432" width="16.85546875" customWidth="1"/>
    <col min="7433" max="7434" width="13.28515625" customWidth="1"/>
    <col min="7681" max="7681" width="15.85546875" customWidth="1"/>
    <col min="7683" max="7683" width="14.5703125" customWidth="1"/>
    <col min="7684" max="7684" width="13.42578125" customWidth="1"/>
    <col min="7685" max="7685" width="12.7109375" customWidth="1"/>
    <col min="7686" max="7686" width="13.5703125" customWidth="1"/>
    <col min="7687" max="7687" width="13.7109375" customWidth="1"/>
    <col min="7688" max="7688" width="16.85546875" customWidth="1"/>
    <col min="7689" max="7690" width="13.28515625" customWidth="1"/>
    <col min="7937" max="7937" width="15.85546875" customWidth="1"/>
    <col min="7939" max="7939" width="14.5703125" customWidth="1"/>
    <col min="7940" max="7940" width="13.42578125" customWidth="1"/>
    <col min="7941" max="7941" width="12.7109375" customWidth="1"/>
    <col min="7942" max="7942" width="13.5703125" customWidth="1"/>
    <col min="7943" max="7943" width="13.7109375" customWidth="1"/>
    <col min="7944" max="7944" width="16.85546875" customWidth="1"/>
    <col min="7945" max="7946" width="13.28515625" customWidth="1"/>
    <col min="8193" max="8193" width="15.85546875" customWidth="1"/>
    <col min="8195" max="8195" width="14.5703125" customWidth="1"/>
    <col min="8196" max="8196" width="13.42578125" customWidth="1"/>
    <col min="8197" max="8197" width="12.7109375" customWidth="1"/>
    <col min="8198" max="8198" width="13.5703125" customWidth="1"/>
    <col min="8199" max="8199" width="13.7109375" customWidth="1"/>
    <col min="8200" max="8200" width="16.85546875" customWidth="1"/>
    <col min="8201" max="8202" width="13.28515625" customWidth="1"/>
    <col min="8449" max="8449" width="15.85546875" customWidth="1"/>
    <col min="8451" max="8451" width="14.5703125" customWidth="1"/>
    <col min="8452" max="8452" width="13.42578125" customWidth="1"/>
    <col min="8453" max="8453" width="12.7109375" customWidth="1"/>
    <col min="8454" max="8454" width="13.5703125" customWidth="1"/>
    <col min="8455" max="8455" width="13.7109375" customWidth="1"/>
    <col min="8456" max="8456" width="16.85546875" customWidth="1"/>
    <col min="8457" max="8458" width="13.28515625" customWidth="1"/>
    <col min="8705" max="8705" width="15.85546875" customWidth="1"/>
    <col min="8707" max="8707" width="14.5703125" customWidth="1"/>
    <col min="8708" max="8708" width="13.42578125" customWidth="1"/>
    <col min="8709" max="8709" width="12.7109375" customWidth="1"/>
    <col min="8710" max="8710" width="13.5703125" customWidth="1"/>
    <col min="8711" max="8711" width="13.7109375" customWidth="1"/>
    <col min="8712" max="8712" width="16.85546875" customWidth="1"/>
    <col min="8713" max="8714" width="13.28515625" customWidth="1"/>
    <col min="8961" max="8961" width="15.85546875" customWidth="1"/>
    <col min="8963" max="8963" width="14.5703125" customWidth="1"/>
    <col min="8964" max="8964" width="13.42578125" customWidth="1"/>
    <col min="8965" max="8965" width="12.7109375" customWidth="1"/>
    <col min="8966" max="8966" width="13.5703125" customWidth="1"/>
    <col min="8967" max="8967" width="13.7109375" customWidth="1"/>
    <col min="8968" max="8968" width="16.85546875" customWidth="1"/>
    <col min="8969" max="8970" width="13.28515625" customWidth="1"/>
    <col min="9217" max="9217" width="15.85546875" customWidth="1"/>
    <col min="9219" max="9219" width="14.5703125" customWidth="1"/>
    <col min="9220" max="9220" width="13.42578125" customWidth="1"/>
    <col min="9221" max="9221" width="12.7109375" customWidth="1"/>
    <col min="9222" max="9222" width="13.5703125" customWidth="1"/>
    <col min="9223" max="9223" width="13.7109375" customWidth="1"/>
    <col min="9224" max="9224" width="16.85546875" customWidth="1"/>
    <col min="9225" max="9226" width="13.28515625" customWidth="1"/>
    <col min="9473" max="9473" width="15.85546875" customWidth="1"/>
    <col min="9475" max="9475" width="14.5703125" customWidth="1"/>
    <col min="9476" max="9476" width="13.42578125" customWidth="1"/>
    <col min="9477" max="9477" width="12.7109375" customWidth="1"/>
    <col min="9478" max="9478" width="13.5703125" customWidth="1"/>
    <col min="9479" max="9479" width="13.7109375" customWidth="1"/>
    <col min="9480" max="9480" width="16.85546875" customWidth="1"/>
    <col min="9481" max="9482" width="13.28515625" customWidth="1"/>
    <col min="9729" max="9729" width="15.85546875" customWidth="1"/>
    <col min="9731" max="9731" width="14.5703125" customWidth="1"/>
    <col min="9732" max="9732" width="13.42578125" customWidth="1"/>
    <col min="9733" max="9733" width="12.7109375" customWidth="1"/>
    <col min="9734" max="9734" width="13.5703125" customWidth="1"/>
    <col min="9735" max="9735" width="13.7109375" customWidth="1"/>
    <col min="9736" max="9736" width="16.85546875" customWidth="1"/>
    <col min="9737" max="9738" width="13.28515625" customWidth="1"/>
    <col min="9985" max="9985" width="15.85546875" customWidth="1"/>
    <col min="9987" max="9987" width="14.5703125" customWidth="1"/>
    <col min="9988" max="9988" width="13.42578125" customWidth="1"/>
    <col min="9989" max="9989" width="12.7109375" customWidth="1"/>
    <col min="9990" max="9990" width="13.5703125" customWidth="1"/>
    <col min="9991" max="9991" width="13.7109375" customWidth="1"/>
    <col min="9992" max="9992" width="16.85546875" customWidth="1"/>
    <col min="9993" max="9994" width="13.28515625" customWidth="1"/>
    <col min="10241" max="10241" width="15.85546875" customWidth="1"/>
    <col min="10243" max="10243" width="14.5703125" customWidth="1"/>
    <col min="10244" max="10244" width="13.42578125" customWidth="1"/>
    <col min="10245" max="10245" width="12.7109375" customWidth="1"/>
    <col min="10246" max="10246" width="13.5703125" customWidth="1"/>
    <col min="10247" max="10247" width="13.7109375" customWidth="1"/>
    <col min="10248" max="10248" width="16.85546875" customWidth="1"/>
    <col min="10249" max="10250" width="13.28515625" customWidth="1"/>
    <col min="10497" max="10497" width="15.85546875" customWidth="1"/>
    <col min="10499" max="10499" width="14.5703125" customWidth="1"/>
    <col min="10500" max="10500" width="13.42578125" customWidth="1"/>
    <col min="10501" max="10501" width="12.7109375" customWidth="1"/>
    <col min="10502" max="10502" width="13.5703125" customWidth="1"/>
    <col min="10503" max="10503" width="13.7109375" customWidth="1"/>
    <col min="10504" max="10504" width="16.85546875" customWidth="1"/>
    <col min="10505" max="10506" width="13.28515625" customWidth="1"/>
    <col min="10753" max="10753" width="15.85546875" customWidth="1"/>
    <col min="10755" max="10755" width="14.5703125" customWidth="1"/>
    <col min="10756" max="10756" width="13.42578125" customWidth="1"/>
    <col min="10757" max="10757" width="12.7109375" customWidth="1"/>
    <col min="10758" max="10758" width="13.5703125" customWidth="1"/>
    <col min="10759" max="10759" width="13.7109375" customWidth="1"/>
    <col min="10760" max="10760" width="16.85546875" customWidth="1"/>
    <col min="10761" max="10762" width="13.28515625" customWidth="1"/>
    <col min="11009" max="11009" width="15.85546875" customWidth="1"/>
    <col min="11011" max="11011" width="14.5703125" customWidth="1"/>
    <col min="11012" max="11012" width="13.42578125" customWidth="1"/>
    <col min="11013" max="11013" width="12.7109375" customWidth="1"/>
    <col min="11014" max="11014" width="13.5703125" customWidth="1"/>
    <col min="11015" max="11015" width="13.7109375" customWidth="1"/>
    <col min="11016" max="11016" width="16.85546875" customWidth="1"/>
    <col min="11017" max="11018" width="13.28515625" customWidth="1"/>
    <col min="11265" max="11265" width="15.85546875" customWidth="1"/>
    <col min="11267" max="11267" width="14.5703125" customWidth="1"/>
    <col min="11268" max="11268" width="13.42578125" customWidth="1"/>
    <col min="11269" max="11269" width="12.7109375" customWidth="1"/>
    <col min="11270" max="11270" width="13.5703125" customWidth="1"/>
    <col min="11271" max="11271" width="13.7109375" customWidth="1"/>
    <col min="11272" max="11272" width="16.85546875" customWidth="1"/>
    <col min="11273" max="11274" width="13.28515625" customWidth="1"/>
    <col min="11521" max="11521" width="15.85546875" customWidth="1"/>
    <col min="11523" max="11523" width="14.5703125" customWidth="1"/>
    <col min="11524" max="11524" width="13.42578125" customWidth="1"/>
    <col min="11525" max="11525" width="12.7109375" customWidth="1"/>
    <col min="11526" max="11526" width="13.5703125" customWidth="1"/>
    <col min="11527" max="11527" width="13.7109375" customWidth="1"/>
    <col min="11528" max="11528" width="16.85546875" customWidth="1"/>
    <col min="11529" max="11530" width="13.28515625" customWidth="1"/>
    <col min="11777" max="11777" width="15.85546875" customWidth="1"/>
    <col min="11779" max="11779" width="14.5703125" customWidth="1"/>
    <col min="11780" max="11780" width="13.42578125" customWidth="1"/>
    <col min="11781" max="11781" width="12.7109375" customWidth="1"/>
    <col min="11782" max="11782" width="13.5703125" customWidth="1"/>
    <col min="11783" max="11783" width="13.7109375" customWidth="1"/>
    <col min="11784" max="11784" width="16.85546875" customWidth="1"/>
    <col min="11785" max="11786" width="13.28515625" customWidth="1"/>
    <col min="12033" max="12033" width="15.85546875" customWidth="1"/>
    <col min="12035" max="12035" width="14.5703125" customWidth="1"/>
    <col min="12036" max="12036" width="13.42578125" customWidth="1"/>
    <col min="12037" max="12037" width="12.7109375" customWidth="1"/>
    <col min="12038" max="12038" width="13.5703125" customWidth="1"/>
    <col min="12039" max="12039" width="13.7109375" customWidth="1"/>
    <col min="12040" max="12040" width="16.85546875" customWidth="1"/>
    <col min="12041" max="12042" width="13.28515625" customWidth="1"/>
    <col min="12289" max="12289" width="15.85546875" customWidth="1"/>
    <col min="12291" max="12291" width="14.5703125" customWidth="1"/>
    <col min="12292" max="12292" width="13.42578125" customWidth="1"/>
    <col min="12293" max="12293" width="12.7109375" customWidth="1"/>
    <col min="12294" max="12294" width="13.5703125" customWidth="1"/>
    <col min="12295" max="12295" width="13.7109375" customWidth="1"/>
    <col min="12296" max="12296" width="16.85546875" customWidth="1"/>
    <col min="12297" max="12298" width="13.28515625" customWidth="1"/>
    <col min="12545" max="12545" width="15.85546875" customWidth="1"/>
    <col min="12547" max="12547" width="14.5703125" customWidth="1"/>
    <col min="12548" max="12548" width="13.42578125" customWidth="1"/>
    <col min="12549" max="12549" width="12.7109375" customWidth="1"/>
    <col min="12550" max="12550" width="13.5703125" customWidth="1"/>
    <col min="12551" max="12551" width="13.7109375" customWidth="1"/>
    <col min="12552" max="12552" width="16.85546875" customWidth="1"/>
    <col min="12553" max="12554" width="13.28515625" customWidth="1"/>
    <col min="12801" max="12801" width="15.85546875" customWidth="1"/>
    <col min="12803" max="12803" width="14.5703125" customWidth="1"/>
    <col min="12804" max="12804" width="13.42578125" customWidth="1"/>
    <col min="12805" max="12805" width="12.7109375" customWidth="1"/>
    <col min="12806" max="12806" width="13.5703125" customWidth="1"/>
    <col min="12807" max="12807" width="13.7109375" customWidth="1"/>
    <col min="12808" max="12808" width="16.85546875" customWidth="1"/>
    <col min="12809" max="12810" width="13.28515625" customWidth="1"/>
    <col min="13057" max="13057" width="15.85546875" customWidth="1"/>
    <col min="13059" max="13059" width="14.5703125" customWidth="1"/>
    <col min="13060" max="13060" width="13.42578125" customWidth="1"/>
    <col min="13061" max="13061" width="12.7109375" customWidth="1"/>
    <col min="13062" max="13062" width="13.5703125" customWidth="1"/>
    <col min="13063" max="13063" width="13.7109375" customWidth="1"/>
    <col min="13064" max="13064" width="16.85546875" customWidth="1"/>
    <col min="13065" max="13066" width="13.28515625" customWidth="1"/>
    <col min="13313" max="13313" width="15.85546875" customWidth="1"/>
    <col min="13315" max="13315" width="14.5703125" customWidth="1"/>
    <col min="13316" max="13316" width="13.42578125" customWidth="1"/>
    <col min="13317" max="13317" width="12.7109375" customWidth="1"/>
    <col min="13318" max="13318" width="13.5703125" customWidth="1"/>
    <col min="13319" max="13319" width="13.7109375" customWidth="1"/>
    <col min="13320" max="13320" width="16.85546875" customWidth="1"/>
    <col min="13321" max="13322" width="13.28515625" customWidth="1"/>
    <col min="13569" max="13569" width="15.85546875" customWidth="1"/>
    <col min="13571" max="13571" width="14.5703125" customWidth="1"/>
    <col min="13572" max="13572" width="13.42578125" customWidth="1"/>
    <col min="13573" max="13573" width="12.7109375" customWidth="1"/>
    <col min="13574" max="13574" width="13.5703125" customWidth="1"/>
    <col min="13575" max="13575" width="13.7109375" customWidth="1"/>
    <col min="13576" max="13576" width="16.85546875" customWidth="1"/>
    <col min="13577" max="13578" width="13.28515625" customWidth="1"/>
    <col min="13825" max="13825" width="15.85546875" customWidth="1"/>
    <col min="13827" max="13827" width="14.5703125" customWidth="1"/>
    <col min="13828" max="13828" width="13.42578125" customWidth="1"/>
    <col min="13829" max="13829" width="12.7109375" customWidth="1"/>
    <col min="13830" max="13830" width="13.5703125" customWidth="1"/>
    <col min="13831" max="13831" width="13.7109375" customWidth="1"/>
    <col min="13832" max="13832" width="16.85546875" customWidth="1"/>
    <col min="13833" max="13834" width="13.28515625" customWidth="1"/>
    <col min="14081" max="14081" width="15.85546875" customWidth="1"/>
    <col min="14083" max="14083" width="14.5703125" customWidth="1"/>
    <col min="14084" max="14084" width="13.42578125" customWidth="1"/>
    <col min="14085" max="14085" width="12.7109375" customWidth="1"/>
    <col min="14086" max="14086" width="13.5703125" customWidth="1"/>
    <col min="14087" max="14087" width="13.7109375" customWidth="1"/>
    <col min="14088" max="14088" width="16.85546875" customWidth="1"/>
    <col min="14089" max="14090" width="13.28515625" customWidth="1"/>
    <col min="14337" max="14337" width="15.85546875" customWidth="1"/>
    <col min="14339" max="14339" width="14.5703125" customWidth="1"/>
    <col min="14340" max="14340" width="13.42578125" customWidth="1"/>
    <col min="14341" max="14341" width="12.7109375" customWidth="1"/>
    <col min="14342" max="14342" width="13.5703125" customWidth="1"/>
    <col min="14343" max="14343" width="13.7109375" customWidth="1"/>
    <col min="14344" max="14344" width="16.85546875" customWidth="1"/>
    <col min="14345" max="14346" width="13.28515625" customWidth="1"/>
    <col min="14593" max="14593" width="15.85546875" customWidth="1"/>
    <col min="14595" max="14595" width="14.5703125" customWidth="1"/>
    <col min="14596" max="14596" width="13.42578125" customWidth="1"/>
    <col min="14597" max="14597" width="12.7109375" customWidth="1"/>
    <col min="14598" max="14598" width="13.5703125" customWidth="1"/>
    <col min="14599" max="14599" width="13.7109375" customWidth="1"/>
    <col min="14600" max="14600" width="16.85546875" customWidth="1"/>
    <col min="14601" max="14602" width="13.28515625" customWidth="1"/>
    <col min="14849" max="14849" width="15.85546875" customWidth="1"/>
    <col min="14851" max="14851" width="14.5703125" customWidth="1"/>
    <col min="14852" max="14852" width="13.42578125" customWidth="1"/>
    <col min="14853" max="14853" width="12.7109375" customWidth="1"/>
    <col min="14854" max="14854" width="13.5703125" customWidth="1"/>
    <col min="14855" max="14855" width="13.7109375" customWidth="1"/>
    <col min="14856" max="14856" width="16.85546875" customWidth="1"/>
    <col min="14857" max="14858" width="13.28515625" customWidth="1"/>
    <col min="15105" max="15105" width="15.85546875" customWidth="1"/>
    <col min="15107" max="15107" width="14.5703125" customWidth="1"/>
    <col min="15108" max="15108" width="13.42578125" customWidth="1"/>
    <col min="15109" max="15109" width="12.7109375" customWidth="1"/>
    <col min="15110" max="15110" width="13.5703125" customWidth="1"/>
    <col min="15111" max="15111" width="13.7109375" customWidth="1"/>
    <col min="15112" max="15112" width="16.85546875" customWidth="1"/>
    <col min="15113" max="15114" width="13.28515625" customWidth="1"/>
    <col min="15361" max="15361" width="15.85546875" customWidth="1"/>
    <col min="15363" max="15363" width="14.5703125" customWidth="1"/>
    <col min="15364" max="15364" width="13.42578125" customWidth="1"/>
    <col min="15365" max="15365" width="12.7109375" customWidth="1"/>
    <col min="15366" max="15366" width="13.5703125" customWidth="1"/>
    <col min="15367" max="15367" width="13.7109375" customWidth="1"/>
    <col min="15368" max="15368" width="16.85546875" customWidth="1"/>
    <col min="15369" max="15370" width="13.28515625" customWidth="1"/>
    <col min="15617" max="15617" width="15.85546875" customWidth="1"/>
    <col min="15619" max="15619" width="14.5703125" customWidth="1"/>
    <col min="15620" max="15620" width="13.42578125" customWidth="1"/>
    <col min="15621" max="15621" width="12.7109375" customWidth="1"/>
    <col min="15622" max="15622" width="13.5703125" customWidth="1"/>
    <col min="15623" max="15623" width="13.7109375" customWidth="1"/>
    <col min="15624" max="15624" width="16.85546875" customWidth="1"/>
    <col min="15625" max="15626" width="13.28515625" customWidth="1"/>
    <col min="15873" max="15873" width="15.85546875" customWidth="1"/>
    <col min="15875" max="15875" width="14.5703125" customWidth="1"/>
    <col min="15876" max="15876" width="13.42578125" customWidth="1"/>
    <col min="15877" max="15877" width="12.7109375" customWidth="1"/>
    <col min="15878" max="15878" width="13.5703125" customWidth="1"/>
    <col min="15879" max="15879" width="13.7109375" customWidth="1"/>
    <col min="15880" max="15880" width="16.85546875" customWidth="1"/>
    <col min="15881" max="15882" width="13.28515625" customWidth="1"/>
    <col min="16129" max="16129" width="15.85546875" customWidth="1"/>
    <col min="16131" max="16131" width="14.5703125" customWidth="1"/>
    <col min="16132" max="16132" width="13.42578125" customWidth="1"/>
    <col min="16133" max="16133" width="12.7109375" customWidth="1"/>
    <col min="16134" max="16134" width="13.5703125" customWidth="1"/>
    <col min="16135" max="16135" width="13.7109375" customWidth="1"/>
    <col min="16136" max="16136" width="16.85546875" customWidth="1"/>
    <col min="16137" max="16138" width="13.28515625" customWidth="1"/>
  </cols>
  <sheetData>
    <row r="1" spans="1:32" ht="48" customHeight="1" thickBot="1">
      <c r="A1" s="237" t="s">
        <v>364</v>
      </c>
      <c r="B1" s="237"/>
      <c r="C1" s="237"/>
      <c r="D1" s="237"/>
      <c r="E1" s="237"/>
      <c r="F1" s="237"/>
      <c r="G1" s="237"/>
      <c r="H1" s="237"/>
      <c r="I1" s="237"/>
      <c r="J1" s="237"/>
      <c r="K1" s="97"/>
      <c r="L1" s="97"/>
      <c r="M1" s="87"/>
    </row>
    <row r="2" spans="1:32" ht="174" customHeight="1" thickBot="1">
      <c r="A2" s="98" t="s">
        <v>170</v>
      </c>
      <c r="B2" s="98" t="s">
        <v>171</v>
      </c>
      <c r="C2" s="98" t="s">
        <v>172</v>
      </c>
      <c r="D2" s="98" t="s">
        <v>173</v>
      </c>
      <c r="E2" s="98" t="s">
        <v>174</v>
      </c>
      <c r="F2" s="98" t="s">
        <v>175</v>
      </c>
      <c r="G2" s="98" t="s">
        <v>176</v>
      </c>
      <c r="H2" s="99" t="s">
        <v>177</v>
      </c>
      <c r="I2" s="99" t="s">
        <v>178</v>
      </c>
      <c r="J2" s="99" t="s">
        <v>179</v>
      </c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</row>
    <row r="3" spans="1:32" ht="15.75" customHeight="1" thickTop="1" thickBot="1">
      <c r="A3" s="100">
        <v>1</v>
      </c>
      <c r="B3" s="100">
        <v>2</v>
      </c>
      <c r="C3" s="100">
        <v>3</v>
      </c>
      <c r="D3" s="100">
        <v>4</v>
      </c>
      <c r="E3" s="100">
        <v>5</v>
      </c>
      <c r="F3" s="100">
        <v>6</v>
      </c>
      <c r="G3" s="100">
        <v>7</v>
      </c>
      <c r="H3" s="100">
        <v>8</v>
      </c>
      <c r="I3" s="100">
        <v>9</v>
      </c>
      <c r="J3" s="100">
        <v>10</v>
      </c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</row>
    <row r="4" spans="1:32" ht="15.75" thickTop="1">
      <c r="A4" s="101" t="s">
        <v>104</v>
      </c>
      <c r="B4" s="102">
        <v>4</v>
      </c>
      <c r="C4" s="39">
        <v>2347</v>
      </c>
      <c r="D4" s="102">
        <v>50</v>
      </c>
      <c r="E4" s="102">
        <v>6</v>
      </c>
      <c r="F4" s="102">
        <v>1103</v>
      </c>
      <c r="G4" s="102">
        <v>61</v>
      </c>
      <c r="H4" s="283">
        <v>586.75</v>
      </c>
      <c r="I4" s="283">
        <v>12</v>
      </c>
      <c r="J4" s="283">
        <v>5.5303717135086128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</row>
    <row r="5" spans="1:32">
      <c r="A5" s="101" t="s">
        <v>105</v>
      </c>
      <c r="B5" s="102">
        <v>3.8</v>
      </c>
      <c r="C5" s="39">
        <v>4452</v>
      </c>
      <c r="D5" s="102">
        <v>7614</v>
      </c>
      <c r="E5" s="102">
        <v>1553</v>
      </c>
      <c r="F5" s="102">
        <v>2300</v>
      </c>
      <c r="G5" s="102">
        <v>820</v>
      </c>
      <c r="H5" s="283">
        <v>1171.578947368421</v>
      </c>
      <c r="I5" s="283">
        <v>20.396637772524297</v>
      </c>
      <c r="J5" s="283">
        <v>35.652173913043477</v>
      </c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</row>
    <row r="6" spans="1:32">
      <c r="A6" s="101" t="s">
        <v>107</v>
      </c>
      <c r="B6" s="102">
        <v>5</v>
      </c>
      <c r="C6" s="39">
        <v>1598</v>
      </c>
      <c r="D6" s="102">
        <v>5585</v>
      </c>
      <c r="E6" s="102">
        <v>1397</v>
      </c>
      <c r="F6" s="102">
        <v>805</v>
      </c>
      <c r="G6" s="102">
        <v>52</v>
      </c>
      <c r="H6" s="283">
        <v>319.60000000000002</v>
      </c>
      <c r="I6" s="283">
        <v>25.013428827215755</v>
      </c>
      <c r="J6" s="283">
        <v>6.4596273291925463</v>
      </c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2">
      <c r="A7" s="101" t="s">
        <v>108</v>
      </c>
      <c r="B7" s="102">
        <v>3</v>
      </c>
      <c r="C7" s="39">
        <v>2341</v>
      </c>
      <c r="D7" s="102">
        <v>6935</v>
      </c>
      <c r="E7" s="102">
        <v>835</v>
      </c>
      <c r="F7" s="102">
        <v>105</v>
      </c>
      <c r="G7" s="102">
        <v>55</v>
      </c>
      <c r="H7" s="283">
        <v>780.33333333333337</v>
      </c>
      <c r="I7" s="283">
        <v>12.040374909877432</v>
      </c>
      <c r="J7" s="283">
        <v>52.380952380952387</v>
      </c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</row>
    <row r="8" spans="1:32">
      <c r="A8" s="101" t="s">
        <v>109</v>
      </c>
      <c r="B8" s="102">
        <v>5</v>
      </c>
      <c r="C8" s="39">
        <v>9435</v>
      </c>
      <c r="D8" s="102">
        <v>12234</v>
      </c>
      <c r="E8" s="102">
        <v>896</v>
      </c>
      <c r="F8" s="102">
        <v>12234</v>
      </c>
      <c r="G8" s="102">
        <v>1835</v>
      </c>
      <c r="H8" s="283">
        <v>1887</v>
      </c>
      <c r="I8" s="283">
        <v>7.3238515612228214</v>
      </c>
      <c r="J8" s="283">
        <v>14.999182605852543</v>
      </c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</row>
    <row r="9" spans="1:32">
      <c r="A9" s="101" t="s">
        <v>110</v>
      </c>
      <c r="B9" s="102">
        <v>1</v>
      </c>
      <c r="C9" s="39">
        <v>1498</v>
      </c>
      <c r="D9" s="102">
        <v>1835</v>
      </c>
      <c r="E9" s="102">
        <v>815</v>
      </c>
      <c r="F9" s="102">
        <v>71</v>
      </c>
      <c r="G9" s="102">
        <v>71</v>
      </c>
      <c r="H9" s="283">
        <v>1498</v>
      </c>
      <c r="I9" s="283">
        <v>44.414168937329698</v>
      </c>
      <c r="J9" s="283">
        <v>100</v>
      </c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</row>
    <row r="10" spans="1:32">
      <c r="A10" s="101" t="s">
        <v>111</v>
      </c>
      <c r="B10" s="102">
        <v>7</v>
      </c>
      <c r="C10" s="39">
        <v>5708</v>
      </c>
      <c r="D10" s="102">
        <v>200</v>
      </c>
      <c r="E10" s="102">
        <v>106</v>
      </c>
      <c r="F10" s="102">
        <v>200</v>
      </c>
      <c r="G10" s="102">
        <v>138</v>
      </c>
      <c r="H10" s="283">
        <v>815.42857142857144</v>
      </c>
      <c r="I10" s="283">
        <v>53</v>
      </c>
      <c r="J10" s="283">
        <v>69</v>
      </c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</row>
    <row r="11" spans="1:32">
      <c r="A11" s="101" t="s">
        <v>112</v>
      </c>
      <c r="B11" s="102">
        <v>3</v>
      </c>
      <c r="C11" s="39">
        <v>8364</v>
      </c>
      <c r="D11" s="102">
        <v>5198</v>
      </c>
      <c r="E11" s="102">
        <v>5198</v>
      </c>
      <c r="F11" s="102">
        <v>376</v>
      </c>
      <c r="G11" s="102">
        <v>376</v>
      </c>
      <c r="H11" s="283">
        <v>2788</v>
      </c>
      <c r="I11" s="283">
        <v>100</v>
      </c>
      <c r="J11" s="283">
        <v>100</v>
      </c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</row>
    <row r="12" spans="1:32">
      <c r="A12" s="101" t="s">
        <v>113</v>
      </c>
      <c r="B12" s="102">
        <v>5</v>
      </c>
      <c r="C12" s="39">
        <v>3914</v>
      </c>
      <c r="D12" s="102">
        <v>33746</v>
      </c>
      <c r="E12" s="102">
        <v>2732</v>
      </c>
      <c r="F12" s="102">
        <v>0</v>
      </c>
      <c r="G12" s="102">
        <v>0</v>
      </c>
      <c r="H12" s="283">
        <v>782.8</v>
      </c>
      <c r="I12" s="283">
        <v>8.09577431399277</v>
      </c>
      <c r="J12" s="288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2">
      <c r="A13" s="101" t="s">
        <v>114</v>
      </c>
      <c r="B13" s="102">
        <v>3</v>
      </c>
      <c r="C13" s="39">
        <v>2090</v>
      </c>
      <c r="D13" s="102">
        <v>2090</v>
      </c>
      <c r="E13" s="102">
        <v>1817</v>
      </c>
      <c r="F13" s="102">
        <v>158</v>
      </c>
      <c r="G13" s="102">
        <v>36</v>
      </c>
      <c r="H13" s="283">
        <v>696.66666666666663</v>
      </c>
      <c r="I13" s="283">
        <v>86.937799043062199</v>
      </c>
      <c r="J13" s="283">
        <v>22.784810126582279</v>
      </c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2">
      <c r="A14" s="101" t="s">
        <v>115</v>
      </c>
      <c r="B14" s="102">
        <v>3</v>
      </c>
      <c r="C14" s="39">
        <v>506</v>
      </c>
      <c r="D14" s="102">
        <v>0</v>
      </c>
      <c r="E14" s="102">
        <v>0</v>
      </c>
      <c r="F14" s="102">
        <v>65</v>
      </c>
      <c r="G14" s="102">
        <v>65</v>
      </c>
      <c r="H14" s="283">
        <v>168.66666666666666</v>
      </c>
      <c r="I14" s="288"/>
      <c r="J14" s="283">
        <v>100</v>
      </c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2">
      <c r="A15" s="101" t="s">
        <v>180</v>
      </c>
      <c r="B15" s="102">
        <v>5</v>
      </c>
      <c r="C15" s="39">
        <v>13002</v>
      </c>
      <c r="D15" s="102">
        <v>13002</v>
      </c>
      <c r="E15" s="102">
        <v>4619</v>
      </c>
      <c r="F15" s="102">
        <v>53</v>
      </c>
      <c r="G15" s="102">
        <v>53</v>
      </c>
      <c r="H15" s="283">
        <v>2600.4</v>
      </c>
      <c r="I15" s="283">
        <v>35.525303799415475</v>
      </c>
      <c r="J15" s="283">
        <v>100</v>
      </c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</row>
    <row r="16" spans="1:32" ht="15.75" thickBot="1">
      <c r="A16" s="104" t="s">
        <v>118</v>
      </c>
      <c r="B16" s="105">
        <v>1</v>
      </c>
      <c r="C16" s="41">
        <v>356</v>
      </c>
      <c r="D16" s="105">
        <v>453</v>
      </c>
      <c r="E16" s="105">
        <v>356</v>
      </c>
      <c r="F16" s="105">
        <v>1244</v>
      </c>
      <c r="G16" s="105">
        <v>250</v>
      </c>
      <c r="H16" s="284">
        <v>356</v>
      </c>
      <c r="I16" s="284">
        <v>78.587196467991177</v>
      </c>
      <c r="J16" s="284">
        <v>20.096463022508036</v>
      </c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 ht="21" customHeight="1" thickBot="1">
      <c r="A17" s="106" t="s">
        <v>181</v>
      </c>
      <c r="B17" s="107">
        <f t="shared" ref="B17:G17" si="0">SUM(B4:B16)</f>
        <v>48.8</v>
      </c>
      <c r="C17" s="108">
        <f t="shared" si="0"/>
        <v>55611</v>
      </c>
      <c r="D17" s="107">
        <f t="shared" si="0"/>
        <v>88942</v>
      </c>
      <c r="E17" s="107">
        <f t="shared" si="0"/>
        <v>20330</v>
      </c>
      <c r="F17" s="107">
        <f t="shared" si="0"/>
        <v>18714</v>
      </c>
      <c r="G17" s="107">
        <f t="shared" si="0"/>
        <v>3812</v>
      </c>
      <c r="H17" s="109"/>
      <c r="I17" s="110">
        <f>E17/D17*100</f>
        <v>22.857592588428414</v>
      </c>
      <c r="J17" s="111">
        <f>F17/D17*100</f>
        <v>21.040678194778621</v>
      </c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</row>
    <row r="18" spans="1:32" ht="15.75" thickBot="1">
      <c r="A18" s="112" t="s">
        <v>24</v>
      </c>
      <c r="B18" s="113">
        <v>6.18</v>
      </c>
      <c r="C18" s="63">
        <v>8463</v>
      </c>
      <c r="D18" s="113">
        <v>35000</v>
      </c>
      <c r="E18" s="113">
        <v>5723</v>
      </c>
      <c r="F18" s="113">
        <v>0</v>
      </c>
      <c r="G18" s="113">
        <v>0</v>
      </c>
      <c r="H18" s="286">
        <v>1369.4174757281553</v>
      </c>
      <c r="I18" s="286">
        <v>16.351428571428571</v>
      </c>
      <c r="J18" s="293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</row>
    <row r="19" spans="1:32" ht="21" customHeight="1" thickBot="1">
      <c r="A19" s="106" t="s">
        <v>182</v>
      </c>
      <c r="B19" s="114">
        <f t="shared" ref="B19:G19" si="1">B17+B18</f>
        <v>54.98</v>
      </c>
      <c r="C19" s="108">
        <f t="shared" si="1"/>
        <v>64074</v>
      </c>
      <c r="D19" s="107">
        <f t="shared" si="1"/>
        <v>123942</v>
      </c>
      <c r="E19" s="107">
        <f t="shared" si="1"/>
        <v>26053</v>
      </c>
      <c r="F19" s="107">
        <f t="shared" si="1"/>
        <v>18714</v>
      </c>
      <c r="G19" s="107">
        <f t="shared" si="1"/>
        <v>3812</v>
      </c>
      <c r="H19" s="115">
        <f>C19/B19</f>
        <v>1165.4056020371045</v>
      </c>
      <c r="I19" s="111">
        <v>21.02</v>
      </c>
      <c r="J19" s="111">
        <v>20.37</v>
      </c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</row>
    <row r="23" spans="1:32"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</row>
    <row r="25" spans="1:32" ht="40.5" customHeight="1" thickBot="1">
      <c r="A25" s="225" t="s">
        <v>183</v>
      </c>
      <c r="B25" s="225"/>
      <c r="C25" s="225"/>
      <c r="D25" s="225"/>
      <c r="E25" s="225"/>
      <c r="F25" s="225"/>
      <c r="G25" s="225"/>
      <c r="H25" s="225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</row>
    <row r="26" spans="1:32" ht="96" customHeight="1" thickBot="1">
      <c r="A26" s="116" t="s">
        <v>184</v>
      </c>
      <c r="B26" s="238" t="s">
        <v>185</v>
      </c>
      <c r="C26" s="238"/>
      <c r="D26" s="116" t="s">
        <v>186</v>
      </c>
      <c r="E26" s="239" t="s">
        <v>187</v>
      </c>
      <c r="F26" s="239"/>
      <c r="G26" s="239" t="s">
        <v>188</v>
      </c>
      <c r="H26" s="239"/>
    </row>
    <row r="27" spans="1:32" ht="15.75" customHeight="1" thickTop="1" thickBot="1">
      <c r="A27" s="117">
        <v>1</v>
      </c>
      <c r="B27" s="236">
        <v>2</v>
      </c>
      <c r="C27" s="236"/>
      <c r="D27" s="117">
        <v>3</v>
      </c>
      <c r="E27" s="236">
        <v>4</v>
      </c>
      <c r="F27" s="236"/>
      <c r="G27" s="236">
        <v>5</v>
      </c>
      <c r="H27" s="236"/>
    </row>
    <row r="28" spans="1:32" ht="15.75" thickTop="1">
      <c r="A28" s="101" t="s">
        <v>105</v>
      </c>
      <c r="B28" s="240">
        <v>9445</v>
      </c>
      <c r="C28" s="240"/>
      <c r="D28" s="118">
        <v>175</v>
      </c>
      <c r="E28" s="241">
        <v>1.85</v>
      </c>
      <c r="F28" s="241"/>
      <c r="G28" s="242">
        <v>0</v>
      </c>
      <c r="H28" s="242"/>
    </row>
    <row r="29" spans="1:32">
      <c r="A29" s="101" t="s">
        <v>107</v>
      </c>
      <c r="B29" s="240">
        <v>5585</v>
      </c>
      <c r="C29" s="240"/>
      <c r="D29" s="118">
        <v>208</v>
      </c>
      <c r="E29" s="241">
        <v>3.72</v>
      </c>
      <c r="F29" s="241"/>
      <c r="G29" s="242">
        <v>0</v>
      </c>
      <c r="H29" s="242"/>
    </row>
    <row r="30" spans="1:32">
      <c r="A30" s="101" t="s">
        <v>108</v>
      </c>
      <c r="B30" s="240">
        <v>6935</v>
      </c>
      <c r="C30" s="240"/>
      <c r="D30" s="118">
        <v>37</v>
      </c>
      <c r="E30" s="241">
        <v>0.53</v>
      </c>
      <c r="F30" s="241"/>
      <c r="G30" s="242">
        <v>0</v>
      </c>
      <c r="H30" s="242"/>
    </row>
    <row r="31" spans="1:32">
      <c r="A31" s="101" t="s">
        <v>109</v>
      </c>
      <c r="B31" s="240">
        <v>9772</v>
      </c>
      <c r="C31" s="240"/>
      <c r="D31" s="118">
        <v>86</v>
      </c>
      <c r="E31" s="241">
        <v>0.88</v>
      </c>
      <c r="F31" s="241"/>
      <c r="G31" s="242">
        <v>0</v>
      </c>
      <c r="H31" s="242"/>
    </row>
    <row r="32" spans="1:32">
      <c r="A32" s="101" t="s">
        <v>110</v>
      </c>
      <c r="B32" s="240">
        <v>1835</v>
      </c>
      <c r="C32" s="240"/>
      <c r="D32" s="118">
        <v>24</v>
      </c>
      <c r="E32" s="241">
        <v>1.31</v>
      </c>
      <c r="F32" s="241"/>
      <c r="G32" s="242">
        <v>0</v>
      </c>
      <c r="H32" s="242"/>
    </row>
    <row r="33" spans="1:13">
      <c r="A33" s="101" t="s">
        <v>112</v>
      </c>
      <c r="B33" s="240">
        <v>5198</v>
      </c>
      <c r="C33" s="240"/>
      <c r="D33" s="118">
        <v>76</v>
      </c>
      <c r="E33" s="241">
        <v>1.46</v>
      </c>
      <c r="F33" s="241"/>
      <c r="G33" s="242">
        <v>0</v>
      </c>
      <c r="H33" s="242"/>
    </row>
    <row r="34" spans="1:13">
      <c r="A34" s="101" t="s">
        <v>113</v>
      </c>
      <c r="B34" s="240">
        <v>33746</v>
      </c>
      <c r="C34" s="240"/>
      <c r="D34" s="118">
        <v>90</v>
      </c>
      <c r="E34" s="241">
        <v>0.27</v>
      </c>
      <c r="F34" s="241"/>
      <c r="G34" s="242">
        <v>0</v>
      </c>
      <c r="H34" s="242"/>
    </row>
    <row r="35" spans="1:13">
      <c r="A35" s="101" t="s">
        <v>114</v>
      </c>
      <c r="B35" s="240">
        <v>3393</v>
      </c>
      <c r="C35" s="240"/>
      <c r="D35" s="118">
        <v>15</v>
      </c>
      <c r="E35" s="241">
        <v>0.44</v>
      </c>
      <c r="F35" s="241"/>
      <c r="G35" s="242">
        <v>0</v>
      </c>
      <c r="H35" s="242"/>
    </row>
    <row r="36" spans="1:13">
      <c r="A36" s="101" t="s">
        <v>180</v>
      </c>
      <c r="B36" s="240">
        <v>13002</v>
      </c>
      <c r="C36" s="240"/>
      <c r="D36" s="118">
        <v>1</v>
      </c>
      <c r="E36" s="241">
        <v>0.01</v>
      </c>
      <c r="F36" s="241"/>
      <c r="G36" s="242">
        <v>1</v>
      </c>
      <c r="H36" s="242"/>
    </row>
    <row r="37" spans="1:13" ht="15.75" thickBot="1">
      <c r="A37" s="104" t="s">
        <v>118</v>
      </c>
      <c r="B37" s="243">
        <v>1021</v>
      </c>
      <c r="C37" s="243"/>
      <c r="D37" s="119">
        <v>5</v>
      </c>
      <c r="E37" s="244">
        <v>0.49</v>
      </c>
      <c r="F37" s="244"/>
      <c r="G37" s="245">
        <v>0</v>
      </c>
      <c r="H37" s="245"/>
    </row>
    <row r="38" spans="1:13" ht="21" customHeight="1" thickBot="1">
      <c r="A38" s="74" t="s">
        <v>181</v>
      </c>
      <c r="B38" s="246">
        <f>SUM(B28:C37)</f>
        <v>89932</v>
      </c>
      <c r="C38" s="246"/>
      <c r="D38" s="120">
        <f>SUM(D28:D37)</f>
        <v>717</v>
      </c>
      <c r="E38" s="249">
        <f>D38/B38*100</f>
        <v>0.79726904772494767</v>
      </c>
      <c r="F38" s="249"/>
      <c r="G38" s="248">
        <v>1</v>
      </c>
      <c r="H38" s="248"/>
    </row>
    <row r="39" spans="1:13" ht="15.75" thickBot="1">
      <c r="A39" s="121" t="s">
        <v>24</v>
      </c>
      <c r="B39" s="250">
        <v>35000</v>
      </c>
      <c r="C39" s="250"/>
      <c r="D39" s="120">
        <v>1112</v>
      </c>
      <c r="E39" s="251">
        <v>3.18</v>
      </c>
      <c r="F39" s="251"/>
      <c r="G39" s="248">
        <v>0</v>
      </c>
      <c r="H39" s="248"/>
    </row>
    <row r="40" spans="1:13" ht="21" customHeight="1" thickBot="1">
      <c r="A40" s="74" t="s">
        <v>182</v>
      </c>
      <c r="B40" s="246">
        <f>B38+B39</f>
        <v>124932</v>
      </c>
      <c r="C40" s="246"/>
      <c r="D40" s="120">
        <f>D38+D39</f>
        <v>1829</v>
      </c>
      <c r="E40" s="247">
        <f>D40/B40*100</f>
        <v>1.4639964140492427</v>
      </c>
      <c r="F40" s="247"/>
      <c r="G40" s="248">
        <v>1</v>
      </c>
      <c r="H40" s="248"/>
    </row>
    <row r="42" spans="1:13">
      <c r="E42" s="87"/>
    </row>
    <row r="43" spans="1:13">
      <c r="G43" s="87"/>
      <c r="K43" s="87"/>
      <c r="L43" s="87"/>
      <c r="M43" s="87"/>
    </row>
  </sheetData>
  <mergeCells count="47">
    <mergeCell ref="B40:C40"/>
    <mergeCell ref="E40:F40"/>
    <mergeCell ref="G40:H40"/>
    <mergeCell ref="B38:C38"/>
    <mergeCell ref="E38:F38"/>
    <mergeCell ref="G38:H38"/>
    <mergeCell ref="B39:C39"/>
    <mergeCell ref="E39:F39"/>
    <mergeCell ref="G39:H39"/>
    <mergeCell ref="B36:C36"/>
    <mergeCell ref="E36:F36"/>
    <mergeCell ref="G36:H36"/>
    <mergeCell ref="B37:C37"/>
    <mergeCell ref="E37:F37"/>
    <mergeCell ref="G37:H37"/>
    <mergeCell ref="B34:C34"/>
    <mergeCell ref="E34:F34"/>
    <mergeCell ref="G34:H34"/>
    <mergeCell ref="B35:C35"/>
    <mergeCell ref="E35:F35"/>
    <mergeCell ref="G35:H35"/>
    <mergeCell ref="B32:C32"/>
    <mergeCell ref="E32:F32"/>
    <mergeCell ref="G32:H32"/>
    <mergeCell ref="B33:C33"/>
    <mergeCell ref="E33:F33"/>
    <mergeCell ref="G33:H33"/>
    <mergeCell ref="B30:C30"/>
    <mergeCell ref="E30:F30"/>
    <mergeCell ref="G30:H30"/>
    <mergeCell ref="B31:C31"/>
    <mergeCell ref="E31:F31"/>
    <mergeCell ref="G31:H31"/>
    <mergeCell ref="B28:C28"/>
    <mergeCell ref="E28:F28"/>
    <mergeCell ref="G28:H28"/>
    <mergeCell ref="B29:C29"/>
    <mergeCell ref="E29:F29"/>
    <mergeCell ref="G29:H29"/>
    <mergeCell ref="B27:C27"/>
    <mergeCell ref="E27:F27"/>
    <mergeCell ref="G27:H27"/>
    <mergeCell ref="A1:J1"/>
    <mergeCell ref="A25:H25"/>
    <mergeCell ref="B26:C26"/>
    <mergeCell ref="E26:F26"/>
    <mergeCell ref="G26:H26"/>
  </mergeCells>
  <pageMargins left="0.45" right="0.45" top="0.75" bottom="0.2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F4" sqref="F4:G4"/>
    </sheetView>
  </sheetViews>
  <sheetFormatPr defaultRowHeight="15"/>
  <cols>
    <col min="1" max="1" width="14" customWidth="1"/>
    <col min="2" max="2" width="13.85546875" customWidth="1"/>
    <col min="3" max="3" width="17.85546875" customWidth="1"/>
    <col min="4" max="4" width="18.85546875" customWidth="1"/>
    <col min="5" max="5" width="19.85546875" customWidth="1"/>
    <col min="6" max="6" width="18.42578125" customWidth="1"/>
    <col min="7" max="7" width="19.5703125" customWidth="1"/>
  </cols>
  <sheetData>
    <row r="1" spans="1:7" ht="37.5" customHeight="1" thickBot="1">
      <c r="A1" s="227" t="s">
        <v>365</v>
      </c>
      <c r="B1" s="228"/>
      <c r="C1" s="228"/>
      <c r="D1" s="228"/>
      <c r="E1" s="228"/>
      <c r="F1" s="228"/>
      <c r="G1" s="228"/>
    </row>
    <row r="2" spans="1:7" ht="119.25" customHeight="1" thickBot="1">
      <c r="A2" s="25" t="s">
        <v>195</v>
      </c>
      <c r="B2" s="25" t="s">
        <v>194</v>
      </c>
      <c r="C2" s="25" t="s">
        <v>193</v>
      </c>
      <c r="D2" s="25" t="s">
        <v>192</v>
      </c>
      <c r="E2" s="77" t="s">
        <v>191</v>
      </c>
      <c r="F2" s="24" t="s">
        <v>190</v>
      </c>
      <c r="G2" s="77" t="s">
        <v>189</v>
      </c>
    </row>
    <row r="3" spans="1:7" ht="12.75" customHeight="1" thickTop="1" thickBot="1">
      <c r="A3" s="82">
        <v>1</v>
      </c>
      <c r="B3" s="82">
        <v>2</v>
      </c>
      <c r="C3" s="82">
        <v>3</v>
      </c>
      <c r="D3" s="82">
        <v>4</v>
      </c>
      <c r="E3" s="82">
        <v>5</v>
      </c>
      <c r="F3" s="82">
        <v>6</v>
      </c>
      <c r="G3" s="82">
        <v>7</v>
      </c>
    </row>
    <row r="4" spans="1:7" ht="15.75" thickTop="1">
      <c r="A4" s="93">
        <v>1378</v>
      </c>
      <c r="B4" s="93">
        <v>14331</v>
      </c>
      <c r="C4" s="93">
        <v>464</v>
      </c>
      <c r="D4" s="93">
        <v>464</v>
      </c>
      <c r="E4" s="93">
        <v>57</v>
      </c>
      <c r="F4" s="294">
        <v>10.399854862119014</v>
      </c>
      <c r="G4" s="294">
        <v>100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B2" sqref="B2:K4"/>
    </sheetView>
  </sheetViews>
  <sheetFormatPr defaultRowHeight="15"/>
  <cols>
    <col min="1" max="1" width="8.5703125" customWidth="1"/>
    <col min="2" max="2" width="7.85546875" customWidth="1"/>
    <col min="3" max="3" width="9.140625" customWidth="1"/>
    <col min="4" max="4" width="9.28515625" customWidth="1"/>
    <col min="5" max="5" width="13" customWidth="1"/>
    <col min="6" max="6" width="11.140625" customWidth="1"/>
    <col min="7" max="7" width="14.28515625" customWidth="1"/>
    <col min="8" max="8" width="14.5703125" customWidth="1"/>
    <col min="9" max="9" width="12" customWidth="1"/>
    <col min="10" max="10" width="14.140625" customWidth="1"/>
    <col min="11" max="11" width="15.85546875" customWidth="1"/>
  </cols>
  <sheetData>
    <row r="1" spans="1:11" ht="49.5" customHeight="1" thickBot="1">
      <c r="A1" s="297" t="s">
        <v>208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54.5" customHeight="1" thickBot="1">
      <c r="A2" s="3" t="s">
        <v>207</v>
      </c>
      <c r="B2" s="127" t="s">
        <v>206</v>
      </c>
      <c r="C2" s="127" t="s">
        <v>205</v>
      </c>
      <c r="D2" s="127" t="s">
        <v>204</v>
      </c>
      <c r="E2" s="127" t="s">
        <v>203</v>
      </c>
      <c r="F2" s="127" t="s">
        <v>202</v>
      </c>
      <c r="G2" s="127" t="s">
        <v>201</v>
      </c>
      <c r="H2" s="23" t="s">
        <v>200</v>
      </c>
      <c r="I2" s="23" t="s">
        <v>199</v>
      </c>
      <c r="J2" s="23" t="s">
        <v>198</v>
      </c>
      <c r="K2" s="23" t="s">
        <v>197</v>
      </c>
    </row>
    <row r="3" spans="1:11" ht="12.75" customHeight="1" thickTop="1" thickBot="1">
      <c r="A3" s="295">
        <v>1</v>
      </c>
      <c r="B3" s="126">
        <v>2</v>
      </c>
      <c r="C3" s="126">
        <v>3</v>
      </c>
      <c r="D3" s="126">
        <v>4</v>
      </c>
      <c r="E3" s="126">
        <v>5</v>
      </c>
      <c r="F3" s="126">
        <v>6</v>
      </c>
      <c r="G3" s="126">
        <v>7</v>
      </c>
      <c r="H3" s="20">
        <v>8</v>
      </c>
      <c r="I3" s="20">
        <v>9</v>
      </c>
      <c r="J3" s="20">
        <v>10</v>
      </c>
      <c r="K3" s="20">
        <v>11</v>
      </c>
    </row>
    <row r="4" spans="1:11" ht="16.5" thickTop="1" thickBot="1">
      <c r="A4" s="296">
        <v>37.5</v>
      </c>
      <c r="B4" s="125">
        <v>2817</v>
      </c>
      <c r="C4" s="124">
        <v>20.03</v>
      </c>
      <c r="D4" s="124">
        <v>27</v>
      </c>
      <c r="E4" s="124">
        <v>34.770000000000003</v>
      </c>
      <c r="F4" s="124">
        <v>4.2699999999999996</v>
      </c>
      <c r="G4" s="123">
        <v>33.01</v>
      </c>
      <c r="H4" s="123">
        <v>18.010000000000002</v>
      </c>
      <c r="I4" s="123" t="s">
        <v>196</v>
      </c>
      <c r="J4" s="123">
        <v>97.95</v>
      </c>
      <c r="K4" s="122">
        <v>20.59</v>
      </c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sqref="A1:H1"/>
    </sheetView>
  </sheetViews>
  <sheetFormatPr defaultRowHeight="15"/>
  <cols>
    <col min="1" max="1" width="17.5703125" customWidth="1"/>
    <col min="2" max="2" width="14.42578125" customWidth="1"/>
    <col min="3" max="3" width="14.140625" customWidth="1"/>
    <col min="4" max="4" width="16.7109375" customWidth="1"/>
    <col min="5" max="5" width="15" customWidth="1"/>
    <col min="6" max="6" width="15.5703125" customWidth="1"/>
    <col min="7" max="7" width="16.5703125" customWidth="1"/>
    <col min="8" max="8" width="14.85546875" customWidth="1"/>
  </cols>
  <sheetData>
    <row r="1" spans="1:8" ht="72" customHeight="1" thickBot="1">
      <c r="A1" s="227" t="s">
        <v>224</v>
      </c>
      <c r="B1" s="227"/>
      <c r="C1" s="227"/>
      <c r="D1" s="227"/>
      <c r="E1" s="227"/>
      <c r="F1" s="227"/>
      <c r="G1" s="227"/>
      <c r="H1" s="227"/>
    </row>
    <row r="2" spans="1:8" ht="95.25" customHeight="1" thickBot="1">
      <c r="A2" s="127" t="s">
        <v>223</v>
      </c>
      <c r="B2" s="127" t="s">
        <v>222</v>
      </c>
      <c r="C2" s="127" t="s">
        <v>221</v>
      </c>
      <c r="D2" s="127" t="s">
        <v>220</v>
      </c>
      <c r="E2" s="127" t="s">
        <v>219</v>
      </c>
      <c r="F2" s="127" t="s">
        <v>218</v>
      </c>
      <c r="G2" s="23" t="s">
        <v>217</v>
      </c>
      <c r="H2" s="23" t="s">
        <v>216</v>
      </c>
    </row>
    <row r="3" spans="1:8" ht="15.75" customHeight="1" thickTop="1" thickBot="1">
      <c r="A3" s="126">
        <v>1</v>
      </c>
      <c r="B3" s="126">
        <v>2</v>
      </c>
      <c r="C3" s="126">
        <v>3</v>
      </c>
      <c r="D3" s="126">
        <v>4</v>
      </c>
      <c r="E3" s="126">
        <v>5</v>
      </c>
      <c r="F3" s="126">
        <v>6</v>
      </c>
      <c r="G3" s="20">
        <v>7</v>
      </c>
      <c r="H3" s="20">
        <v>8</v>
      </c>
    </row>
    <row r="4" spans="1:8" ht="19.5" customHeight="1" thickTop="1" thickBot="1">
      <c r="A4" s="130">
        <v>158625</v>
      </c>
      <c r="B4" s="130">
        <v>37624</v>
      </c>
      <c r="C4" s="130">
        <v>20711</v>
      </c>
      <c r="D4" s="129">
        <v>479</v>
      </c>
      <c r="E4" s="130">
        <v>5496</v>
      </c>
      <c r="F4" s="129">
        <v>448</v>
      </c>
      <c r="G4" s="130">
        <v>3573</v>
      </c>
      <c r="H4" s="130">
        <v>3162</v>
      </c>
    </row>
    <row r="6" spans="1:8" ht="15.75" thickBot="1"/>
    <row r="7" spans="1:8" ht="96.75" customHeight="1" thickBot="1">
      <c r="A7" s="23" t="s">
        <v>215</v>
      </c>
      <c r="B7" s="23" t="s">
        <v>214</v>
      </c>
      <c r="C7" s="131" t="s">
        <v>213</v>
      </c>
      <c r="D7" s="131" t="s">
        <v>212</v>
      </c>
      <c r="E7" s="131" t="s">
        <v>211</v>
      </c>
      <c r="F7" s="22" t="s">
        <v>210</v>
      </c>
      <c r="G7" s="22" t="s">
        <v>209</v>
      </c>
    </row>
    <row r="8" spans="1:8" ht="15.75" customHeight="1" thickTop="1" thickBot="1">
      <c r="A8" s="20">
        <v>1</v>
      </c>
      <c r="B8" s="20">
        <v>2</v>
      </c>
      <c r="C8" s="126">
        <v>3</v>
      </c>
      <c r="D8" s="126">
        <v>4</v>
      </c>
      <c r="E8" s="126">
        <v>5</v>
      </c>
      <c r="F8" s="20">
        <v>6</v>
      </c>
      <c r="G8" s="20">
        <v>7</v>
      </c>
    </row>
    <row r="9" spans="1:8" ht="21.75" customHeight="1" thickTop="1" thickBot="1">
      <c r="A9" s="130">
        <v>3932</v>
      </c>
      <c r="B9" s="129">
        <v>1842</v>
      </c>
      <c r="C9" s="128">
        <v>23.7</v>
      </c>
      <c r="D9" s="128">
        <v>28.7</v>
      </c>
      <c r="E9" s="128">
        <v>95.3</v>
      </c>
      <c r="F9" s="128">
        <v>88.5</v>
      </c>
      <c r="G9" s="128">
        <v>46.85</v>
      </c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sqref="A1:H1"/>
    </sheetView>
  </sheetViews>
  <sheetFormatPr defaultRowHeight="15"/>
  <cols>
    <col min="1" max="1" width="17" customWidth="1"/>
    <col min="2" max="2" width="21.28515625" customWidth="1"/>
    <col min="3" max="3" width="13.140625" customWidth="1"/>
    <col min="4" max="4" width="13.85546875" customWidth="1"/>
    <col min="5" max="5" width="12.5703125" customWidth="1"/>
    <col min="6" max="6" width="15.28515625" customWidth="1"/>
    <col min="7" max="7" width="14.5703125" customWidth="1"/>
    <col min="8" max="8" width="17" customWidth="1"/>
    <col min="9" max="9" width="12.5703125" customWidth="1"/>
  </cols>
  <sheetData>
    <row r="1" spans="1:8" ht="33" customHeight="1" thickBot="1">
      <c r="A1" s="228" t="s">
        <v>233</v>
      </c>
      <c r="B1" s="228"/>
      <c r="C1" s="228"/>
      <c r="D1" s="228"/>
      <c r="E1" s="228"/>
      <c r="F1" s="228"/>
      <c r="G1" s="228"/>
      <c r="H1" s="228"/>
    </row>
    <row r="2" spans="1:8" ht="100.5" customHeight="1" thickBot="1">
      <c r="A2" s="137" t="s">
        <v>170</v>
      </c>
      <c r="B2" s="137" t="s">
        <v>232</v>
      </c>
      <c r="C2" s="137" t="s">
        <v>231</v>
      </c>
      <c r="D2" s="137" t="s">
        <v>230</v>
      </c>
      <c r="E2" s="137" t="s">
        <v>229</v>
      </c>
      <c r="F2" s="136" t="s">
        <v>228</v>
      </c>
      <c r="G2" s="136" t="s">
        <v>227</v>
      </c>
      <c r="H2" s="136" t="s">
        <v>226</v>
      </c>
    </row>
    <row r="3" spans="1:8" ht="12.75" customHeight="1" thickTop="1" thickBot="1">
      <c r="A3" s="135">
        <v>1</v>
      </c>
      <c r="B3" s="135">
        <v>2</v>
      </c>
      <c r="C3" s="135">
        <v>3</v>
      </c>
      <c r="D3" s="135">
        <v>4</v>
      </c>
      <c r="E3" s="135">
        <v>5</v>
      </c>
      <c r="F3" s="135">
        <v>6</v>
      </c>
      <c r="G3" s="135">
        <v>7</v>
      </c>
      <c r="H3" s="135">
        <v>8</v>
      </c>
    </row>
    <row r="4" spans="1:8" ht="15.75" thickTop="1">
      <c r="A4" s="134" t="s">
        <v>103</v>
      </c>
      <c r="B4" s="9">
        <v>637</v>
      </c>
      <c r="C4" s="9">
        <v>651</v>
      </c>
      <c r="D4" s="9">
        <v>8771</v>
      </c>
      <c r="E4" s="9">
        <v>27157</v>
      </c>
      <c r="F4" s="10">
        <v>1.02</v>
      </c>
      <c r="G4" s="10">
        <v>13.77</v>
      </c>
      <c r="H4" s="10">
        <v>42.63</v>
      </c>
    </row>
    <row r="5" spans="1:8">
      <c r="A5" s="134" t="s">
        <v>106</v>
      </c>
      <c r="B5" s="9">
        <v>597</v>
      </c>
      <c r="C5" s="9">
        <v>30</v>
      </c>
      <c r="D5" s="9">
        <v>5195</v>
      </c>
      <c r="E5" s="9">
        <v>20642</v>
      </c>
      <c r="F5" s="10">
        <v>0.05</v>
      </c>
      <c r="G5" s="10">
        <v>8.6999999999999993</v>
      </c>
      <c r="H5" s="10">
        <v>34.58</v>
      </c>
    </row>
    <row r="6" spans="1:8">
      <c r="A6" s="134" t="s">
        <v>109</v>
      </c>
      <c r="B6" s="9">
        <v>623</v>
      </c>
      <c r="C6" s="9">
        <v>625</v>
      </c>
      <c r="D6" s="9">
        <v>3014</v>
      </c>
      <c r="E6" s="9">
        <v>6209</v>
      </c>
      <c r="F6" s="10">
        <v>1</v>
      </c>
      <c r="G6" s="10">
        <v>4.84</v>
      </c>
      <c r="H6" s="10">
        <v>9.9700000000000006</v>
      </c>
    </row>
    <row r="7" spans="1:8">
      <c r="A7" s="133" t="s">
        <v>110</v>
      </c>
      <c r="B7" s="9">
        <v>351</v>
      </c>
      <c r="C7" s="9">
        <v>110</v>
      </c>
      <c r="D7" s="9">
        <v>1820</v>
      </c>
      <c r="E7" s="9">
        <v>5220</v>
      </c>
      <c r="F7" s="10">
        <v>0.31</v>
      </c>
      <c r="G7" s="10">
        <v>5.19</v>
      </c>
      <c r="H7" s="10">
        <v>14.87</v>
      </c>
    </row>
    <row r="8" spans="1:8">
      <c r="A8" s="133" t="s">
        <v>112</v>
      </c>
      <c r="B8" s="9">
        <v>1437</v>
      </c>
      <c r="C8" s="9">
        <v>1557</v>
      </c>
      <c r="D8" s="9">
        <v>14255</v>
      </c>
      <c r="E8" s="9">
        <v>17593</v>
      </c>
      <c r="F8" s="10">
        <v>1.08</v>
      </c>
      <c r="G8" s="10">
        <v>9.92</v>
      </c>
      <c r="H8" s="10">
        <v>12.24</v>
      </c>
    </row>
    <row r="9" spans="1:8">
      <c r="A9" s="133" t="s">
        <v>116</v>
      </c>
      <c r="B9" s="9">
        <v>879</v>
      </c>
      <c r="C9" s="9">
        <v>0</v>
      </c>
      <c r="D9" s="9">
        <v>8017</v>
      </c>
      <c r="E9" s="9">
        <v>33437</v>
      </c>
      <c r="F9" s="10">
        <v>0</v>
      </c>
      <c r="G9" s="10">
        <v>9.1199999999999992</v>
      </c>
      <c r="H9" s="10">
        <v>38.04</v>
      </c>
    </row>
    <row r="10" spans="1:8" ht="15.75" thickBot="1">
      <c r="A10" s="133" t="s">
        <v>225</v>
      </c>
      <c r="B10" s="9">
        <v>8815</v>
      </c>
      <c r="C10" s="9">
        <v>11603</v>
      </c>
      <c r="D10" s="9">
        <v>62114</v>
      </c>
      <c r="E10" s="9">
        <v>244777</v>
      </c>
      <c r="F10" s="10">
        <v>1.32</v>
      </c>
      <c r="G10" s="10">
        <v>7.05</v>
      </c>
      <c r="H10" s="10">
        <v>27.77</v>
      </c>
    </row>
    <row r="11" spans="1:8" s="18" customFormat="1" ht="19.5" customHeight="1" thickBot="1">
      <c r="A11" s="132" t="s">
        <v>182</v>
      </c>
      <c r="B11" s="12">
        <f>SUM(B4:B10)</f>
        <v>13339</v>
      </c>
      <c r="C11" s="12">
        <f>SUM(C4:C10)</f>
        <v>14576</v>
      </c>
      <c r="D11" s="12">
        <f>SUM(D4:D10)</f>
        <v>103186</v>
      </c>
      <c r="E11" s="12">
        <f>SUM(E4:E10)</f>
        <v>355035</v>
      </c>
      <c r="F11" s="13">
        <v>1.0900000000000001</v>
      </c>
      <c r="G11" s="13">
        <v>7.74</v>
      </c>
      <c r="H11" s="13">
        <v>26.62</v>
      </c>
    </row>
    <row r="14" spans="1:8" ht="163.5" customHeight="1"/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L2" sqref="L2"/>
    </sheetView>
  </sheetViews>
  <sheetFormatPr defaultRowHeight="15"/>
  <cols>
    <col min="1" max="1" width="14.85546875" customWidth="1"/>
    <col min="2" max="2" width="11.140625" customWidth="1"/>
    <col min="3" max="3" width="12.85546875" customWidth="1"/>
    <col min="4" max="4" width="17" customWidth="1"/>
    <col min="5" max="5" width="20.140625" customWidth="1"/>
    <col min="6" max="6" width="14" customWidth="1"/>
    <col min="7" max="7" width="10.85546875" customWidth="1"/>
    <col min="8" max="8" width="12.5703125" customWidth="1"/>
    <col min="9" max="9" width="7.85546875" customWidth="1"/>
    <col min="10" max="10" width="13.85546875" customWidth="1"/>
  </cols>
  <sheetData>
    <row r="1" spans="1:13" ht="49.5" customHeight="1" thickBot="1">
      <c r="A1" s="222" t="s">
        <v>250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3" ht="250.5" customHeight="1" thickBot="1">
      <c r="A2" s="311" t="s">
        <v>0</v>
      </c>
      <c r="B2" s="311" t="s">
        <v>249</v>
      </c>
      <c r="C2" s="312" t="s">
        <v>248</v>
      </c>
      <c r="D2" s="311" t="s">
        <v>247</v>
      </c>
      <c r="E2" s="311" t="s">
        <v>246</v>
      </c>
      <c r="F2" s="313" t="s">
        <v>245</v>
      </c>
      <c r="G2" s="314" t="s">
        <v>244</v>
      </c>
      <c r="H2" s="314"/>
      <c r="I2" s="314" t="s">
        <v>243</v>
      </c>
      <c r="J2" s="314"/>
      <c r="K2" s="87"/>
      <c r="M2" s="87"/>
    </row>
    <row r="3" spans="1:13" ht="12.75" customHeight="1" thickTop="1" thickBot="1">
      <c r="A3" s="217">
        <v>1</v>
      </c>
      <c r="B3" s="217">
        <v>2</v>
      </c>
      <c r="C3" s="217">
        <v>3</v>
      </c>
      <c r="D3" s="217">
        <v>4</v>
      </c>
      <c r="E3" s="217">
        <v>5</v>
      </c>
      <c r="F3" s="217">
        <v>6</v>
      </c>
      <c r="G3" s="217">
        <v>7</v>
      </c>
      <c r="H3" s="217">
        <v>8</v>
      </c>
      <c r="I3" s="258">
        <v>9</v>
      </c>
      <c r="J3" s="258"/>
    </row>
    <row r="4" spans="1:13" ht="15.75" thickTop="1">
      <c r="A4" s="298" t="s">
        <v>103</v>
      </c>
      <c r="B4" s="299">
        <v>27</v>
      </c>
      <c r="C4" s="299">
        <v>25</v>
      </c>
      <c r="D4" s="299">
        <v>18</v>
      </c>
      <c r="E4" s="299">
        <v>0</v>
      </c>
      <c r="F4" s="300">
        <v>92.59</v>
      </c>
      <c r="G4" s="301">
        <v>66.67</v>
      </c>
      <c r="H4" s="301"/>
      <c r="I4" s="301">
        <v>0</v>
      </c>
      <c r="J4" s="301"/>
    </row>
    <row r="5" spans="1:13">
      <c r="A5" s="298" t="s">
        <v>106</v>
      </c>
      <c r="B5" s="299">
        <v>85</v>
      </c>
      <c r="C5" s="299">
        <v>85</v>
      </c>
      <c r="D5" s="299">
        <v>74</v>
      </c>
      <c r="E5" s="299">
        <v>74</v>
      </c>
      <c r="F5" s="300">
        <v>100</v>
      </c>
      <c r="G5" s="301">
        <v>87.06</v>
      </c>
      <c r="H5" s="301"/>
      <c r="I5" s="301">
        <v>87.06</v>
      </c>
      <c r="J5" s="301"/>
    </row>
    <row r="6" spans="1:13">
      <c r="A6" s="298" t="s">
        <v>109</v>
      </c>
      <c r="B6" s="299">
        <v>133</v>
      </c>
      <c r="C6" s="299">
        <v>85</v>
      </c>
      <c r="D6" s="299">
        <v>57</v>
      </c>
      <c r="E6" s="299">
        <v>16</v>
      </c>
      <c r="F6" s="300">
        <v>63.91</v>
      </c>
      <c r="G6" s="301">
        <v>42.86</v>
      </c>
      <c r="H6" s="301"/>
      <c r="I6" s="301">
        <v>12.03</v>
      </c>
      <c r="J6" s="301"/>
    </row>
    <row r="7" spans="1:13">
      <c r="A7" s="298" t="s">
        <v>110</v>
      </c>
      <c r="B7" s="299">
        <v>31</v>
      </c>
      <c r="C7" s="299">
        <v>31</v>
      </c>
      <c r="D7" s="299">
        <v>31</v>
      </c>
      <c r="E7" s="299">
        <v>18</v>
      </c>
      <c r="F7" s="300">
        <v>100</v>
      </c>
      <c r="G7" s="301">
        <v>100</v>
      </c>
      <c r="H7" s="301"/>
      <c r="I7" s="301">
        <v>58.06</v>
      </c>
      <c r="J7" s="301"/>
    </row>
    <row r="8" spans="1:13">
      <c r="A8" s="298" t="s">
        <v>112</v>
      </c>
      <c r="B8" s="299">
        <v>100</v>
      </c>
      <c r="C8" s="299">
        <v>100</v>
      </c>
      <c r="D8" s="299">
        <v>58</v>
      </c>
      <c r="E8" s="299">
        <v>0</v>
      </c>
      <c r="F8" s="300">
        <v>100</v>
      </c>
      <c r="G8" s="301">
        <v>58</v>
      </c>
      <c r="H8" s="301"/>
      <c r="I8" s="301">
        <v>0</v>
      </c>
      <c r="J8" s="301"/>
    </row>
    <row r="9" spans="1:13">
      <c r="A9" s="298" t="s">
        <v>116</v>
      </c>
      <c r="B9" s="299">
        <v>34</v>
      </c>
      <c r="C9" s="299">
        <v>22</v>
      </c>
      <c r="D9" s="299">
        <v>12</v>
      </c>
      <c r="E9" s="299">
        <v>0</v>
      </c>
      <c r="F9" s="300">
        <v>64.709999999999994</v>
      </c>
      <c r="G9" s="301">
        <v>35.29</v>
      </c>
      <c r="H9" s="301"/>
      <c r="I9" s="301">
        <v>0</v>
      </c>
      <c r="J9" s="301"/>
    </row>
    <row r="10" spans="1:13" ht="15.75" thickBot="1">
      <c r="A10" s="303" t="s">
        <v>225</v>
      </c>
      <c r="B10" s="304">
        <v>2838</v>
      </c>
      <c r="C10" s="304">
        <v>2124</v>
      </c>
      <c r="D10" s="304">
        <v>346</v>
      </c>
      <c r="E10" s="304">
        <v>0</v>
      </c>
      <c r="F10" s="305">
        <v>74.84</v>
      </c>
      <c r="G10" s="302">
        <v>12.19</v>
      </c>
      <c r="H10" s="302"/>
      <c r="I10" s="302">
        <v>0</v>
      </c>
      <c r="J10" s="302"/>
    </row>
    <row r="11" spans="1:13" ht="15.75" customHeight="1" thickBot="1">
      <c r="A11" s="307" t="s">
        <v>182</v>
      </c>
      <c r="B11" s="308">
        <f>SUM(B4:B10)</f>
        <v>3248</v>
      </c>
      <c r="C11" s="308">
        <f>SUM(C4:C10)</f>
        <v>2472</v>
      </c>
      <c r="D11" s="308">
        <f>SUM(D4:D10)</f>
        <v>596</v>
      </c>
      <c r="E11" s="308">
        <f>SUM(E4:E10)</f>
        <v>108</v>
      </c>
      <c r="F11" s="309">
        <v>76.11</v>
      </c>
      <c r="G11" s="306">
        <v>18.350000000000001</v>
      </c>
      <c r="H11" s="306"/>
      <c r="I11" s="306">
        <v>3.33</v>
      </c>
      <c r="J11" s="306"/>
    </row>
    <row r="14" spans="1:13" ht="45" customHeight="1" thickBot="1">
      <c r="A14" s="252" t="s">
        <v>242</v>
      </c>
      <c r="B14" s="253"/>
      <c r="C14" s="253"/>
      <c r="D14" s="253"/>
      <c r="E14" s="253"/>
      <c r="F14" s="253"/>
      <c r="G14" s="253"/>
      <c r="H14" s="253"/>
      <c r="I14" s="253"/>
      <c r="J14" s="253"/>
    </row>
    <row r="15" spans="1:13" ht="90" customHeight="1" thickBot="1">
      <c r="A15" s="25" t="s">
        <v>0</v>
      </c>
      <c r="B15" s="25" t="s">
        <v>241</v>
      </c>
      <c r="C15" s="25" t="s">
        <v>240</v>
      </c>
      <c r="D15" s="25" t="s">
        <v>239</v>
      </c>
      <c r="E15" s="25" t="s">
        <v>238</v>
      </c>
      <c r="F15" s="25" t="s">
        <v>237</v>
      </c>
      <c r="G15" s="77" t="s">
        <v>236</v>
      </c>
      <c r="H15" s="77" t="s">
        <v>235</v>
      </c>
      <c r="I15" s="259" t="s">
        <v>234</v>
      </c>
      <c r="J15" s="259"/>
    </row>
    <row r="16" spans="1:13" ht="12.75" customHeight="1" thickTop="1" thickBot="1">
      <c r="A16" s="21">
        <v>1</v>
      </c>
      <c r="B16" s="21">
        <v>2</v>
      </c>
      <c r="C16" s="21">
        <v>3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258">
        <v>9</v>
      </c>
      <c r="J16" s="258"/>
    </row>
    <row r="17" spans="1:12" ht="15.75" thickTop="1">
      <c r="A17" s="8" t="s">
        <v>103</v>
      </c>
      <c r="B17" s="9">
        <v>3956</v>
      </c>
      <c r="C17" s="9">
        <v>4663</v>
      </c>
      <c r="D17" s="9">
        <v>3371</v>
      </c>
      <c r="E17" s="9">
        <v>4305</v>
      </c>
      <c r="F17" s="9">
        <v>42</v>
      </c>
      <c r="G17" s="10">
        <v>85.21</v>
      </c>
      <c r="H17" s="10">
        <v>92.32</v>
      </c>
      <c r="I17" s="256">
        <v>95.24</v>
      </c>
      <c r="J17" s="256"/>
    </row>
    <row r="18" spans="1:12">
      <c r="A18" s="8" t="s">
        <v>106</v>
      </c>
      <c r="B18" s="9">
        <v>5175</v>
      </c>
      <c r="C18" s="9">
        <v>16659</v>
      </c>
      <c r="D18" s="9">
        <v>4101</v>
      </c>
      <c r="E18" s="9">
        <v>15271</v>
      </c>
      <c r="F18" s="9">
        <v>229</v>
      </c>
      <c r="G18" s="10">
        <v>79.25</v>
      </c>
      <c r="H18" s="10">
        <v>91.67</v>
      </c>
      <c r="I18" s="255">
        <v>100</v>
      </c>
      <c r="J18" s="255"/>
    </row>
    <row r="19" spans="1:12">
      <c r="A19" s="8" t="s">
        <v>109</v>
      </c>
      <c r="B19" s="9">
        <v>2998</v>
      </c>
      <c r="C19" s="9">
        <v>14446</v>
      </c>
      <c r="D19" s="9">
        <v>2527</v>
      </c>
      <c r="E19" s="9">
        <v>11853</v>
      </c>
      <c r="F19" s="9">
        <v>466</v>
      </c>
      <c r="G19" s="10">
        <v>84.29</v>
      </c>
      <c r="H19" s="10">
        <v>82.05</v>
      </c>
      <c r="I19" s="255">
        <v>77.900000000000006</v>
      </c>
      <c r="J19" s="255"/>
    </row>
    <row r="20" spans="1:12">
      <c r="A20" s="8" t="s">
        <v>110</v>
      </c>
      <c r="B20" s="9">
        <v>3184</v>
      </c>
      <c r="C20" s="9">
        <v>7635</v>
      </c>
      <c r="D20" s="9">
        <v>2012</v>
      </c>
      <c r="E20" s="9">
        <v>5077</v>
      </c>
      <c r="F20" s="9">
        <v>182</v>
      </c>
      <c r="G20" s="10">
        <v>63.19</v>
      </c>
      <c r="H20" s="10">
        <v>66.5</v>
      </c>
      <c r="I20" s="255">
        <v>100</v>
      </c>
      <c r="J20" s="255"/>
    </row>
    <row r="21" spans="1:12">
      <c r="A21" s="8" t="s">
        <v>112</v>
      </c>
      <c r="B21" s="9">
        <v>3990</v>
      </c>
      <c r="C21" s="9">
        <v>17691</v>
      </c>
      <c r="D21" s="9">
        <v>3350</v>
      </c>
      <c r="E21" s="9">
        <v>14980</v>
      </c>
      <c r="F21" s="9">
        <v>273</v>
      </c>
      <c r="G21" s="10">
        <v>83.96</v>
      </c>
      <c r="H21" s="10">
        <v>84.68</v>
      </c>
      <c r="I21" s="255">
        <v>100</v>
      </c>
      <c r="J21" s="255"/>
    </row>
    <row r="22" spans="1:12">
      <c r="A22" s="8" t="s">
        <v>116</v>
      </c>
      <c r="B22" s="9">
        <v>2597</v>
      </c>
      <c r="C22" s="9">
        <v>3286</v>
      </c>
      <c r="D22" s="9">
        <v>1446</v>
      </c>
      <c r="E22" s="9">
        <v>3103</v>
      </c>
      <c r="F22" s="9">
        <v>24</v>
      </c>
      <c r="G22" s="10">
        <v>55.68</v>
      </c>
      <c r="H22" s="10">
        <v>94.43</v>
      </c>
      <c r="I22" s="255">
        <v>100</v>
      </c>
      <c r="J22" s="255"/>
    </row>
    <row r="23" spans="1:12" ht="15.75" thickBot="1">
      <c r="A23" s="8" t="s">
        <v>225</v>
      </c>
      <c r="B23" s="9">
        <v>90086</v>
      </c>
      <c r="C23" s="9">
        <v>30373</v>
      </c>
      <c r="D23" s="9">
        <v>49553</v>
      </c>
      <c r="E23" s="9">
        <v>29828</v>
      </c>
      <c r="F23" s="9">
        <v>525</v>
      </c>
      <c r="G23" s="10">
        <v>55.01</v>
      </c>
      <c r="H23" s="10">
        <v>98.21</v>
      </c>
      <c r="I23" s="257">
        <v>97.71</v>
      </c>
      <c r="J23" s="257"/>
    </row>
    <row r="24" spans="1:12" ht="21" customHeight="1" thickBot="1">
      <c r="A24" s="132" t="s">
        <v>182</v>
      </c>
      <c r="B24" s="138">
        <f>SUM(B17:B23)</f>
        <v>111986</v>
      </c>
      <c r="C24" s="138">
        <f>SUM(C17:C23)</f>
        <v>94753</v>
      </c>
      <c r="D24" s="138">
        <f>SUM(D17:D23)</f>
        <v>66360</v>
      </c>
      <c r="E24" s="138">
        <f>SUM(E17:E23)</f>
        <v>84417</v>
      </c>
      <c r="F24" s="138">
        <f>SUM(F17:F23)</f>
        <v>1741</v>
      </c>
      <c r="G24" s="13">
        <v>59.26</v>
      </c>
      <c r="H24" s="13">
        <v>89.09</v>
      </c>
      <c r="I24" s="254">
        <v>93.28</v>
      </c>
      <c r="J24" s="254"/>
    </row>
    <row r="25" spans="1:12">
      <c r="L25" s="87"/>
    </row>
  </sheetData>
  <mergeCells count="31">
    <mergeCell ref="I3:J3"/>
    <mergeCell ref="I8:J8"/>
    <mergeCell ref="I9:J9"/>
    <mergeCell ref="I10:J10"/>
    <mergeCell ref="I11:J11"/>
    <mergeCell ref="I23:J23"/>
    <mergeCell ref="I16:J16"/>
    <mergeCell ref="I15:J15"/>
    <mergeCell ref="I24:J24"/>
    <mergeCell ref="I21:J21"/>
    <mergeCell ref="I22:J22"/>
    <mergeCell ref="I17:J17"/>
    <mergeCell ref="I18:J18"/>
    <mergeCell ref="I19:J19"/>
    <mergeCell ref="I20:J20"/>
    <mergeCell ref="A1:J1"/>
    <mergeCell ref="A14:J14"/>
    <mergeCell ref="G2:H2"/>
    <mergeCell ref="I2:J2"/>
    <mergeCell ref="I4:J4"/>
    <mergeCell ref="I5:J5"/>
    <mergeCell ref="G4:H4"/>
    <mergeCell ref="G5:H5"/>
    <mergeCell ref="G6:H6"/>
    <mergeCell ref="G7:H7"/>
    <mergeCell ref="I6:J6"/>
    <mergeCell ref="I7:J7"/>
    <mergeCell ref="G10:H10"/>
    <mergeCell ref="G11:H11"/>
    <mergeCell ref="G8:H8"/>
    <mergeCell ref="G9:H9"/>
  </mergeCells>
  <pageMargins left="0.4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A7" sqref="A7:J7"/>
    </sheetView>
  </sheetViews>
  <sheetFormatPr defaultRowHeight="15"/>
  <cols>
    <col min="1" max="1" width="13.140625" customWidth="1"/>
    <col min="2" max="2" width="14.140625" customWidth="1"/>
    <col min="3" max="3" width="13.5703125" customWidth="1"/>
    <col min="4" max="4" width="10.28515625" customWidth="1"/>
    <col min="5" max="5" width="12.5703125" customWidth="1"/>
    <col min="6" max="6" width="10.85546875" customWidth="1"/>
    <col min="7" max="7" width="13.28515625" customWidth="1"/>
    <col min="8" max="8" width="11.28515625" customWidth="1"/>
    <col min="9" max="9" width="13" customWidth="1"/>
    <col min="10" max="10" width="17.28515625" customWidth="1"/>
  </cols>
  <sheetData>
    <row r="1" spans="1:10" ht="49.5" customHeight="1" thickBot="1">
      <c r="A1" s="260" t="s">
        <v>366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ht="121.5" customHeight="1" thickBot="1">
      <c r="A2" s="137" t="s">
        <v>270</v>
      </c>
      <c r="B2" s="137" t="s">
        <v>269</v>
      </c>
      <c r="C2" s="136" t="s">
        <v>268</v>
      </c>
      <c r="D2" s="137" t="s">
        <v>267</v>
      </c>
      <c r="E2" s="137" t="s">
        <v>266</v>
      </c>
      <c r="F2" s="136" t="s">
        <v>265</v>
      </c>
      <c r="G2" s="137" t="s">
        <v>264</v>
      </c>
      <c r="H2" s="25" t="s">
        <v>263</v>
      </c>
      <c r="I2" s="137" t="s">
        <v>262</v>
      </c>
      <c r="J2" s="136" t="s">
        <v>261</v>
      </c>
    </row>
    <row r="3" spans="1:10" ht="12.75" customHeight="1" thickTop="1" thickBot="1">
      <c r="A3" s="117">
        <v>1</v>
      </c>
      <c r="B3" s="117">
        <v>2</v>
      </c>
      <c r="C3" s="117">
        <v>3</v>
      </c>
      <c r="D3" s="117">
        <v>4</v>
      </c>
      <c r="E3" s="117">
        <v>5</v>
      </c>
      <c r="F3" s="117">
        <v>6</v>
      </c>
      <c r="G3" s="117">
        <v>7</v>
      </c>
      <c r="H3" s="21">
        <v>8</v>
      </c>
      <c r="I3" s="117">
        <v>9</v>
      </c>
      <c r="J3" s="117">
        <v>10</v>
      </c>
    </row>
    <row r="4" spans="1:10" ht="16.5" thickTop="1" thickBot="1">
      <c r="A4" s="148">
        <v>906</v>
      </c>
      <c r="B4" s="148">
        <v>7754350</v>
      </c>
      <c r="C4" s="146">
        <v>0.01</v>
      </c>
      <c r="D4" s="148">
        <v>99</v>
      </c>
      <c r="E4" s="148">
        <v>11368702</v>
      </c>
      <c r="F4" s="147">
        <v>0</v>
      </c>
      <c r="G4" s="125">
        <v>8623</v>
      </c>
      <c r="H4" s="125">
        <v>693989</v>
      </c>
      <c r="I4" s="125">
        <v>12062691</v>
      </c>
      <c r="J4" s="146">
        <v>7.0000000000000007E-2</v>
      </c>
    </row>
    <row r="5" spans="1:10">
      <c r="A5" s="315"/>
      <c r="B5" s="315"/>
      <c r="C5" s="316"/>
      <c r="D5" s="315"/>
      <c r="E5" s="315"/>
      <c r="F5" s="317"/>
      <c r="G5" s="318"/>
      <c r="H5" s="318"/>
      <c r="I5" s="318"/>
      <c r="J5" s="316"/>
    </row>
    <row r="6" spans="1:10">
      <c r="A6" s="315"/>
      <c r="B6" s="315"/>
      <c r="C6" s="316"/>
      <c r="D6" s="315"/>
      <c r="E6" s="315"/>
      <c r="F6" s="317"/>
      <c r="G6" s="318"/>
      <c r="H6" s="318"/>
      <c r="I6" s="318"/>
      <c r="J6" s="316"/>
    </row>
    <row r="7" spans="1:10" ht="30.75" customHeight="1" thickBot="1">
      <c r="A7" s="260" t="s">
        <v>367</v>
      </c>
      <c r="B7" s="228"/>
      <c r="C7" s="228"/>
      <c r="D7" s="228"/>
      <c r="E7" s="228"/>
      <c r="F7" s="228"/>
      <c r="G7" s="228"/>
      <c r="H7" s="228"/>
      <c r="I7" s="228"/>
      <c r="J7" s="228"/>
    </row>
    <row r="8" spans="1:10" ht="52.5" customHeight="1" thickBot="1">
      <c r="A8" s="263" t="s">
        <v>260</v>
      </c>
      <c r="B8" s="265" t="s">
        <v>259</v>
      </c>
      <c r="C8" s="265"/>
      <c r="D8" s="265" t="s">
        <v>258</v>
      </c>
      <c r="E8" s="265"/>
      <c r="F8" s="265" t="s">
        <v>257</v>
      </c>
      <c r="G8" s="265"/>
      <c r="H8" s="265" t="s">
        <v>256</v>
      </c>
      <c r="I8" s="265"/>
      <c r="J8" s="261" t="s">
        <v>255</v>
      </c>
    </row>
    <row r="9" spans="1:10" ht="33" customHeight="1" thickBot="1">
      <c r="A9" s="264"/>
      <c r="B9" s="144" t="s">
        <v>254</v>
      </c>
      <c r="C9" s="143" t="s">
        <v>251</v>
      </c>
      <c r="D9" s="145" t="s">
        <v>252</v>
      </c>
      <c r="E9" s="143" t="s">
        <v>253</v>
      </c>
      <c r="F9" s="144" t="s">
        <v>252</v>
      </c>
      <c r="G9" s="143" t="s">
        <v>253</v>
      </c>
      <c r="H9" s="144" t="s">
        <v>252</v>
      </c>
      <c r="I9" s="143" t="s">
        <v>251</v>
      </c>
      <c r="J9" s="262"/>
    </row>
    <row r="10" spans="1:10" ht="12.75" customHeight="1" thickTop="1" thickBot="1">
      <c r="A10" s="21">
        <v>1</v>
      </c>
      <c r="B10" s="117">
        <v>2</v>
      </c>
      <c r="C10" s="21">
        <v>3</v>
      </c>
      <c r="D10" s="21">
        <v>4</v>
      </c>
      <c r="E10" s="21">
        <v>5</v>
      </c>
      <c r="F10" s="117">
        <v>6</v>
      </c>
      <c r="G10" s="21">
        <v>7</v>
      </c>
      <c r="H10" s="117">
        <v>8</v>
      </c>
      <c r="I10" s="21">
        <v>9</v>
      </c>
      <c r="J10" s="117">
        <v>10</v>
      </c>
    </row>
    <row r="11" spans="1:10" ht="16.5" customHeight="1" thickTop="1" thickBot="1">
      <c r="A11" s="141">
        <v>437</v>
      </c>
      <c r="B11" s="142">
        <v>11368702</v>
      </c>
      <c r="C11" s="140">
        <v>26016.53</v>
      </c>
      <c r="D11" s="141">
        <v>693989</v>
      </c>
      <c r="E11" s="140">
        <v>1588.15</v>
      </c>
      <c r="F11" s="141">
        <v>101998</v>
      </c>
      <c r="G11" s="140">
        <v>233.42</v>
      </c>
      <c r="H11" s="141">
        <v>810873</v>
      </c>
      <c r="I11" s="140">
        <v>1855.63</v>
      </c>
      <c r="J11" s="139">
        <v>288857</v>
      </c>
    </row>
  </sheetData>
  <mergeCells count="8">
    <mergeCell ref="A1:J1"/>
    <mergeCell ref="J8:J9"/>
    <mergeCell ref="A8:A9"/>
    <mergeCell ref="B8:C8"/>
    <mergeCell ref="D8:E8"/>
    <mergeCell ref="F8:G8"/>
    <mergeCell ref="H8:I8"/>
    <mergeCell ref="A7:J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10"/>
  <sheetViews>
    <sheetView topLeftCell="A94" workbookViewId="0">
      <selection activeCell="C33" sqref="C33"/>
    </sheetView>
  </sheetViews>
  <sheetFormatPr defaultRowHeight="15"/>
  <cols>
    <col min="1" max="1" width="20.42578125" style="149" customWidth="1"/>
    <col min="2" max="2" width="8.7109375" style="149" customWidth="1"/>
    <col min="3" max="3" width="9.5703125" style="149" customWidth="1"/>
    <col min="4" max="4" width="9.85546875" style="149" customWidth="1"/>
    <col min="5" max="5" width="9.85546875" style="149" bestFit="1" customWidth="1"/>
    <col min="6" max="6" width="9.85546875" style="149" customWidth="1"/>
    <col min="7" max="7" width="12.140625" style="149" customWidth="1"/>
    <col min="8" max="8" width="11.140625" style="149" customWidth="1"/>
    <col min="9" max="9" width="10.85546875" style="149" customWidth="1"/>
    <col min="10" max="10" width="11.85546875" style="149" customWidth="1"/>
    <col min="11" max="11" width="10.28515625" style="149" customWidth="1"/>
    <col min="12" max="12" width="12" style="149" customWidth="1"/>
  </cols>
  <sheetData>
    <row r="1" spans="1:12" ht="24" customHeight="1" thickBot="1">
      <c r="A1" s="266" t="s">
        <v>359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ht="145.5" customHeight="1" thickBot="1">
      <c r="A2" s="23" t="s">
        <v>184</v>
      </c>
      <c r="B2" s="23" t="s">
        <v>281</v>
      </c>
      <c r="C2" s="23" t="s">
        <v>280</v>
      </c>
      <c r="D2" s="23" t="s">
        <v>279</v>
      </c>
      <c r="E2" s="23" t="s">
        <v>278</v>
      </c>
      <c r="F2" s="23" t="s">
        <v>277</v>
      </c>
      <c r="G2" s="23" t="s">
        <v>276</v>
      </c>
      <c r="H2" s="23" t="s">
        <v>275</v>
      </c>
      <c r="I2" s="23" t="s">
        <v>274</v>
      </c>
      <c r="J2" s="23" t="s">
        <v>273</v>
      </c>
      <c r="K2" s="23" t="s">
        <v>272</v>
      </c>
      <c r="L2" s="23" t="s">
        <v>271</v>
      </c>
    </row>
    <row r="3" spans="1:12" ht="12.75" customHeight="1" thickTop="1" thickBot="1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  <c r="I3" s="20">
        <v>9</v>
      </c>
      <c r="J3" s="20">
        <v>10</v>
      </c>
      <c r="K3" s="20">
        <v>11</v>
      </c>
      <c r="L3" s="20">
        <v>12</v>
      </c>
    </row>
    <row r="4" spans="1:12" ht="15.75" thickTop="1">
      <c r="A4" s="33" t="s">
        <v>103</v>
      </c>
      <c r="B4" s="39">
        <v>3462</v>
      </c>
      <c r="C4" s="39">
        <v>2800</v>
      </c>
      <c r="D4" s="39">
        <v>2800</v>
      </c>
      <c r="E4" s="39">
        <v>28000</v>
      </c>
      <c r="F4" s="39">
        <v>3400</v>
      </c>
      <c r="G4" s="39">
        <v>3390</v>
      </c>
      <c r="H4" s="40">
        <v>10</v>
      </c>
      <c r="I4" s="40">
        <v>98.209127671865971</v>
      </c>
      <c r="J4" s="40">
        <v>99.705882352941174</v>
      </c>
      <c r="K4" s="39">
        <v>7</v>
      </c>
      <c r="L4" s="39">
        <v>22</v>
      </c>
    </row>
    <row r="5" spans="1:12">
      <c r="A5" s="33" t="s">
        <v>104</v>
      </c>
      <c r="B5" s="39">
        <v>27819</v>
      </c>
      <c r="C5" s="39">
        <v>14457</v>
      </c>
      <c r="D5" s="39">
        <v>4084</v>
      </c>
      <c r="E5" s="39">
        <v>9307</v>
      </c>
      <c r="F5" s="39">
        <v>6529</v>
      </c>
      <c r="G5" s="39">
        <v>6453</v>
      </c>
      <c r="H5" s="40">
        <v>2.2788932419196866</v>
      </c>
      <c r="I5" s="40">
        <v>23.469571156403894</v>
      </c>
      <c r="J5" s="40">
        <v>98.835962628273847</v>
      </c>
      <c r="K5" s="39">
        <v>40</v>
      </c>
      <c r="L5" s="39">
        <v>22</v>
      </c>
    </row>
    <row r="6" spans="1:12">
      <c r="A6" s="33" t="s">
        <v>105</v>
      </c>
      <c r="B6" s="39">
        <v>16648</v>
      </c>
      <c r="C6" s="39">
        <v>9246</v>
      </c>
      <c r="D6" s="39">
        <v>4865</v>
      </c>
      <c r="E6" s="39">
        <v>111888</v>
      </c>
      <c r="F6" s="39">
        <v>5804</v>
      </c>
      <c r="G6" s="39">
        <v>3482</v>
      </c>
      <c r="H6" s="40">
        <v>22.998561151079137</v>
      </c>
      <c r="I6" s="40">
        <v>34.863046612205672</v>
      </c>
      <c r="J6" s="40">
        <v>59.993108201240517</v>
      </c>
      <c r="K6" s="39">
        <v>40</v>
      </c>
      <c r="L6" s="39">
        <v>22</v>
      </c>
    </row>
    <row r="7" spans="1:12">
      <c r="A7" s="33" t="s">
        <v>106</v>
      </c>
      <c r="B7" s="39">
        <v>19805</v>
      </c>
      <c r="C7" s="39">
        <v>11948</v>
      </c>
      <c r="D7" s="39">
        <v>8377</v>
      </c>
      <c r="E7" s="39">
        <v>66215</v>
      </c>
      <c r="F7" s="39">
        <v>14974</v>
      </c>
      <c r="G7" s="39">
        <v>14723</v>
      </c>
      <c r="H7" s="40">
        <v>7.9043810433329353</v>
      </c>
      <c r="I7" s="40">
        <v>75.607169906589249</v>
      </c>
      <c r="J7" s="40">
        <v>98.323761186055819</v>
      </c>
      <c r="K7" s="39">
        <v>40</v>
      </c>
      <c r="L7" s="39">
        <v>22</v>
      </c>
    </row>
    <row r="8" spans="1:12">
      <c r="A8" s="33" t="s">
        <v>107</v>
      </c>
      <c r="B8" s="39">
        <v>21985</v>
      </c>
      <c r="C8" s="39">
        <v>11655</v>
      </c>
      <c r="D8" s="39">
        <v>6545</v>
      </c>
      <c r="E8" s="39">
        <v>192930</v>
      </c>
      <c r="F8" s="39">
        <v>14082</v>
      </c>
      <c r="G8" s="39">
        <v>14077</v>
      </c>
      <c r="H8" s="40">
        <v>29.477463712757832</v>
      </c>
      <c r="I8" s="40">
        <v>64.052763247668864</v>
      </c>
      <c r="J8" s="40">
        <v>99.964493679875019</v>
      </c>
      <c r="K8" s="39">
        <v>35</v>
      </c>
      <c r="L8" s="39">
        <v>22</v>
      </c>
    </row>
    <row r="9" spans="1:12">
      <c r="A9" s="33" t="s">
        <v>108</v>
      </c>
      <c r="B9" s="39">
        <v>25709</v>
      </c>
      <c r="C9" s="39">
        <v>17647</v>
      </c>
      <c r="D9" s="39">
        <v>15600</v>
      </c>
      <c r="E9" s="39">
        <v>70000</v>
      </c>
      <c r="F9" s="39">
        <v>23879</v>
      </c>
      <c r="G9" s="39">
        <v>21892</v>
      </c>
      <c r="H9" s="40">
        <v>4.4871794871794872</v>
      </c>
      <c r="I9" s="40">
        <v>92.881870162200002</v>
      </c>
      <c r="J9" s="40">
        <v>91.67888102516855</v>
      </c>
      <c r="K9" s="39">
        <v>40</v>
      </c>
      <c r="L9" s="39">
        <v>22</v>
      </c>
    </row>
    <row r="10" spans="1:12">
      <c r="A10" s="33" t="s">
        <v>109</v>
      </c>
      <c r="B10" s="39">
        <v>7447</v>
      </c>
      <c r="C10" s="39">
        <v>5178</v>
      </c>
      <c r="D10" s="39">
        <v>4146</v>
      </c>
      <c r="E10" s="39">
        <v>61829</v>
      </c>
      <c r="F10" s="39">
        <v>6415</v>
      </c>
      <c r="G10" s="39">
        <v>4850</v>
      </c>
      <c r="H10" s="40">
        <v>14.912928123492524</v>
      </c>
      <c r="I10" s="40">
        <v>86.142070632469441</v>
      </c>
      <c r="J10" s="40">
        <v>75.60405300077943</v>
      </c>
      <c r="K10" s="39">
        <v>40</v>
      </c>
      <c r="L10" s="39">
        <v>22</v>
      </c>
    </row>
    <row r="11" spans="1:12">
      <c r="A11" s="33" t="s">
        <v>110</v>
      </c>
      <c r="B11" s="39">
        <v>6150</v>
      </c>
      <c r="C11" s="39">
        <v>4269</v>
      </c>
      <c r="D11" s="39">
        <v>3786</v>
      </c>
      <c r="E11" s="39">
        <v>64375</v>
      </c>
      <c r="F11" s="39">
        <v>5344</v>
      </c>
      <c r="G11" s="39">
        <v>5344</v>
      </c>
      <c r="H11" s="40">
        <v>17.003433703116745</v>
      </c>
      <c r="I11" s="40">
        <v>86.894308943089428</v>
      </c>
      <c r="J11" s="40">
        <v>100</v>
      </c>
      <c r="K11" s="39">
        <v>40</v>
      </c>
      <c r="L11" s="39">
        <v>22</v>
      </c>
    </row>
    <row r="12" spans="1:12">
      <c r="A12" s="33" t="s">
        <v>111</v>
      </c>
      <c r="B12" s="39">
        <v>26893</v>
      </c>
      <c r="C12" s="39">
        <v>21145</v>
      </c>
      <c r="D12" s="39">
        <v>11166</v>
      </c>
      <c r="E12" s="39">
        <v>204543</v>
      </c>
      <c r="F12" s="39">
        <v>13972</v>
      </c>
      <c r="G12" s="39">
        <v>13965</v>
      </c>
      <c r="H12" s="40">
        <v>18.318377216550243</v>
      </c>
      <c r="I12" s="40">
        <v>51.954040084780431</v>
      </c>
      <c r="J12" s="40">
        <v>99.949899799599194</v>
      </c>
      <c r="K12" s="39">
        <v>7</v>
      </c>
      <c r="L12" s="39">
        <v>22</v>
      </c>
    </row>
    <row r="13" spans="1:12">
      <c r="A13" s="33" t="s">
        <v>112</v>
      </c>
      <c r="B13" s="39">
        <v>11919</v>
      </c>
      <c r="C13" s="39">
        <v>6231</v>
      </c>
      <c r="D13" s="39">
        <v>5441</v>
      </c>
      <c r="E13" s="39">
        <v>56989</v>
      </c>
      <c r="F13" s="39">
        <v>11150</v>
      </c>
      <c r="G13" s="39">
        <v>11029</v>
      </c>
      <c r="H13" s="40">
        <v>10.473993751148686</v>
      </c>
      <c r="I13" s="40">
        <v>93.548116452722539</v>
      </c>
      <c r="J13" s="40">
        <v>98.914798206278036</v>
      </c>
      <c r="K13" s="39">
        <v>40</v>
      </c>
      <c r="L13" s="39">
        <v>22</v>
      </c>
    </row>
    <row r="14" spans="1:12">
      <c r="A14" s="33" t="s">
        <v>113</v>
      </c>
      <c r="B14" s="39">
        <v>13806</v>
      </c>
      <c r="C14" s="39">
        <v>9689</v>
      </c>
      <c r="D14" s="39">
        <v>8097</v>
      </c>
      <c r="E14" s="39">
        <v>7742</v>
      </c>
      <c r="F14" s="39">
        <v>9980</v>
      </c>
      <c r="G14" s="39">
        <v>7659</v>
      </c>
      <c r="H14" s="40">
        <v>0.95615660121032486</v>
      </c>
      <c r="I14" s="40">
        <v>72.287411270462115</v>
      </c>
      <c r="J14" s="40">
        <v>76.743486973947896</v>
      </c>
      <c r="K14" s="39">
        <v>40</v>
      </c>
      <c r="L14" s="39">
        <v>22</v>
      </c>
    </row>
    <row r="15" spans="1:12">
      <c r="A15" s="33" t="s">
        <v>114</v>
      </c>
      <c r="B15" s="39">
        <v>22092</v>
      </c>
      <c r="C15" s="39">
        <v>15295</v>
      </c>
      <c r="D15" s="39">
        <v>12636</v>
      </c>
      <c r="E15" s="39">
        <v>189540</v>
      </c>
      <c r="F15" s="39">
        <v>19433</v>
      </c>
      <c r="G15" s="39">
        <v>17446</v>
      </c>
      <c r="H15" s="40">
        <v>15</v>
      </c>
      <c r="I15" s="40">
        <v>87.96396885750498</v>
      </c>
      <c r="J15" s="40">
        <v>89.77512478773221</v>
      </c>
      <c r="K15" s="39">
        <v>40</v>
      </c>
      <c r="L15" s="39">
        <v>22</v>
      </c>
    </row>
    <row r="16" spans="1:12">
      <c r="A16" s="33" t="s">
        <v>115</v>
      </c>
      <c r="B16" s="39">
        <v>10594</v>
      </c>
      <c r="C16" s="39">
        <v>6087</v>
      </c>
      <c r="D16" s="39">
        <v>4000</v>
      </c>
      <c r="E16" s="39">
        <v>21000</v>
      </c>
      <c r="F16" s="39">
        <v>4000</v>
      </c>
      <c r="G16" s="39">
        <v>3850</v>
      </c>
      <c r="H16" s="40">
        <v>5.25</v>
      </c>
      <c r="I16" s="40">
        <v>37.757221068529354</v>
      </c>
      <c r="J16" s="40">
        <v>96.25</v>
      </c>
      <c r="K16" s="39">
        <v>35</v>
      </c>
      <c r="L16" s="39">
        <v>22</v>
      </c>
    </row>
    <row r="17" spans="1:14">
      <c r="A17" s="33" t="s">
        <v>116</v>
      </c>
      <c r="B17" s="39">
        <v>3687</v>
      </c>
      <c r="C17" s="39">
        <v>2440</v>
      </c>
      <c r="D17" s="39">
        <v>2266</v>
      </c>
      <c r="E17" s="39">
        <v>13369</v>
      </c>
      <c r="F17" s="39">
        <v>3488</v>
      </c>
      <c r="G17" s="39">
        <v>3423</v>
      </c>
      <c r="H17" s="40">
        <v>5.8998234774933804</v>
      </c>
      <c r="I17" s="40">
        <v>94.602657987523727</v>
      </c>
      <c r="J17" s="40">
        <v>98.136467889908246</v>
      </c>
      <c r="K17" s="39">
        <v>5</v>
      </c>
      <c r="L17" s="39">
        <v>22</v>
      </c>
    </row>
    <row r="18" spans="1:14">
      <c r="A18" s="33" t="s">
        <v>180</v>
      </c>
      <c r="B18" s="39">
        <v>15385</v>
      </c>
      <c r="C18" s="39">
        <v>9733</v>
      </c>
      <c r="D18" s="39">
        <v>3901</v>
      </c>
      <c r="E18" s="39">
        <v>80865</v>
      </c>
      <c r="F18" s="39">
        <v>3901</v>
      </c>
      <c r="G18" s="39">
        <v>3901</v>
      </c>
      <c r="H18" s="40">
        <v>20.729300179441168</v>
      </c>
      <c r="I18" s="40">
        <v>25.35586610334742</v>
      </c>
      <c r="J18" s="40">
        <v>100</v>
      </c>
      <c r="K18" s="39">
        <v>40</v>
      </c>
      <c r="L18" s="39">
        <v>22</v>
      </c>
    </row>
    <row r="19" spans="1:14" ht="15.75" thickBot="1">
      <c r="A19" s="33" t="s">
        <v>118</v>
      </c>
      <c r="B19" s="39">
        <v>29874</v>
      </c>
      <c r="C19" s="39">
        <v>20992</v>
      </c>
      <c r="D19" s="39">
        <v>12272</v>
      </c>
      <c r="E19" s="39">
        <v>161975</v>
      </c>
      <c r="F19" s="39">
        <v>19427</v>
      </c>
      <c r="G19" s="39">
        <v>19421</v>
      </c>
      <c r="H19" s="40">
        <v>13.198745110821381</v>
      </c>
      <c r="I19" s="40">
        <v>65.029791792193876</v>
      </c>
      <c r="J19" s="40">
        <v>99.969115149019402</v>
      </c>
      <c r="K19" s="39">
        <v>40</v>
      </c>
      <c r="L19" s="39">
        <v>22</v>
      </c>
    </row>
    <row r="20" spans="1:14" ht="15.75" thickBot="1">
      <c r="A20" s="153" t="s">
        <v>282</v>
      </c>
      <c r="B20" s="12">
        <f t="shared" ref="B20:G20" si="0">SUM(B4:B19)</f>
        <v>263275</v>
      </c>
      <c r="C20" s="12">
        <f t="shared" si="0"/>
        <v>168812</v>
      </c>
      <c r="D20" s="12">
        <f t="shared" si="0"/>
        <v>109982</v>
      </c>
      <c r="E20" s="12">
        <f t="shared" si="0"/>
        <v>1340567</v>
      </c>
      <c r="F20" s="12">
        <f t="shared" si="0"/>
        <v>165778</v>
      </c>
      <c r="G20" s="12">
        <f t="shared" si="0"/>
        <v>154905</v>
      </c>
      <c r="H20" s="13">
        <f>E20/D20</f>
        <v>12.188967285555819</v>
      </c>
      <c r="I20" s="13">
        <f>F20/B20*100</f>
        <v>62.967619409362833</v>
      </c>
      <c r="J20" s="13">
        <f>G20/F20*100</f>
        <v>93.44122863106081</v>
      </c>
      <c r="K20" s="72">
        <f>SUM(K4:K19)/16</f>
        <v>33.0625</v>
      </c>
      <c r="L20" s="150">
        <f>SUM(L4:L19)/16</f>
        <v>22</v>
      </c>
    </row>
    <row r="21" spans="1:14">
      <c r="A21" s="33" t="s">
        <v>25</v>
      </c>
      <c r="B21" s="39">
        <v>29581</v>
      </c>
      <c r="C21" s="39">
        <v>9106</v>
      </c>
      <c r="D21" s="39">
        <v>0</v>
      </c>
      <c r="E21" s="39">
        <v>0</v>
      </c>
      <c r="F21" s="39">
        <v>0</v>
      </c>
      <c r="G21" s="39">
        <v>0</v>
      </c>
      <c r="H21" s="197">
        <v>0</v>
      </c>
      <c r="I21" s="102">
        <v>0</v>
      </c>
      <c r="J21" s="197">
        <v>0</v>
      </c>
      <c r="K21" s="39">
        <v>20</v>
      </c>
      <c r="L21" s="39">
        <v>0</v>
      </c>
    </row>
    <row r="22" spans="1:14">
      <c r="A22" s="33" t="s">
        <v>24</v>
      </c>
      <c r="B22" s="39">
        <v>6886</v>
      </c>
      <c r="C22" s="39">
        <v>3019</v>
      </c>
      <c r="D22" s="39">
        <v>2219</v>
      </c>
      <c r="E22" s="39">
        <v>16701</v>
      </c>
      <c r="F22" s="39">
        <v>5766</v>
      </c>
      <c r="G22" s="39">
        <v>5379</v>
      </c>
      <c r="H22" s="40">
        <v>7.5263632266786837</v>
      </c>
      <c r="I22" s="40">
        <v>83.735114725530053</v>
      </c>
      <c r="J22" s="40">
        <v>93.288241415192502</v>
      </c>
      <c r="K22" s="39">
        <v>40</v>
      </c>
      <c r="L22" s="39">
        <v>22</v>
      </c>
    </row>
    <row r="23" spans="1:14" ht="15.75" thickBot="1">
      <c r="A23" s="33" t="s">
        <v>26</v>
      </c>
      <c r="B23" s="39">
        <v>6747</v>
      </c>
      <c r="C23" s="39">
        <v>3166</v>
      </c>
      <c r="D23" s="39">
        <v>0</v>
      </c>
      <c r="E23" s="39">
        <v>0</v>
      </c>
      <c r="F23" s="39">
        <v>0</v>
      </c>
      <c r="G23" s="39">
        <v>0</v>
      </c>
      <c r="H23" s="197">
        <v>0</v>
      </c>
      <c r="I23" s="102">
        <v>0</v>
      </c>
      <c r="J23" s="197">
        <v>0</v>
      </c>
      <c r="K23" s="39">
        <v>40</v>
      </c>
      <c r="L23" s="39">
        <v>0</v>
      </c>
    </row>
    <row r="24" spans="1:14" ht="15.75" thickBot="1">
      <c r="A24" s="153" t="s">
        <v>27</v>
      </c>
      <c r="B24" s="152">
        <f t="shared" ref="B24:G24" si="1">SUM(B20:B23)</f>
        <v>306489</v>
      </c>
      <c r="C24" s="152">
        <f t="shared" si="1"/>
        <v>184103</v>
      </c>
      <c r="D24" s="152">
        <f t="shared" si="1"/>
        <v>112201</v>
      </c>
      <c r="E24" s="152">
        <f t="shared" si="1"/>
        <v>1357268</v>
      </c>
      <c r="F24" s="152">
        <f t="shared" si="1"/>
        <v>171544</v>
      </c>
      <c r="G24" s="152">
        <f t="shared" si="1"/>
        <v>160284</v>
      </c>
      <c r="H24" s="151">
        <f>E24/D24</f>
        <v>12.09675493088297</v>
      </c>
      <c r="I24" s="151">
        <f>F24/B24*100</f>
        <v>55.970687365615078</v>
      </c>
      <c r="J24" s="151">
        <f>G24/F24*100</f>
        <v>93.436086368511866</v>
      </c>
      <c r="K24" s="157">
        <v>33.11</v>
      </c>
      <c r="L24" s="156">
        <v>23.38</v>
      </c>
    </row>
    <row r="25" spans="1:14">
      <c r="K25" s="202"/>
      <c r="N25" s="201"/>
    </row>
    <row r="26" spans="1:14" ht="22.5" customHeight="1" thickBot="1">
      <c r="A26" s="226" t="s">
        <v>358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</row>
    <row r="27" spans="1:14" ht="145.5" customHeight="1" thickBot="1">
      <c r="A27" s="23" t="s">
        <v>184</v>
      </c>
      <c r="B27" s="23" t="s">
        <v>281</v>
      </c>
      <c r="C27" s="23" t="s">
        <v>280</v>
      </c>
      <c r="D27" s="23" t="s">
        <v>279</v>
      </c>
      <c r="E27" s="23" t="s">
        <v>278</v>
      </c>
      <c r="F27" s="23" t="s">
        <v>277</v>
      </c>
      <c r="G27" s="23" t="s">
        <v>276</v>
      </c>
      <c r="H27" s="23" t="s">
        <v>275</v>
      </c>
      <c r="I27" s="23" t="s">
        <v>274</v>
      </c>
      <c r="J27" s="23" t="s">
        <v>273</v>
      </c>
      <c r="K27" s="23" t="s">
        <v>272</v>
      </c>
      <c r="L27" s="23" t="s">
        <v>271</v>
      </c>
    </row>
    <row r="28" spans="1:14" ht="12.75" customHeight="1" thickTop="1" thickBot="1">
      <c r="A28" s="20">
        <v>1</v>
      </c>
      <c r="B28" s="20">
        <v>2</v>
      </c>
      <c r="C28" s="20">
        <v>3</v>
      </c>
      <c r="D28" s="20">
        <v>4</v>
      </c>
      <c r="E28" s="20">
        <v>5</v>
      </c>
      <c r="F28" s="20">
        <v>6</v>
      </c>
      <c r="G28" s="20">
        <v>7</v>
      </c>
      <c r="H28" s="20">
        <v>8</v>
      </c>
      <c r="I28" s="20">
        <v>9</v>
      </c>
      <c r="J28" s="20">
        <v>10</v>
      </c>
      <c r="K28" s="20">
        <v>11</v>
      </c>
      <c r="L28" s="20">
        <v>12</v>
      </c>
    </row>
    <row r="29" spans="1:14" ht="15.75" thickTop="1">
      <c r="A29" s="33" t="s">
        <v>103</v>
      </c>
      <c r="B29" s="39">
        <v>4088</v>
      </c>
      <c r="C29" s="39">
        <v>3949</v>
      </c>
      <c r="D29" s="39">
        <v>2652</v>
      </c>
      <c r="E29" s="39">
        <v>3730</v>
      </c>
      <c r="F29" s="39">
        <v>3683</v>
      </c>
      <c r="G29" s="39">
        <v>3387</v>
      </c>
      <c r="H29" s="40">
        <v>1.4064856711915537</v>
      </c>
      <c r="I29" s="40">
        <v>90.092954990215262</v>
      </c>
      <c r="J29" s="40">
        <v>91.963073581319577</v>
      </c>
      <c r="K29" s="39">
        <v>7</v>
      </c>
      <c r="L29" s="39">
        <v>22</v>
      </c>
    </row>
    <row r="30" spans="1:14">
      <c r="A30" s="33" t="s">
        <v>104</v>
      </c>
      <c r="B30" s="39">
        <v>23781</v>
      </c>
      <c r="C30" s="39">
        <v>17447</v>
      </c>
      <c r="D30" s="39">
        <v>11498</v>
      </c>
      <c r="E30" s="39">
        <v>215191</v>
      </c>
      <c r="F30" s="39">
        <v>14242</v>
      </c>
      <c r="G30" s="39">
        <v>14215</v>
      </c>
      <c r="H30" s="40">
        <v>18.715515741868153</v>
      </c>
      <c r="I30" s="40">
        <v>59.888145998906694</v>
      </c>
      <c r="J30" s="40">
        <v>99.810419884847633</v>
      </c>
      <c r="K30" s="39">
        <v>40</v>
      </c>
      <c r="L30" s="39">
        <v>22</v>
      </c>
    </row>
    <row r="31" spans="1:14">
      <c r="A31" s="33" t="s">
        <v>105</v>
      </c>
      <c r="B31" s="39">
        <v>11816</v>
      </c>
      <c r="C31" s="39">
        <v>7878</v>
      </c>
      <c r="D31" s="39">
        <v>5058</v>
      </c>
      <c r="E31" s="39">
        <v>99000</v>
      </c>
      <c r="F31" s="39">
        <v>7241</v>
      </c>
      <c r="G31" s="39">
        <v>4706</v>
      </c>
      <c r="H31" s="40">
        <v>19.572953736654803</v>
      </c>
      <c r="I31" s="40">
        <v>61.281313473256603</v>
      </c>
      <c r="J31" s="40">
        <v>64.991023339317778</v>
      </c>
      <c r="K31" s="39">
        <v>40</v>
      </c>
      <c r="L31" s="39">
        <v>22</v>
      </c>
    </row>
    <row r="32" spans="1:14">
      <c r="A32" s="33" t="s">
        <v>106</v>
      </c>
      <c r="B32" s="39">
        <v>8856</v>
      </c>
      <c r="C32" s="39">
        <v>6280</v>
      </c>
      <c r="D32" s="39">
        <v>5283</v>
      </c>
      <c r="E32" s="39">
        <v>72699</v>
      </c>
      <c r="F32" s="39">
        <v>7145</v>
      </c>
      <c r="G32" s="39">
        <v>6420</v>
      </c>
      <c r="H32" s="40">
        <v>13.760931289040318</v>
      </c>
      <c r="I32" s="40">
        <v>80.679765130984649</v>
      </c>
      <c r="J32" s="40">
        <v>89.853044086773963</v>
      </c>
      <c r="K32" s="39">
        <v>40</v>
      </c>
      <c r="L32" s="39">
        <v>22</v>
      </c>
    </row>
    <row r="33" spans="1:12">
      <c r="A33" s="33" t="s">
        <v>107</v>
      </c>
      <c r="B33" s="39">
        <v>26231</v>
      </c>
      <c r="C33" s="39">
        <v>20757</v>
      </c>
      <c r="D33" s="39">
        <v>9426</v>
      </c>
      <c r="E33" s="39">
        <v>205363</v>
      </c>
      <c r="F33" s="39">
        <v>12157</v>
      </c>
      <c r="G33" s="39">
        <v>11434</v>
      </c>
      <c r="H33" s="40">
        <v>21.786866115001061</v>
      </c>
      <c r="I33" s="40">
        <v>46.34592657542602</v>
      </c>
      <c r="J33" s="40">
        <v>94.052809081187789</v>
      </c>
      <c r="K33" s="39">
        <v>35</v>
      </c>
      <c r="L33" s="39">
        <v>22</v>
      </c>
    </row>
    <row r="34" spans="1:12">
      <c r="A34" s="33" t="s">
        <v>108</v>
      </c>
      <c r="B34" s="39">
        <v>35370</v>
      </c>
      <c r="C34" s="39">
        <v>24684</v>
      </c>
      <c r="D34" s="39">
        <v>4159</v>
      </c>
      <c r="E34" s="39">
        <v>15735</v>
      </c>
      <c r="F34" s="39">
        <v>16224</v>
      </c>
      <c r="G34" s="39">
        <v>15840</v>
      </c>
      <c r="H34" s="40">
        <v>3.783361384948305</v>
      </c>
      <c r="I34" s="40">
        <v>45.869380831212894</v>
      </c>
      <c r="J34" s="40">
        <v>97.633136094674555</v>
      </c>
      <c r="K34" s="39">
        <v>40</v>
      </c>
      <c r="L34" s="39">
        <v>22</v>
      </c>
    </row>
    <row r="35" spans="1:12">
      <c r="A35" s="33" t="s">
        <v>109</v>
      </c>
      <c r="B35" s="39">
        <v>16065</v>
      </c>
      <c r="C35" s="39">
        <v>9244</v>
      </c>
      <c r="D35" s="39">
        <v>920</v>
      </c>
      <c r="E35" s="39">
        <v>2694</v>
      </c>
      <c r="F35" s="39">
        <v>920</v>
      </c>
      <c r="G35" s="39">
        <v>895</v>
      </c>
      <c r="H35" s="40">
        <v>2.9282608695652175</v>
      </c>
      <c r="I35" s="40">
        <v>5.7267351384998442</v>
      </c>
      <c r="J35" s="40">
        <v>97.282608695652172</v>
      </c>
      <c r="K35" s="39">
        <v>40</v>
      </c>
      <c r="L35" s="39">
        <v>22</v>
      </c>
    </row>
    <row r="36" spans="1:12">
      <c r="A36" s="33" t="s">
        <v>110</v>
      </c>
      <c r="B36" s="39">
        <v>8275</v>
      </c>
      <c r="C36" s="39">
        <v>6152</v>
      </c>
      <c r="D36" s="39">
        <v>0</v>
      </c>
      <c r="E36" s="39">
        <v>0</v>
      </c>
      <c r="F36" s="39">
        <v>0</v>
      </c>
      <c r="G36" s="39">
        <v>0</v>
      </c>
      <c r="H36" s="197">
        <v>0</v>
      </c>
      <c r="I36" s="102">
        <v>0</v>
      </c>
      <c r="J36" s="197">
        <v>0</v>
      </c>
      <c r="K36" s="39">
        <v>40</v>
      </c>
      <c r="L36" s="39">
        <v>0</v>
      </c>
    </row>
    <row r="37" spans="1:12">
      <c r="A37" s="33" t="s">
        <v>111</v>
      </c>
      <c r="B37" s="39">
        <v>33884</v>
      </c>
      <c r="C37" s="39">
        <v>23329</v>
      </c>
      <c r="D37" s="39">
        <v>9159</v>
      </c>
      <c r="E37" s="39">
        <v>177475</v>
      </c>
      <c r="F37" s="39">
        <v>10062</v>
      </c>
      <c r="G37" s="39">
        <v>10062</v>
      </c>
      <c r="H37" s="40">
        <v>19.377115405611967</v>
      </c>
      <c r="I37" s="40">
        <v>29.695431472081218</v>
      </c>
      <c r="J37" s="40">
        <v>100</v>
      </c>
      <c r="K37" s="39">
        <v>7</v>
      </c>
      <c r="L37" s="39">
        <v>22</v>
      </c>
    </row>
    <row r="38" spans="1:12">
      <c r="A38" s="33" t="s">
        <v>112</v>
      </c>
      <c r="B38" s="39">
        <v>15696</v>
      </c>
      <c r="C38" s="39">
        <v>9923</v>
      </c>
      <c r="D38" s="39">
        <v>8626</v>
      </c>
      <c r="E38" s="39">
        <v>108934</v>
      </c>
      <c r="F38" s="39">
        <v>13890</v>
      </c>
      <c r="G38" s="39">
        <v>13411</v>
      </c>
      <c r="H38" s="40">
        <v>12.628564804080685</v>
      </c>
      <c r="I38" s="40">
        <v>88.493883792048933</v>
      </c>
      <c r="J38" s="40">
        <v>96.551475881929449</v>
      </c>
      <c r="K38" s="39">
        <v>40</v>
      </c>
      <c r="L38" s="39">
        <v>22</v>
      </c>
    </row>
    <row r="39" spans="1:12">
      <c r="A39" s="33" t="s">
        <v>113</v>
      </c>
      <c r="B39" s="39">
        <v>22620</v>
      </c>
      <c r="C39" s="39">
        <v>14752</v>
      </c>
      <c r="D39" s="39">
        <v>9630</v>
      </c>
      <c r="E39" s="39">
        <v>220180</v>
      </c>
      <c r="F39" s="39">
        <v>15030</v>
      </c>
      <c r="G39" s="39">
        <v>11090</v>
      </c>
      <c r="H39" s="40">
        <v>22.863966770508828</v>
      </c>
      <c r="I39" s="40">
        <v>66.445623342175068</v>
      </c>
      <c r="J39" s="40">
        <v>73.785761809713904</v>
      </c>
      <c r="K39" s="39">
        <v>40</v>
      </c>
      <c r="L39" s="39">
        <v>22</v>
      </c>
    </row>
    <row r="40" spans="1:12">
      <c r="A40" s="33" t="s">
        <v>114</v>
      </c>
      <c r="B40" s="39">
        <v>20940</v>
      </c>
      <c r="C40" s="39">
        <v>15188</v>
      </c>
      <c r="D40" s="39">
        <v>11222</v>
      </c>
      <c r="E40" s="39">
        <v>168330</v>
      </c>
      <c r="F40" s="39">
        <v>16974</v>
      </c>
      <c r="G40" s="39">
        <v>15779</v>
      </c>
      <c r="H40" s="40">
        <v>15</v>
      </c>
      <c r="I40" s="40">
        <v>81.060171919770767</v>
      </c>
      <c r="J40" s="40">
        <v>92.959820902556856</v>
      </c>
      <c r="K40" s="39">
        <v>40</v>
      </c>
      <c r="L40" s="39">
        <v>22</v>
      </c>
    </row>
    <row r="41" spans="1:12">
      <c r="A41" s="33" t="s">
        <v>115</v>
      </c>
      <c r="B41" s="39">
        <v>18268</v>
      </c>
      <c r="C41" s="39">
        <v>12299</v>
      </c>
      <c r="D41" s="39">
        <v>6500</v>
      </c>
      <c r="E41" s="39">
        <v>35000</v>
      </c>
      <c r="F41" s="39">
        <v>6500</v>
      </c>
      <c r="G41" s="39">
        <v>6200</v>
      </c>
      <c r="H41" s="40">
        <v>5.384615384615385</v>
      </c>
      <c r="I41" s="40">
        <v>35.581344427414059</v>
      </c>
      <c r="J41" s="40">
        <v>95.384615384615387</v>
      </c>
      <c r="K41" s="39">
        <v>35</v>
      </c>
      <c r="L41" s="39">
        <v>22</v>
      </c>
    </row>
    <row r="42" spans="1:12">
      <c r="A42" s="33" t="s">
        <v>116</v>
      </c>
      <c r="B42" s="39">
        <v>3874</v>
      </c>
      <c r="C42" s="39">
        <v>2725</v>
      </c>
      <c r="D42" s="39">
        <v>0</v>
      </c>
      <c r="E42" s="39">
        <v>0</v>
      </c>
      <c r="F42" s="39">
        <v>0</v>
      </c>
      <c r="G42" s="39">
        <v>0</v>
      </c>
      <c r="H42" s="197">
        <v>0</v>
      </c>
      <c r="I42" s="102">
        <v>0</v>
      </c>
      <c r="J42" s="197">
        <v>0</v>
      </c>
      <c r="K42" s="39">
        <v>5</v>
      </c>
      <c r="L42" s="39">
        <v>0</v>
      </c>
    </row>
    <row r="43" spans="1:12">
      <c r="A43" s="33" t="s">
        <v>180</v>
      </c>
      <c r="B43" s="39">
        <v>13016</v>
      </c>
      <c r="C43" s="39">
        <v>9261</v>
      </c>
      <c r="D43" s="39">
        <v>5544</v>
      </c>
      <c r="E43" s="39">
        <v>132010</v>
      </c>
      <c r="F43" s="39">
        <v>5544</v>
      </c>
      <c r="G43" s="39">
        <v>5541</v>
      </c>
      <c r="H43" s="40">
        <v>23.811327561327563</v>
      </c>
      <c r="I43" s="40">
        <v>42.593730792870318</v>
      </c>
      <c r="J43" s="40">
        <v>99.94588744588745</v>
      </c>
      <c r="K43" s="39">
        <v>40</v>
      </c>
      <c r="L43" s="39">
        <v>22</v>
      </c>
    </row>
    <row r="44" spans="1:12" ht="15.75" thickBot="1">
      <c r="A44" s="33" t="s">
        <v>118</v>
      </c>
      <c r="B44" s="39">
        <v>32882</v>
      </c>
      <c r="C44" s="39">
        <v>19397</v>
      </c>
      <c r="D44" s="39">
        <v>11176</v>
      </c>
      <c r="E44" s="39">
        <v>121597</v>
      </c>
      <c r="F44" s="39">
        <v>18856</v>
      </c>
      <c r="G44" s="39">
        <v>18856</v>
      </c>
      <c r="H44" s="40">
        <v>10.880189692197566</v>
      </c>
      <c r="I44" s="40">
        <v>57.344443768627215</v>
      </c>
      <c r="J44" s="40">
        <v>100</v>
      </c>
      <c r="K44" s="39">
        <v>40</v>
      </c>
      <c r="L44" s="39">
        <v>22</v>
      </c>
    </row>
    <row r="45" spans="1:12" ht="15.75" thickBot="1">
      <c r="A45" s="153" t="s">
        <v>282</v>
      </c>
      <c r="B45" s="12">
        <f t="shared" ref="B45:G45" si="2">SUM(B29:B44)</f>
        <v>295662</v>
      </c>
      <c r="C45" s="12">
        <f t="shared" si="2"/>
        <v>203265</v>
      </c>
      <c r="D45" s="12">
        <f t="shared" si="2"/>
        <v>100853</v>
      </c>
      <c r="E45" s="12">
        <f t="shared" si="2"/>
        <v>1577938</v>
      </c>
      <c r="F45" s="12">
        <f t="shared" si="2"/>
        <v>148468</v>
      </c>
      <c r="G45" s="12">
        <f t="shared" si="2"/>
        <v>137836</v>
      </c>
      <c r="H45" s="13">
        <f>E45/D45</f>
        <v>15.645920299842345</v>
      </c>
      <c r="I45" s="13">
        <f>F45/B45*100</f>
        <v>50.21544872185131</v>
      </c>
      <c r="J45" s="13">
        <f>G45/F45*100</f>
        <v>92.838860899318377</v>
      </c>
      <c r="K45" s="72">
        <f>SUM(K29:K44)/16</f>
        <v>33.0625</v>
      </c>
      <c r="L45" s="150">
        <f>SUM(L29:L44)/14</f>
        <v>22</v>
      </c>
    </row>
    <row r="46" spans="1:12">
      <c r="A46" s="33" t="s">
        <v>25</v>
      </c>
      <c r="B46" s="39">
        <v>13880</v>
      </c>
      <c r="C46" s="39">
        <v>8682</v>
      </c>
      <c r="D46" s="39">
        <v>0</v>
      </c>
      <c r="E46" s="39">
        <v>0</v>
      </c>
      <c r="F46" s="39">
        <v>0</v>
      </c>
      <c r="G46" s="39">
        <v>0</v>
      </c>
      <c r="H46" s="197">
        <v>0</v>
      </c>
      <c r="I46" s="102">
        <v>0</v>
      </c>
      <c r="J46" s="197">
        <v>0</v>
      </c>
      <c r="K46" s="39">
        <v>20</v>
      </c>
      <c r="L46" s="39">
        <v>0</v>
      </c>
    </row>
    <row r="47" spans="1:12">
      <c r="A47" s="33" t="s">
        <v>24</v>
      </c>
      <c r="B47" s="39">
        <v>6397</v>
      </c>
      <c r="C47" s="39">
        <v>4010</v>
      </c>
      <c r="D47" s="39">
        <v>2224</v>
      </c>
      <c r="E47" s="39">
        <v>3334</v>
      </c>
      <c r="F47" s="39">
        <v>4990</v>
      </c>
      <c r="G47" s="39">
        <v>4900</v>
      </c>
      <c r="H47" s="40">
        <v>1.4991007194244603</v>
      </c>
      <c r="I47" s="40">
        <v>78.005314991402216</v>
      </c>
      <c r="J47" s="40">
        <v>98.196392785571135</v>
      </c>
      <c r="K47" s="39">
        <v>40</v>
      </c>
      <c r="L47" s="39">
        <v>22</v>
      </c>
    </row>
    <row r="48" spans="1:12" ht="15.75" thickBot="1">
      <c r="A48" s="33" t="s">
        <v>26</v>
      </c>
      <c r="B48" s="39">
        <v>8272</v>
      </c>
      <c r="C48" s="39">
        <v>4730</v>
      </c>
      <c r="D48" s="39">
        <v>0</v>
      </c>
      <c r="E48" s="39">
        <v>0</v>
      </c>
      <c r="F48" s="39">
        <v>0</v>
      </c>
      <c r="G48" s="39">
        <v>0</v>
      </c>
      <c r="H48" s="197">
        <v>0</v>
      </c>
      <c r="I48" s="102">
        <v>0</v>
      </c>
      <c r="J48" s="197">
        <v>0</v>
      </c>
      <c r="K48" s="39">
        <v>40</v>
      </c>
      <c r="L48" s="39">
        <v>0</v>
      </c>
    </row>
    <row r="49" spans="1:13" ht="15.75" thickBot="1">
      <c r="A49" s="153" t="s">
        <v>27</v>
      </c>
      <c r="B49" s="152">
        <f t="shared" ref="B49:G49" si="3">SUM(B45:B48)</f>
        <v>324211</v>
      </c>
      <c r="C49" s="152">
        <f t="shared" si="3"/>
        <v>220687</v>
      </c>
      <c r="D49" s="152">
        <f t="shared" si="3"/>
        <v>103077</v>
      </c>
      <c r="E49" s="152">
        <f t="shared" si="3"/>
        <v>1581272</v>
      </c>
      <c r="F49" s="152">
        <f t="shared" si="3"/>
        <v>153458</v>
      </c>
      <c r="G49" s="152">
        <f t="shared" si="3"/>
        <v>142736</v>
      </c>
      <c r="H49" s="151">
        <f>E49/D49</f>
        <v>15.340687059188761</v>
      </c>
      <c r="I49" s="151">
        <f>F49/B49*100</f>
        <v>47.332755520324724</v>
      </c>
      <c r="J49" s="151">
        <f>G49/F49*100</f>
        <v>93.01307198060708</v>
      </c>
      <c r="K49" s="157">
        <v>33.1</v>
      </c>
      <c r="L49" s="156">
        <v>22</v>
      </c>
    </row>
    <row r="51" spans="1:13">
      <c r="A51" s="155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</row>
    <row r="52" spans="1:13" ht="21.75" customHeight="1" thickBot="1">
      <c r="A52" s="267" t="s">
        <v>357</v>
      </c>
      <c r="B52" s="268"/>
      <c r="C52" s="268"/>
      <c r="D52" s="268"/>
      <c r="E52" s="268"/>
      <c r="F52" s="268"/>
      <c r="G52" s="268"/>
      <c r="H52" s="268"/>
      <c r="I52" s="268"/>
      <c r="J52" s="268"/>
      <c r="K52" s="268"/>
      <c r="L52" s="269"/>
      <c r="M52" s="87"/>
    </row>
    <row r="53" spans="1:13" ht="145.5" customHeight="1" thickBot="1">
      <c r="A53" s="23" t="s">
        <v>184</v>
      </c>
      <c r="B53" s="23" t="s">
        <v>281</v>
      </c>
      <c r="C53" s="23" t="s">
        <v>280</v>
      </c>
      <c r="D53" s="23" t="s">
        <v>279</v>
      </c>
      <c r="E53" s="23" t="s">
        <v>278</v>
      </c>
      <c r="F53" s="23" t="s">
        <v>277</v>
      </c>
      <c r="G53" s="23" t="s">
        <v>276</v>
      </c>
      <c r="H53" s="23" t="s">
        <v>275</v>
      </c>
      <c r="I53" s="23" t="s">
        <v>274</v>
      </c>
      <c r="J53" s="23" t="s">
        <v>273</v>
      </c>
      <c r="K53" s="23" t="s">
        <v>272</v>
      </c>
      <c r="L53" s="23" t="s">
        <v>271</v>
      </c>
    </row>
    <row r="54" spans="1:13" ht="12.75" customHeight="1" thickTop="1" thickBot="1">
      <c r="A54" s="20">
        <v>1</v>
      </c>
      <c r="B54" s="20">
        <v>2</v>
      </c>
      <c r="C54" s="20">
        <v>3</v>
      </c>
      <c r="D54" s="20">
        <v>4</v>
      </c>
      <c r="E54" s="20">
        <v>5</v>
      </c>
      <c r="F54" s="20">
        <v>6</v>
      </c>
      <c r="G54" s="20">
        <v>7</v>
      </c>
      <c r="H54" s="20">
        <v>8</v>
      </c>
      <c r="I54" s="20">
        <v>9</v>
      </c>
      <c r="J54" s="20">
        <v>10</v>
      </c>
      <c r="K54" s="20">
        <v>11</v>
      </c>
      <c r="L54" s="20">
        <v>12</v>
      </c>
    </row>
    <row r="55" spans="1:13" ht="15.75" thickTop="1">
      <c r="A55" s="33" t="s">
        <v>103</v>
      </c>
      <c r="B55" s="39">
        <v>4656</v>
      </c>
      <c r="C55" s="39">
        <v>2927</v>
      </c>
      <c r="D55" s="39">
        <v>780</v>
      </c>
      <c r="E55" s="39">
        <v>6720</v>
      </c>
      <c r="F55" s="39">
        <v>2270</v>
      </c>
      <c r="G55" s="39">
        <v>2260</v>
      </c>
      <c r="H55" s="40">
        <v>8.615384615384615</v>
      </c>
      <c r="I55" s="40">
        <v>48.754295532646047</v>
      </c>
      <c r="J55" s="40">
        <v>99.559471365638757</v>
      </c>
      <c r="K55" s="39">
        <v>7</v>
      </c>
      <c r="L55" s="39">
        <v>22</v>
      </c>
    </row>
    <row r="56" spans="1:13">
      <c r="A56" s="33" t="s">
        <v>104</v>
      </c>
      <c r="B56" s="39">
        <v>21522</v>
      </c>
      <c r="C56" s="39">
        <v>15298</v>
      </c>
      <c r="D56" s="39">
        <v>1829</v>
      </c>
      <c r="E56" s="39">
        <v>6462</v>
      </c>
      <c r="F56" s="39">
        <v>7831</v>
      </c>
      <c r="G56" s="39">
        <v>7824</v>
      </c>
      <c r="H56" s="40">
        <v>3.5330781848004373</v>
      </c>
      <c r="I56" s="40">
        <v>36.386023603754296</v>
      </c>
      <c r="J56" s="40">
        <v>99.910611671561739</v>
      </c>
      <c r="K56" s="39">
        <v>40</v>
      </c>
      <c r="L56" s="39">
        <v>22</v>
      </c>
    </row>
    <row r="57" spans="1:13">
      <c r="A57" s="33" t="s">
        <v>105</v>
      </c>
      <c r="B57" s="39">
        <v>16282</v>
      </c>
      <c r="C57" s="39">
        <v>9567</v>
      </c>
      <c r="D57" s="39">
        <v>0</v>
      </c>
      <c r="E57" s="39">
        <v>0</v>
      </c>
      <c r="F57" s="39">
        <v>0</v>
      </c>
      <c r="G57" s="39">
        <v>0</v>
      </c>
      <c r="H57" s="198">
        <v>0</v>
      </c>
      <c r="I57" s="102">
        <v>0</v>
      </c>
      <c r="J57" s="198">
        <v>0</v>
      </c>
      <c r="K57" s="39">
        <v>40</v>
      </c>
      <c r="L57" s="39">
        <v>0</v>
      </c>
    </row>
    <row r="58" spans="1:13">
      <c r="A58" s="33" t="s">
        <v>106</v>
      </c>
      <c r="B58" s="39">
        <v>2997</v>
      </c>
      <c r="C58" s="39">
        <v>1829</v>
      </c>
      <c r="D58" s="39">
        <v>1268</v>
      </c>
      <c r="E58" s="39">
        <v>6562</v>
      </c>
      <c r="F58" s="39">
        <v>2114</v>
      </c>
      <c r="G58" s="39">
        <v>2114</v>
      </c>
      <c r="H58" s="40">
        <v>5.1750788643533125</v>
      </c>
      <c r="I58" s="40">
        <v>70.537203870537198</v>
      </c>
      <c r="J58" s="40">
        <v>100</v>
      </c>
      <c r="K58" s="39">
        <v>40</v>
      </c>
      <c r="L58" s="39">
        <v>22</v>
      </c>
    </row>
    <row r="59" spans="1:13">
      <c r="A59" s="33" t="s">
        <v>107</v>
      </c>
      <c r="B59" s="39">
        <v>34643</v>
      </c>
      <c r="C59" s="39">
        <v>21341</v>
      </c>
      <c r="D59" s="39">
        <v>3190</v>
      </c>
      <c r="E59" s="39">
        <v>50702</v>
      </c>
      <c r="F59" s="39">
        <v>3190</v>
      </c>
      <c r="G59" s="39">
        <v>3189</v>
      </c>
      <c r="H59" s="40">
        <v>15.894043887147335</v>
      </c>
      <c r="I59" s="40">
        <v>9.208209450682677</v>
      </c>
      <c r="J59" s="40">
        <v>99.968652037617559</v>
      </c>
      <c r="K59" s="39">
        <v>35</v>
      </c>
      <c r="L59" s="39">
        <v>22</v>
      </c>
    </row>
    <row r="60" spans="1:13">
      <c r="A60" s="33" t="s">
        <v>108</v>
      </c>
      <c r="B60" s="39">
        <v>12979</v>
      </c>
      <c r="C60" s="39">
        <v>8421</v>
      </c>
      <c r="D60" s="39">
        <v>0</v>
      </c>
      <c r="E60" s="39">
        <v>0</v>
      </c>
      <c r="F60" s="39">
        <v>0</v>
      </c>
      <c r="G60" s="39">
        <v>0</v>
      </c>
      <c r="H60" s="198">
        <v>0</v>
      </c>
      <c r="I60" s="102">
        <v>0</v>
      </c>
      <c r="J60" s="198">
        <v>0</v>
      </c>
      <c r="K60" s="39">
        <v>40</v>
      </c>
      <c r="L60" s="39">
        <v>0</v>
      </c>
    </row>
    <row r="61" spans="1:13">
      <c r="A61" s="33" t="s">
        <v>109</v>
      </c>
      <c r="B61" s="39">
        <v>13096</v>
      </c>
      <c r="C61" s="39">
        <v>9073</v>
      </c>
      <c r="D61" s="39">
        <v>2116</v>
      </c>
      <c r="E61" s="39">
        <v>4517</v>
      </c>
      <c r="F61" s="39">
        <v>2851</v>
      </c>
      <c r="G61" s="39">
        <v>2851</v>
      </c>
      <c r="H61" s="40">
        <v>2.1346880907372401</v>
      </c>
      <c r="I61" s="40">
        <v>21.770006108735494</v>
      </c>
      <c r="J61" s="40">
        <v>100</v>
      </c>
      <c r="K61" s="39">
        <v>40</v>
      </c>
      <c r="L61" s="39">
        <v>22</v>
      </c>
    </row>
    <row r="62" spans="1:13">
      <c r="A62" s="33" t="s">
        <v>110</v>
      </c>
      <c r="B62" s="39">
        <v>10211</v>
      </c>
      <c r="C62" s="39">
        <v>6400</v>
      </c>
      <c r="D62" s="39">
        <v>0</v>
      </c>
      <c r="E62" s="39">
        <v>0</v>
      </c>
      <c r="F62" s="39">
        <v>0</v>
      </c>
      <c r="G62" s="39">
        <v>0</v>
      </c>
      <c r="H62" s="198">
        <v>0</v>
      </c>
      <c r="I62" s="102">
        <v>0</v>
      </c>
      <c r="J62" s="198">
        <v>0</v>
      </c>
      <c r="K62" s="39">
        <v>40</v>
      </c>
      <c r="L62" s="39">
        <v>0</v>
      </c>
    </row>
    <row r="63" spans="1:13">
      <c r="A63" s="33" t="s">
        <v>111</v>
      </c>
      <c r="B63" s="39">
        <v>36749</v>
      </c>
      <c r="C63" s="39">
        <v>23605</v>
      </c>
      <c r="D63" s="39">
        <v>720</v>
      </c>
      <c r="E63" s="39">
        <v>3410</v>
      </c>
      <c r="F63" s="39">
        <v>736</v>
      </c>
      <c r="G63" s="39">
        <v>736</v>
      </c>
      <c r="H63" s="40">
        <v>4.7361111111111107</v>
      </c>
      <c r="I63" s="40">
        <v>2.0027755857302241</v>
      </c>
      <c r="J63" s="40">
        <v>100</v>
      </c>
      <c r="K63" s="39">
        <v>7</v>
      </c>
      <c r="L63" s="39">
        <v>22</v>
      </c>
    </row>
    <row r="64" spans="1:13">
      <c r="A64" s="33" t="s">
        <v>112</v>
      </c>
      <c r="B64" s="39">
        <v>12850</v>
      </c>
      <c r="C64" s="39">
        <v>8027</v>
      </c>
      <c r="D64" s="39">
        <v>0</v>
      </c>
      <c r="E64" s="39">
        <v>0</v>
      </c>
      <c r="F64" s="39">
        <v>0</v>
      </c>
      <c r="G64" s="39">
        <v>0</v>
      </c>
      <c r="H64" s="198">
        <v>0</v>
      </c>
      <c r="I64" s="102">
        <v>0</v>
      </c>
      <c r="J64" s="198">
        <v>0</v>
      </c>
      <c r="K64" s="39">
        <v>40</v>
      </c>
      <c r="L64" s="39">
        <v>22</v>
      </c>
    </row>
    <row r="65" spans="1:13">
      <c r="A65" s="33" t="s">
        <v>113</v>
      </c>
      <c r="B65" s="39">
        <v>31262</v>
      </c>
      <c r="C65" s="39">
        <v>18820</v>
      </c>
      <c r="D65" s="39">
        <v>10135</v>
      </c>
      <c r="E65" s="39">
        <v>66763</v>
      </c>
      <c r="F65" s="39">
        <v>12224</v>
      </c>
      <c r="G65" s="39">
        <v>9919</v>
      </c>
      <c r="H65" s="40">
        <v>6.5873704982733106</v>
      </c>
      <c r="I65" s="40">
        <v>39.101784914592798</v>
      </c>
      <c r="J65" s="40">
        <v>81.143651832460733</v>
      </c>
      <c r="K65" s="39">
        <v>40</v>
      </c>
      <c r="L65" s="39">
        <v>22</v>
      </c>
    </row>
    <row r="66" spans="1:13">
      <c r="A66" s="33" t="s">
        <v>114</v>
      </c>
      <c r="B66" s="39">
        <v>21177</v>
      </c>
      <c r="C66" s="39">
        <v>14767</v>
      </c>
      <c r="D66" s="39">
        <v>0</v>
      </c>
      <c r="E66" s="39">
        <v>0</v>
      </c>
      <c r="F66" s="39">
        <v>0</v>
      </c>
      <c r="G66" s="39">
        <v>0</v>
      </c>
      <c r="H66" s="198">
        <v>0</v>
      </c>
      <c r="I66" s="102">
        <v>0</v>
      </c>
      <c r="J66" s="198">
        <v>0</v>
      </c>
      <c r="K66" s="39">
        <v>0</v>
      </c>
      <c r="L66" s="39">
        <v>0</v>
      </c>
    </row>
    <row r="67" spans="1:13">
      <c r="A67" s="33" t="s">
        <v>115</v>
      </c>
      <c r="B67" s="39">
        <v>8443</v>
      </c>
      <c r="C67" s="39">
        <v>6142</v>
      </c>
      <c r="D67" s="39">
        <v>0</v>
      </c>
      <c r="E67" s="39">
        <v>0</v>
      </c>
      <c r="F67" s="39">
        <v>0</v>
      </c>
      <c r="G67" s="39">
        <v>0</v>
      </c>
      <c r="H67" s="198">
        <v>0</v>
      </c>
      <c r="I67" s="102">
        <v>0</v>
      </c>
      <c r="J67" s="198">
        <v>0</v>
      </c>
      <c r="K67" s="39">
        <v>0</v>
      </c>
      <c r="L67" s="39">
        <v>0</v>
      </c>
    </row>
    <row r="68" spans="1:13">
      <c r="A68" s="33" t="s">
        <v>116</v>
      </c>
      <c r="B68" s="39">
        <v>3259</v>
      </c>
      <c r="C68" s="39">
        <v>1818</v>
      </c>
      <c r="D68" s="39">
        <v>0</v>
      </c>
      <c r="E68" s="39">
        <v>0</v>
      </c>
      <c r="F68" s="39">
        <v>0</v>
      </c>
      <c r="G68" s="39">
        <v>0</v>
      </c>
      <c r="H68" s="198">
        <v>0</v>
      </c>
      <c r="I68" s="102">
        <v>0</v>
      </c>
      <c r="J68" s="198">
        <v>0</v>
      </c>
      <c r="K68" s="39">
        <v>5</v>
      </c>
      <c r="L68" s="39">
        <v>0</v>
      </c>
    </row>
    <row r="69" spans="1:13">
      <c r="A69" s="33" t="s">
        <v>180</v>
      </c>
      <c r="B69" s="39">
        <v>19975</v>
      </c>
      <c r="C69" s="39">
        <v>11280</v>
      </c>
      <c r="D69" s="39">
        <v>4398</v>
      </c>
      <c r="E69" s="39">
        <v>10359</v>
      </c>
      <c r="F69" s="39">
        <v>4398</v>
      </c>
      <c r="G69" s="39">
        <v>4398</v>
      </c>
      <c r="H69" s="40">
        <v>2.3553888130968623</v>
      </c>
      <c r="I69" s="40">
        <v>22.017521902377972</v>
      </c>
      <c r="J69" s="40">
        <v>100</v>
      </c>
      <c r="K69" s="39">
        <v>40</v>
      </c>
      <c r="L69" s="39">
        <v>22</v>
      </c>
    </row>
    <row r="70" spans="1:13" ht="15.75" thickBot="1">
      <c r="A70" s="33" t="s">
        <v>118</v>
      </c>
      <c r="B70" s="39">
        <v>45360</v>
      </c>
      <c r="C70" s="39">
        <v>24338</v>
      </c>
      <c r="D70" s="39">
        <v>8049</v>
      </c>
      <c r="E70" s="39">
        <v>13271</v>
      </c>
      <c r="F70" s="39">
        <v>27083</v>
      </c>
      <c r="G70" s="39">
        <v>26980</v>
      </c>
      <c r="H70" s="40">
        <v>1.6487762454963351</v>
      </c>
      <c r="I70" s="40">
        <v>59.706790123456784</v>
      </c>
      <c r="J70" s="40">
        <v>99.61968762692463</v>
      </c>
      <c r="K70" s="39">
        <v>40</v>
      </c>
      <c r="L70" s="39">
        <v>22</v>
      </c>
    </row>
    <row r="71" spans="1:13" ht="15.75" thickBot="1">
      <c r="A71" s="153" t="s">
        <v>282</v>
      </c>
      <c r="B71" s="12">
        <f t="shared" ref="B71:G71" si="4">SUM(B55:B70)</f>
        <v>295461</v>
      </c>
      <c r="C71" s="12">
        <f t="shared" si="4"/>
        <v>183653</v>
      </c>
      <c r="D71" s="12">
        <f t="shared" si="4"/>
        <v>32485</v>
      </c>
      <c r="E71" s="12">
        <f t="shared" si="4"/>
        <v>168766</v>
      </c>
      <c r="F71" s="12">
        <f t="shared" si="4"/>
        <v>62697</v>
      </c>
      <c r="G71" s="12">
        <f t="shared" si="4"/>
        <v>60271</v>
      </c>
      <c r="H71" s="13">
        <f>E71/D71</f>
        <v>5.1951977835924277</v>
      </c>
      <c r="I71" s="13">
        <f>F71/B71*100</f>
        <v>21.220059500238612</v>
      </c>
      <c r="J71" s="13">
        <f>G71/F71*100</f>
        <v>96.13059636027242</v>
      </c>
      <c r="K71" s="72">
        <v>32.42</v>
      </c>
      <c r="L71" s="150">
        <v>22</v>
      </c>
    </row>
    <row r="72" spans="1:13">
      <c r="A72" s="33" t="s">
        <v>25</v>
      </c>
      <c r="B72" s="39">
        <v>20811</v>
      </c>
      <c r="C72" s="39">
        <v>8571</v>
      </c>
      <c r="D72" s="39">
        <v>0</v>
      </c>
      <c r="E72" s="39">
        <v>0</v>
      </c>
      <c r="F72" s="39">
        <v>0</v>
      </c>
      <c r="G72" s="39">
        <v>0</v>
      </c>
      <c r="H72" s="198">
        <v>0</v>
      </c>
      <c r="I72" s="102">
        <v>0</v>
      </c>
      <c r="J72" s="198">
        <v>0</v>
      </c>
      <c r="K72" s="39">
        <v>20</v>
      </c>
      <c r="L72" s="39">
        <v>0</v>
      </c>
    </row>
    <row r="73" spans="1:13">
      <c r="A73" s="33" t="s">
        <v>24</v>
      </c>
      <c r="B73" s="39">
        <v>3908</v>
      </c>
      <c r="C73" s="39">
        <v>2193</v>
      </c>
      <c r="D73" s="39">
        <v>711</v>
      </c>
      <c r="E73" s="39">
        <v>3880</v>
      </c>
      <c r="F73" s="39">
        <v>1921</v>
      </c>
      <c r="G73" s="39">
        <v>1907</v>
      </c>
      <c r="H73" s="40">
        <v>5.457102672292546</v>
      </c>
      <c r="I73" s="40">
        <v>49.155578300921185</v>
      </c>
      <c r="J73" s="40">
        <v>99.271212909942747</v>
      </c>
      <c r="K73" s="39">
        <v>40</v>
      </c>
      <c r="L73" s="39">
        <v>22</v>
      </c>
    </row>
    <row r="74" spans="1:13" ht="15.75" thickBot="1">
      <c r="A74" s="33" t="s">
        <v>26</v>
      </c>
      <c r="B74" s="39">
        <v>7092</v>
      </c>
      <c r="C74" s="39">
        <v>4592</v>
      </c>
      <c r="D74" s="39">
        <v>0</v>
      </c>
      <c r="E74" s="39">
        <v>0</v>
      </c>
      <c r="F74" s="39">
        <v>0</v>
      </c>
      <c r="G74" s="39">
        <v>0</v>
      </c>
      <c r="H74" s="198">
        <v>0</v>
      </c>
      <c r="I74" s="102">
        <v>0</v>
      </c>
      <c r="J74" s="198">
        <v>0</v>
      </c>
      <c r="K74" s="39">
        <v>40</v>
      </c>
      <c r="L74" s="39">
        <v>0</v>
      </c>
    </row>
    <row r="75" spans="1:13" ht="15.75" thickBot="1">
      <c r="A75" s="153" t="s">
        <v>27</v>
      </c>
      <c r="B75" s="152">
        <f t="shared" ref="B75:G75" si="5">SUM(B71:B74)</f>
        <v>327272</v>
      </c>
      <c r="C75" s="152">
        <f t="shared" si="5"/>
        <v>199009</v>
      </c>
      <c r="D75" s="152">
        <f t="shared" si="5"/>
        <v>33196</v>
      </c>
      <c r="E75" s="152">
        <f t="shared" si="5"/>
        <v>172646</v>
      </c>
      <c r="F75" s="152">
        <f t="shared" si="5"/>
        <v>64618</v>
      </c>
      <c r="G75" s="152">
        <f t="shared" si="5"/>
        <v>62178</v>
      </c>
      <c r="H75" s="151">
        <f>E75/D75</f>
        <v>5.2008073261838774</v>
      </c>
      <c r="I75" s="151">
        <f>F75/B75*100</f>
        <v>19.744432765406145</v>
      </c>
      <c r="J75" s="151">
        <f>G75/F75*100</f>
        <v>96.223962363428157</v>
      </c>
      <c r="K75" s="157">
        <v>32.58</v>
      </c>
      <c r="L75" s="156">
        <v>22</v>
      </c>
    </row>
    <row r="77" spans="1:13">
      <c r="A77" s="155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</row>
    <row r="78" spans="1:13" ht="22.5" customHeight="1" thickBot="1">
      <c r="A78" s="267" t="s">
        <v>356</v>
      </c>
      <c r="B78" s="268"/>
      <c r="C78" s="268"/>
      <c r="D78" s="268"/>
      <c r="E78" s="268"/>
      <c r="F78" s="268"/>
      <c r="G78" s="268"/>
      <c r="H78" s="268"/>
      <c r="I78" s="268"/>
      <c r="J78" s="268"/>
      <c r="K78" s="268"/>
      <c r="L78" s="269"/>
    </row>
    <row r="79" spans="1:13" ht="145.5" customHeight="1" thickBot="1">
      <c r="A79" s="23" t="s">
        <v>184</v>
      </c>
      <c r="B79" s="23" t="s">
        <v>281</v>
      </c>
      <c r="C79" s="23" t="s">
        <v>280</v>
      </c>
      <c r="D79" s="23" t="s">
        <v>279</v>
      </c>
      <c r="E79" s="23" t="s">
        <v>278</v>
      </c>
      <c r="F79" s="23" t="s">
        <v>277</v>
      </c>
      <c r="G79" s="23" t="s">
        <v>276</v>
      </c>
      <c r="H79" s="23" t="s">
        <v>275</v>
      </c>
      <c r="I79" s="23" t="s">
        <v>274</v>
      </c>
      <c r="J79" s="23" t="s">
        <v>273</v>
      </c>
      <c r="K79" s="23" t="s">
        <v>272</v>
      </c>
      <c r="L79" s="23" t="s">
        <v>271</v>
      </c>
      <c r="M79" s="87"/>
    </row>
    <row r="80" spans="1:13" ht="12.75" customHeight="1" thickTop="1" thickBot="1">
      <c r="A80" s="20">
        <v>1</v>
      </c>
      <c r="B80" s="20">
        <v>2</v>
      </c>
      <c r="C80" s="20">
        <v>3</v>
      </c>
      <c r="D80" s="20">
        <v>4</v>
      </c>
      <c r="E80" s="20">
        <v>5</v>
      </c>
      <c r="F80" s="20">
        <v>6</v>
      </c>
      <c r="G80" s="20">
        <v>7</v>
      </c>
      <c r="H80" s="20">
        <v>8</v>
      </c>
      <c r="I80" s="20">
        <v>9</v>
      </c>
      <c r="J80" s="20">
        <v>10</v>
      </c>
      <c r="K80" s="20">
        <v>11</v>
      </c>
      <c r="L80" s="20">
        <v>12</v>
      </c>
      <c r="M80" s="87"/>
    </row>
    <row r="81" spans="1:12" ht="15.75" thickTop="1">
      <c r="A81" s="33" t="s">
        <v>103</v>
      </c>
      <c r="B81" s="198">
        <v>3946</v>
      </c>
      <c r="C81" s="198">
        <v>1726</v>
      </c>
      <c r="D81" s="198">
        <v>1646</v>
      </c>
      <c r="E81" s="198">
        <v>17550</v>
      </c>
      <c r="F81" s="198">
        <v>3285</v>
      </c>
      <c r="G81" s="198">
        <v>3191</v>
      </c>
      <c r="H81" s="200">
        <v>10.662211421628189</v>
      </c>
      <c r="I81" s="200">
        <v>83.248859604662954</v>
      </c>
      <c r="J81" s="200">
        <v>97.138508371385086</v>
      </c>
      <c r="K81" s="198">
        <v>14</v>
      </c>
      <c r="L81" s="198">
        <v>22</v>
      </c>
    </row>
    <row r="82" spans="1:12">
      <c r="A82" s="33" t="s">
        <v>104</v>
      </c>
      <c r="B82" s="198">
        <v>9035</v>
      </c>
      <c r="C82" s="198">
        <v>5460</v>
      </c>
      <c r="D82" s="198">
        <v>2526</v>
      </c>
      <c r="E82" s="198">
        <v>51108</v>
      </c>
      <c r="F82" s="198">
        <v>4453</v>
      </c>
      <c r="G82" s="198">
        <v>3660</v>
      </c>
      <c r="H82" s="200">
        <v>20.232779097387173</v>
      </c>
      <c r="I82" s="200">
        <v>49.286109573879358</v>
      </c>
      <c r="J82" s="200">
        <v>82.191780821917803</v>
      </c>
      <c r="K82" s="198">
        <v>40</v>
      </c>
      <c r="L82" s="198">
        <v>22</v>
      </c>
    </row>
    <row r="83" spans="1:12">
      <c r="A83" s="33" t="s">
        <v>105</v>
      </c>
      <c r="B83" s="39">
        <v>9975</v>
      </c>
      <c r="C83" s="39">
        <v>6660</v>
      </c>
      <c r="D83" s="39">
        <v>0</v>
      </c>
      <c r="E83" s="39">
        <v>0</v>
      </c>
      <c r="F83" s="39">
        <v>0</v>
      </c>
      <c r="G83" s="39">
        <v>0</v>
      </c>
      <c r="H83" s="197">
        <v>0</v>
      </c>
      <c r="I83" s="102">
        <v>0</v>
      </c>
      <c r="J83" s="197">
        <v>0</v>
      </c>
      <c r="K83" s="39">
        <v>40</v>
      </c>
      <c r="L83" s="39">
        <v>0</v>
      </c>
    </row>
    <row r="84" spans="1:12">
      <c r="A84" s="33" t="s">
        <v>106</v>
      </c>
      <c r="B84" s="39">
        <v>5301</v>
      </c>
      <c r="C84" s="39">
        <v>3151</v>
      </c>
      <c r="D84" s="39">
        <v>2011</v>
      </c>
      <c r="E84" s="39">
        <v>21417</v>
      </c>
      <c r="F84" s="39">
        <v>4082</v>
      </c>
      <c r="G84" s="39">
        <v>3957</v>
      </c>
      <c r="H84" s="40">
        <v>10.649925410243659</v>
      </c>
      <c r="I84" s="40">
        <v>77.004338803999246</v>
      </c>
      <c r="J84" s="40">
        <v>96.937775600195991</v>
      </c>
      <c r="K84" s="39">
        <v>8</v>
      </c>
      <c r="L84" s="39">
        <v>22</v>
      </c>
    </row>
    <row r="85" spans="1:12">
      <c r="A85" s="33" t="s">
        <v>107</v>
      </c>
      <c r="B85" s="198">
        <v>13860</v>
      </c>
      <c r="C85" s="198">
        <v>10857</v>
      </c>
      <c r="D85" s="198">
        <v>0</v>
      </c>
      <c r="E85" s="198">
        <v>0</v>
      </c>
      <c r="F85" s="198">
        <v>0</v>
      </c>
      <c r="G85" s="198">
        <v>0</v>
      </c>
      <c r="H85" s="197">
        <v>0</v>
      </c>
      <c r="I85" s="199">
        <v>0</v>
      </c>
      <c r="J85" s="197">
        <v>0</v>
      </c>
      <c r="K85" s="198">
        <v>35</v>
      </c>
      <c r="L85" s="198">
        <v>22</v>
      </c>
    </row>
    <row r="86" spans="1:12">
      <c r="A86" s="33" t="s">
        <v>108</v>
      </c>
      <c r="B86" s="39">
        <v>11116</v>
      </c>
      <c r="C86" s="39">
        <v>5124</v>
      </c>
      <c r="D86" s="39">
        <v>5000</v>
      </c>
      <c r="E86" s="39">
        <v>10000</v>
      </c>
      <c r="F86" s="39">
        <v>8000</v>
      </c>
      <c r="G86" s="39">
        <v>7500</v>
      </c>
      <c r="H86" s="40">
        <v>2</v>
      </c>
      <c r="I86" s="40">
        <v>71.968333933069445</v>
      </c>
      <c r="J86" s="40">
        <v>93.75</v>
      </c>
      <c r="K86" s="39">
        <v>40</v>
      </c>
      <c r="L86" s="39">
        <v>22</v>
      </c>
    </row>
    <row r="87" spans="1:12">
      <c r="A87" s="33" t="s">
        <v>109</v>
      </c>
      <c r="B87" s="198">
        <v>9968</v>
      </c>
      <c r="C87" s="198">
        <v>4235</v>
      </c>
      <c r="D87" s="198">
        <v>2706</v>
      </c>
      <c r="E87" s="198">
        <v>16846</v>
      </c>
      <c r="F87" s="198">
        <v>5887</v>
      </c>
      <c r="G87" s="198">
        <v>5887</v>
      </c>
      <c r="H87" s="200">
        <v>6.2254249815225426</v>
      </c>
      <c r="I87" s="200">
        <v>59.05898876404494</v>
      </c>
      <c r="J87" s="200">
        <v>100</v>
      </c>
      <c r="K87" s="198">
        <v>40</v>
      </c>
      <c r="L87" s="198">
        <v>22</v>
      </c>
    </row>
    <row r="88" spans="1:12">
      <c r="A88" s="33" t="s">
        <v>110</v>
      </c>
      <c r="B88" s="39">
        <v>8261</v>
      </c>
      <c r="C88" s="39">
        <v>5392</v>
      </c>
      <c r="D88" s="39">
        <v>0</v>
      </c>
      <c r="E88" s="39">
        <v>0</v>
      </c>
      <c r="F88" s="39">
        <v>0</v>
      </c>
      <c r="G88" s="39">
        <v>0</v>
      </c>
      <c r="H88" s="197">
        <v>0</v>
      </c>
      <c r="I88" s="102">
        <v>0</v>
      </c>
      <c r="J88" s="197">
        <v>0</v>
      </c>
      <c r="K88" s="39">
        <v>40</v>
      </c>
      <c r="L88" s="39">
        <v>0</v>
      </c>
    </row>
    <row r="89" spans="1:12">
      <c r="A89" s="33" t="s">
        <v>111</v>
      </c>
      <c r="B89" s="198">
        <v>12604</v>
      </c>
      <c r="C89" s="198">
        <v>12604</v>
      </c>
      <c r="D89" s="198">
        <v>2475</v>
      </c>
      <c r="E89" s="198">
        <v>45485</v>
      </c>
      <c r="F89" s="198">
        <v>4318</v>
      </c>
      <c r="G89" s="198">
        <v>4087</v>
      </c>
      <c r="H89" s="200">
        <v>18.377777777777776</v>
      </c>
      <c r="I89" s="200">
        <v>34.258965407807047</v>
      </c>
      <c r="J89" s="200">
        <v>94.650301065308014</v>
      </c>
      <c r="K89" s="198">
        <v>7</v>
      </c>
      <c r="L89" s="198">
        <v>22</v>
      </c>
    </row>
    <row r="90" spans="1:12">
      <c r="A90" s="33" t="s">
        <v>112</v>
      </c>
      <c r="B90" s="198">
        <v>7467</v>
      </c>
      <c r="C90" s="198">
        <v>3932</v>
      </c>
      <c r="D90" s="198">
        <v>2908</v>
      </c>
      <c r="E90" s="198">
        <v>44672</v>
      </c>
      <c r="F90" s="198">
        <v>6072</v>
      </c>
      <c r="G90" s="198">
        <v>5930</v>
      </c>
      <c r="H90" s="200">
        <v>15.361760660247592</v>
      </c>
      <c r="I90" s="200">
        <v>81.317798312575334</v>
      </c>
      <c r="J90" s="200">
        <v>97.661396574440047</v>
      </c>
      <c r="K90" s="198">
        <v>40</v>
      </c>
      <c r="L90" s="198">
        <v>22</v>
      </c>
    </row>
    <row r="91" spans="1:12">
      <c r="A91" s="33" t="s">
        <v>113</v>
      </c>
      <c r="B91" s="198">
        <v>14197</v>
      </c>
      <c r="C91" s="198">
        <v>6953</v>
      </c>
      <c r="D91" s="198">
        <v>6435</v>
      </c>
      <c r="E91" s="198">
        <v>128292</v>
      </c>
      <c r="F91" s="198">
        <v>13946</v>
      </c>
      <c r="G91" s="198">
        <v>6427</v>
      </c>
      <c r="H91" s="200">
        <v>19.936596736596737</v>
      </c>
      <c r="I91" s="200">
        <v>98.232020849475248</v>
      </c>
      <c r="J91" s="200">
        <v>46.084898895740714</v>
      </c>
      <c r="K91" s="198">
        <v>40</v>
      </c>
      <c r="L91" s="198">
        <v>22</v>
      </c>
    </row>
    <row r="92" spans="1:12">
      <c r="A92" s="33" t="s">
        <v>114</v>
      </c>
      <c r="B92" s="39">
        <v>7564</v>
      </c>
      <c r="C92" s="39">
        <v>4928</v>
      </c>
      <c r="D92" s="39">
        <v>4682</v>
      </c>
      <c r="E92" s="39">
        <v>37771</v>
      </c>
      <c r="F92" s="39">
        <v>7318</v>
      </c>
      <c r="G92" s="39">
        <v>6651</v>
      </c>
      <c r="H92" s="40">
        <v>8.0672789406236642</v>
      </c>
      <c r="I92" s="40">
        <v>96.747752511898469</v>
      </c>
      <c r="J92" s="40">
        <v>90.885487838207155</v>
      </c>
      <c r="K92" s="39">
        <v>40</v>
      </c>
      <c r="L92" s="39">
        <v>22</v>
      </c>
    </row>
    <row r="93" spans="1:12">
      <c r="A93" s="33" t="s">
        <v>115</v>
      </c>
      <c r="B93" s="39">
        <v>2432</v>
      </c>
      <c r="C93" s="39">
        <v>1048</v>
      </c>
      <c r="D93" s="39">
        <v>800</v>
      </c>
      <c r="E93" s="39">
        <v>9600</v>
      </c>
      <c r="F93" s="39">
        <v>800</v>
      </c>
      <c r="G93" s="39">
        <v>750</v>
      </c>
      <c r="H93" s="40">
        <v>12</v>
      </c>
      <c r="I93" s="40">
        <v>32.894736842105267</v>
      </c>
      <c r="J93" s="40">
        <v>93.75</v>
      </c>
      <c r="K93" s="39">
        <v>0</v>
      </c>
      <c r="L93" s="39">
        <v>22</v>
      </c>
    </row>
    <row r="94" spans="1:12">
      <c r="A94" s="33" t="s">
        <v>116</v>
      </c>
      <c r="B94" s="39">
        <v>2632</v>
      </c>
      <c r="C94" s="39">
        <v>1363</v>
      </c>
      <c r="D94" s="39">
        <v>0</v>
      </c>
      <c r="E94" s="39">
        <v>0</v>
      </c>
      <c r="F94" s="39">
        <v>0</v>
      </c>
      <c r="G94" s="39">
        <v>0</v>
      </c>
      <c r="H94" s="197">
        <v>0</v>
      </c>
      <c r="I94" s="102">
        <v>0</v>
      </c>
      <c r="J94" s="197">
        <v>0</v>
      </c>
      <c r="K94" s="39">
        <v>1</v>
      </c>
      <c r="L94" s="39">
        <v>0</v>
      </c>
    </row>
    <row r="95" spans="1:12">
      <c r="A95" s="33" t="s">
        <v>180</v>
      </c>
      <c r="B95" s="39">
        <v>9305</v>
      </c>
      <c r="C95" s="39">
        <v>3881</v>
      </c>
      <c r="D95" s="39">
        <v>3069</v>
      </c>
      <c r="E95" s="39">
        <v>49921</v>
      </c>
      <c r="F95" s="39">
        <v>3069</v>
      </c>
      <c r="G95" s="39">
        <v>3068</v>
      </c>
      <c r="H95" s="40">
        <v>16.266210492016942</v>
      </c>
      <c r="I95" s="40">
        <v>32.982267598065555</v>
      </c>
      <c r="J95" s="40">
        <v>99.96741609644836</v>
      </c>
      <c r="K95" s="39">
        <v>40</v>
      </c>
      <c r="L95" s="39">
        <v>22</v>
      </c>
    </row>
    <row r="96" spans="1:12" ht="15.75" thickBot="1">
      <c r="A96" s="33" t="s">
        <v>118</v>
      </c>
      <c r="B96" s="198">
        <v>14585</v>
      </c>
      <c r="C96" s="198">
        <v>10364</v>
      </c>
      <c r="D96" s="198">
        <v>5126</v>
      </c>
      <c r="E96" s="198">
        <v>61244</v>
      </c>
      <c r="F96" s="198">
        <v>10902</v>
      </c>
      <c r="G96" s="198">
        <v>10860</v>
      </c>
      <c r="H96" s="200">
        <v>11.947717518532968</v>
      </c>
      <c r="I96" s="200">
        <v>74.748028796708937</v>
      </c>
      <c r="J96" s="200">
        <v>99.614749587231699</v>
      </c>
      <c r="K96" s="198">
        <v>40</v>
      </c>
      <c r="L96" s="198">
        <v>22</v>
      </c>
    </row>
    <row r="97" spans="1:12" ht="15.75" thickBot="1">
      <c r="A97" s="153" t="s">
        <v>282</v>
      </c>
      <c r="B97" s="12">
        <v>93128</v>
      </c>
      <c r="C97" s="12">
        <v>55501</v>
      </c>
      <c r="D97" s="12">
        <v>15609</v>
      </c>
      <c r="E97" s="12">
        <v>196807</v>
      </c>
      <c r="F97" s="12">
        <v>30004</v>
      </c>
      <c r="G97" s="12">
        <v>28141</v>
      </c>
      <c r="H97" s="13">
        <f>E97/D97</f>
        <v>12.608559164584534</v>
      </c>
      <c r="I97" s="13">
        <f>F97/B97*100</f>
        <v>32.218022506657498</v>
      </c>
      <c r="J97" s="13">
        <f>G97/F97*100</f>
        <v>93.790827889614718</v>
      </c>
      <c r="K97" s="72">
        <f>SUM(K81:K96)/16</f>
        <v>29.0625</v>
      </c>
      <c r="L97" s="150">
        <v>22</v>
      </c>
    </row>
    <row r="98" spans="1:12">
      <c r="A98" s="33" t="s">
        <v>25</v>
      </c>
      <c r="B98" s="198">
        <v>20939</v>
      </c>
      <c r="C98" s="198">
        <v>15257</v>
      </c>
      <c r="D98" s="198">
        <v>0</v>
      </c>
      <c r="E98" s="198">
        <v>0</v>
      </c>
      <c r="F98" s="198">
        <v>0</v>
      </c>
      <c r="G98" s="198">
        <v>0</v>
      </c>
      <c r="H98" s="197">
        <v>0</v>
      </c>
      <c r="I98" s="199">
        <v>0</v>
      </c>
      <c r="J98" s="197">
        <v>0</v>
      </c>
      <c r="K98" s="198">
        <v>20</v>
      </c>
      <c r="L98" s="198">
        <v>0</v>
      </c>
    </row>
    <row r="99" spans="1:12">
      <c r="A99" s="33" t="s">
        <v>24</v>
      </c>
      <c r="B99" s="198">
        <v>2438</v>
      </c>
      <c r="C99" s="198">
        <v>660</v>
      </c>
      <c r="D99" s="198">
        <v>598</v>
      </c>
      <c r="E99" s="198">
        <v>1612</v>
      </c>
      <c r="F99" s="198">
        <v>1815</v>
      </c>
      <c r="G99" s="198">
        <v>1809</v>
      </c>
      <c r="H99" s="200">
        <v>2.6956521739130435</v>
      </c>
      <c r="I99" s="200">
        <v>74.446267432321577</v>
      </c>
      <c r="J99" s="200">
        <v>99.669421487603302</v>
      </c>
      <c r="K99" s="198">
        <v>20</v>
      </c>
      <c r="L99" s="198">
        <v>22</v>
      </c>
    </row>
    <row r="100" spans="1:12" ht="15.75" thickBot="1">
      <c r="A100" s="33" t="s">
        <v>26</v>
      </c>
      <c r="B100" s="198">
        <v>4371</v>
      </c>
      <c r="C100" s="198">
        <v>2099</v>
      </c>
      <c r="D100" s="198">
        <v>0</v>
      </c>
      <c r="E100" s="198">
        <v>0</v>
      </c>
      <c r="F100" s="198">
        <v>0</v>
      </c>
      <c r="G100" s="198">
        <v>0</v>
      </c>
      <c r="H100" s="197">
        <v>0</v>
      </c>
      <c r="I100" s="199">
        <v>0</v>
      </c>
      <c r="J100" s="197">
        <v>0</v>
      </c>
      <c r="K100" s="198">
        <v>40</v>
      </c>
      <c r="L100" s="198">
        <v>0</v>
      </c>
    </row>
    <row r="101" spans="1:12" ht="15.75" thickBot="1">
      <c r="A101" s="153" t="s">
        <v>27</v>
      </c>
      <c r="B101" s="152">
        <f t="shared" ref="B101:G101" si="6">SUM(B97:B100)</f>
        <v>120876</v>
      </c>
      <c r="C101" s="152">
        <f t="shared" si="6"/>
        <v>73517</v>
      </c>
      <c r="D101" s="152">
        <f t="shared" si="6"/>
        <v>16207</v>
      </c>
      <c r="E101" s="152">
        <f t="shared" si="6"/>
        <v>198419</v>
      </c>
      <c r="F101" s="152">
        <f t="shared" si="6"/>
        <v>31819</v>
      </c>
      <c r="G101" s="152">
        <f t="shared" si="6"/>
        <v>29950</v>
      </c>
      <c r="H101" s="151">
        <f>E101/D101</f>
        <v>12.242796322576664</v>
      </c>
      <c r="I101" s="151">
        <f>F101/B101*100</f>
        <v>26.323670538402993</v>
      </c>
      <c r="J101" s="151">
        <f>G101/F101*100</f>
        <v>94.126151041830354</v>
      </c>
      <c r="K101" s="157">
        <v>28.68</v>
      </c>
      <c r="L101" s="156">
        <v>22</v>
      </c>
    </row>
    <row r="103" spans="1:12">
      <c r="A103" s="155"/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</row>
    <row r="104" spans="1:12" ht="21" customHeight="1" thickBot="1">
      <c r="A104" s="267" t="s">
        <v>355</v>
      </c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9"/>
    </row>
    <row r="105" spans="1:12" ht="145.5" customHeight="1" thickBot="1">
      <c r="A105" s="23" t="s">
        <v>184</v>
      </c>
      <c r="B105" s="23" t="s">
        <v>281</v>
      </c>
      <c r="C105" s="23" t="s">
        <v>280</v>
      </c>
      <c r="D105" s="23" t="s">
        <v>279</v>
      </c>
      <c r="E105" s="23" t="s">
        <v>278</v>
      </c>
      <c r="F105" s="23" t="s">
        <v>277</v>
      </c>
      <c r="G105" s="23" t="s">
        <v>276</v>
      </c>
      <c r="H105" s="23" t="s">
        <v>275</v>
      </c>
      <c r="I105" s="23" t="s">
        <v>274</v>
      </c>
      <c r="J105" s="23" t="s">
        <v>273</v>
      </c>
      <c r="K105" s="23" t="s">
        <v>272</v>
      </c>
      <c r="L105" s="23" t="s">
        <v>271</v>
      </c>
    </row>
    <row r="106" spans="1:12" ht="12.75" customHeight="1" thickTop="1" thickBot="1">
      <c r="A106" s="20">
        <v>1</v>
      </c>
      <c r="B106" s="20">
        <v>2</v>
      </c>
      <c r="C106" s="20">
        <v>3</v>
      </c>
      <c r="D106" s="20">
        <v>4</v>
      </c>
      <c r="E106" s="20">
        <v>5</v>
      </c>
      <c r="F106" s="20">
        <v>6</v>
      </c>
      <c r="G106" s="20">
        <v>7</v>
      </c>
      <c r="H106" s="20">
        <v>8</v>
      </c>
      <c r="I106" s="20">
        <v>9</v>
      </c>
      <c r="J106" s="20">
        <v>10</v>
      </c>
      <c r="K106" s="20">
        <v>11</v>
      </c>
      <c r="L106" s="20">
        <v>12</v>
      </c>
    </row>
    <row r="107" spans="1:12" ht="15.75" thickTop="1">
      <c r="A107" s="33" t="s">
        <v>109</v>
      </c>
      <c r="B107" s="39">
        <v>3588</v>
      </c>
      <c r="C107" s="39">
        <v>1553</v>
      </c>
      <c r="D107" s="39">
        <v>1118</v>
      </c>
      <c r="E107" s="39">
        <v>1840</v>
      </c>
      <c r="F107" s="39">
        <v>2418</v>
      </c>
      <c r="G107" s="39">
        <v>2418</v>
      </c>
      <c r="H107" s="40">
        <v>1.6457960644007155</v>
      </c>
      <c r="I107" s="40">
        <v>67.391304347826093</v>
      </c>
      <c r="J107" s="40">
        <v>100</v>
      </c>
      <c r="K107" s="197"/>
      <c r="L107" s="39">
        <v>22</v>
      </c>
    </row>
    <row r="108" spans="1:12" ht="26.25">
      <c r="A108" s="160" t="s">
        <v>354</v>
      </c>
      <c r="B108" s="39">
        <v>18523</v>
      </c>
      <c r="C108" s="39">
        <v>10470</v>
      </c>
      <c r="D108" s="39">
        <v>0</v>
      </c>
      <c r="E108" s="39">
        <v>0</v>
      </c>
      <c r="F108" s="39">
        <v>0</v>
      </c>
      <c r="G108" s="39">
        <v>0</v>
      </c>
      <c r="H108" s="197"/>
      <c r="I108" s="102">
        <v>0</v>
      </c>
      <c r="J108" s="197"/>
      <c r="K108" s="39">
        <v>40</v>
      </c>
      <c r="L108" s="39">
        <v>0</v>
      </c>
    </row>
    <row r="109" spans="1:12" ht="15.75" thickBot="1">
      <c r="A109" s="33" t="s">
        <v>25</v>
      </c>
      <c r="B109" s="39">
        <v>1941</v>
      </c>
      <c r="C109" s="39">
        <v>608</v>
      </c>
      <c r="D109" s="39">
        <v>0</v>
      </c>
      <c r="E109" s="39">
        <v>0</v>
      </c>
      <c r="F109" s="39">
        <v>0</v>
      </c>
      <c r="G109" s="39">
        <v>0</v>
      </c>
      <c r="H109" s="197"/>
      <c r="I109" s="102">
        <v>0</v>
      </c>
      <c r="J109" s="197"/>
      <c r="K109" s="39">
        <v>20</v>
      </c>
      <c r="L109" s="39">
        <v>0</v>
      </c>
    </row>
    <row r="110" spans="1:12" ht="15.75" thickBot="1">
      <c r="A110" s="153" t="s">
        <v>27</v>
      </c>
      <c r="B110" s="152">
        <f t="shared" ref="B110:G110" si="7">SUM(B107:B109)</f>
        <v>24052</v>
      </c>
      <c r="C110" s="152">
        <f t="shared" si="7"/>
        <v>12631</v>
      </c>
      <c r="D110" s="152">
        <f t="shared" si="7"/>
        <v>1118</v>
      </c>
      <c r="E110" s="152">
        <f t="shared" si="7"/>
        <v>1840</v>
      </c>
      <c r="F110" s="152">
        <f t="shared" si="7"/>
        <v>2418</v>
      </c>
      <c r="G110" s="152">
        <f t="shared" si="7"/>
        <v>2418</v>
      </c>
      <c r="H110" s="151">
        <f>E110/D110</f>
        <v>1.6457960644007155</v>
      </c>
      <c r="I110" s="151">
        <f>F110/B110*100</f>
        <v>10.053218027606851</v>
      </c>
      <c r="J110" s="151">
        <f>G110/F110*100</f>
        <v>100</v>
      </c>
      <c r="K110" s="151">
        <f>SUM(K108:K109)/2</f>
        <v>30</v>
      </c>
      <c r="L110" s="150">
        <v>22</v>
      </c>
    </row>
  </sheetData>
  <mergeCells count="5">
    <mergeCell ref="A1:L1"/>
    <mergeCell ref="A26:L26"/>
    <mergeCell ref="A52:L52"/>
    <mergeCell ref="A78:L78"/>
    <mergeCell ref="A104:L104"/>
  </mergeCells>
  <conditionalFormatting sqref="B14:L14">
    <cfRule type="cellIs" dxfId="107" priority="108" stopIfTrue="1" operator="equal">
      <formula>8</formula>
    </cfRule>
  </conditionalFormatting>
  <conditionalFormatting sqref="B15:L15">
    <cfRule type="cellIs" dxfId="106" priority="107" stopIfTrue="1" operator="equal">
      <formula>8</formula>
    </cfRule>
  </conditionalFormatting>
  <conditionalFormatting sqref="B16:L16">
    <cfRule type="cellIs" dxfId="105" priority="106" stopIfTrue="1" operator="equal">
      <formula>8</formula>
    </cfRule>
  </conditionalFormatting>
  <conditionalFormatting sqref="B17:L17">
    <cfRule type="cellIs" dxfId="104" priority="105" stopIfTrue="1" operator="equal">
      <formula>8</formula>
    </cfRule>
  </conditionalFormatting>
  <conditionalFormatting sqref="B18:L18">
    <cfRule type="cellIs" dxfId="103" priority="104" stopIfTrue="1" operator="equal">
      <formula>8</formula>
    </cfRule>
  </conditionalFormatting>
  <conditionalFormatting sqref="B19:L19">
    <cfRule type="cellIs" dxfId="102" priority="103" stopIfTrue="1" operator="equal">
      <formula>8</formula>
    </cfRule>
  </conditionalFormatting>
  <conditionalFormatting sqref="B21:L21">
    <cfRule type="cellIs" dxfId="101" priority="102" stopIfTrue="1" operator="equal">
      <formula>8</formula>
    </cfRule>
  </conditionalFormatting>
  <conditionalFormatting sqref="B22:L22">
    <cfRule type="cellIs" dxfId="100" priority="101" stopIfTrue="1" operator="equal">
      <formula>8</formula>
    </cfRule>
  </conditionalFormatting>
  <conditionalFormatting sqref="B23:L23">
    <cfRule type="cellIs" dxfId="99" priority="100" stopIfTrue="1" operator="equal">
      <formula>8</formula>
    </cfRule>
  </conditionalFormatting>
  <conditionalFormatting sqref="B109:L109">
    <cfRule type="cellIs" dxfId="98" priority="99" stopIfTrue="1" operator="equal">
      <formula>9</formula>
    </cfRule>
  </conditionalFormatting>
  <conditionalFormatting sqref="B107:L107">
    <cfRule type="cellIs" dxfId="97" priority="98" stopIfTrue="1" operator="equal">
      <formula>9</formula>
    </cfRule>
  </conditionalFormatting>
  <conditionalFormatting sqref="B108:L108">
    <cfRule type="cellIs" dxfId="96" priority="97" stopIfTrue="1" operator="equal">
      <formula>9</formula>
    </cfRule>
  </conditionalFormatting>
  <conditionalFormatting sqref="B83:L83">
    <cfRule type="cellIs" dxfId="95" priority="96" stopIfTrue="1" operator="equal">
      <formula>9</formula>
    </cfRule>
  </conditionalFormatting>
  <conditionalFormatting sqref="B83:L83">
    <cfRule type="cellIs" dxfId="94" priority="95" stopIfTrue="1" operator="equal">
      <formula>12</formula>
    </cfRule>
  </conditionalFormatting>
  <conditionalFormatting sqref="B84:L84">
    <cfRule type="cellIs" dxfId="93" priority="94" stopIfTrue="1" operator="equal">
      <formula>9</formula>
    </cfRule>
  </conditionalFormatting>
  <conditionalFormatting sqref="B84:L84">
    <cfRule type="cellIs" dxfId="92" priority="93" stopIfTrue="1" operator="equal">
      <formula>12</formula>
    </cfRule>
  </conditionalFormatting>
  <conditionalFormatting sqref="B86:L86">
    <cfRule type="cellIs" dxfId="91" priority="92" stopIfTrue="1" operator="equal">
      <formula>9</formula>
    </cfRule>
  </conditionalFormatting>
  <conditionalFormatting sqref="B86:L86">
    <cfRule type="cellIs" dxfId="90" priority="91" stopIfTrue="1" operator="equal">
      <formula>12</formula>
    </cfRule>
  </conditionalFormatting>
  <conditionalFormatting sqref="B94:L94">
    <cfRule type="cellIs" dxfId="89" priority="90" stopIfTrue="1" operator="equal">
      <formula>9</formula>
    </cfRule>
  </conditionalFormatting>
  <conditionalFormatting sqref="B94:L94">
    <cfRule type="cellIs" dxfId="88" priority="89" stopIfTrue="1" operator="equal">
      <formula>12</formula>
    </cfRule>
  </conditionalFormatting>
  <conditionalFormatting sqref="B88:L88">
    <cfRule type="cellIs" dxfId="87" priority="88" stopIfTrue="1" operator="equal">
      <formula>9</formula>
    </cfRule>
  </conditionalFormatting>
  <conditionalFormatting sqref="B88:L88">
    <cfRule type="cellIs" dxfId="86" priority="87" stopIfTrue="1" operator="equal">
      <formula>12</formula>
    </cfRule>
  </conditionalFormatting>
  <conditionalFormatting sqref="B95:L95">
    <cfRule type="cellIs" dxfId="85" priority="86" stopIfTrue="1" operator="equal">
      <formula>9</formula>
    </cfRule>
  </conditionalFormatting>
  <conditionalFormatting sqref="B95:L95">
    <cfRule type="cellIs" dxfId="84" priority="85" stopIfTrue="1" operator="equal">
      <formula>12</formula>
    </cfRule>
  </conditionalFormatting>
  <conditionalFormatting sqref="B92:L92">
    <cfRule type="cellIs" dxfId="83" priority="84" stopIfTrue="1" operator="equal">
      <formula>9</formula>
    </cfRule>
  </conditionalFormatting>
  <conditionalFormatting sqref="B92:L92">
    <cfRule type="cellIs" dxfId="82" priority="83" stopIfTrue="1" operator="equal">
      <formula>12</formula>
    </cfRule>
  </conditionalFormatting>
  <conditionalFormatting sqref="B93:G93 I93:L93">
    <cfRule type="cellIs" dxfId="81" priority="82" stopIfTrue="1" operator="equal">
      <formula>9</formula>
    </cfRule>
  </conditionalFormatting>
  <conditionalFormatting sqref="B93:G93 I93:L93">
    <cfRule type="cellIs" dxfId="80" priority="81" stopIfTrue="1" operator="equal">
      <formula>12</formula>
    </cfRule>
  </conditionalFormatting>
  <conditionalFormatting sqref="B87:L87">
    <cfRule type="cellIs" dxfId="79" priority="80" stopIfTrue="1" operator="equal">
      <formula>9</formula>
    </cfRule>
  </conditionalFormatting>
  <conditionalFormatting sqref="B87:L87">
    <cfRule type="cellIs" dxfId="78" priority="79" stopIfTrue="1" operator="equal">
      <formula>12</formula>
    </cfRule>
  </conditionalFormatting>
  <conditionalFormatting sqref="B96:L96">
    <cfRule type="cellIs" dxfId="77" priority="78" stopIfTrue="1" operator="equal">
      <formula>9</formula>
    </cfRule>
  </conditionalFormatting>
  <conditionalFormatting sqref="B96:L96">
    <cfRule type="cellIs" dxfId="76" priority="77" stopIfTrue="1" operator="equal">
      <formula>12</formula>
    </cfRule>
  </conditionalFormatting>
  <conditionalFormatting sqref="B90:L90">
    <cfRule type="cellIs" dxfId="75" priority="76" stopIfTrue="1" operator="equal">
      <formula>9</formula>
    </cfRule>
  </conditionalFormatting>
  <conditionalFormatting sqref="B90:L90">
    <cfRule type="cellIs" dxfId="74" priority="75" stopIfTrue="1" operator="equal">
      <formula>12</formula>
    </cfRule>
  </conditionalFormatting>
  <conditionalFormatting sqref="B82:L82">
    <cfRule type="cellIs" dxfId="73" priority="74" stopIfTrue="1" operator="equal">
      <formula>9</formula>
    </cfRule>
  </conditionalFormatting>
  <conditionalFormatting sqref="B82:L82">
    <cfRule type="cellIs" dxfId="72" priority="73" stopIfTrue="1" operator="equal">
      <formula>12</formula>
    </cfRule>
  </conditionalFormatting>
  <conditionalFormatting sqref="B81:L81">
    <cfRule type="cellIs" dxfId="71" priority="72" stopIfTrue="1" operator="equal">
      <formula>9</formula>
    </cfRule>
  </conditionalFormatting>
  <conditionalFormatting sqref="B81:L81">
    <cfRule type="cellIs" dxfId="70" priority="71" stopIfTrue="1" operator="equal">
      <formula>12</formula>
    </cfRule>
  </conditionalFormatting>
  <conditionalFormatting sqref="B85:L85">
    <cfRule type="cellIs" dxfId="69" priority="70" stopIfTrue="1" operator="equal">
      <formula>9</formula>
    </cfRule>
  </conditionalFormatting>
  <conditionalFormatting sqref="B85:L85">
    <cfRule type="cellIs" dxfId="68" priority="69" stopIfTrue="1" operator="equal">
      <formula>12</formula>
    </cfRule>
  </conditionalFormatting>
  <conditionalFormatting sqref="B89:L89">
    <cfRule type="cellIs" dxfId="67" priority="68" stopIfTrue="1" operator="equal">
      <formula>9</formula>
    </cfRule>
  </conditionalFormatting>
  <conditionalFormatting sqref="B89:L89">
    <cfRule type="cellIs" dxfId="66" priority="67" stopIfTrue="1" operator="equal">
      <formula>12</formula>
    </cfRule>
  </conditionalFormatting>
  <conditionalFormatting sqref="B91:L91">
    <cfRule type="cellIs" dxfId="65" priority="66" stopIfTrue="1" operator="equal">
      <formula>9</formula>
    </cfRule>
  </conditionalFormatting>
  <conditionalFormatting sqref="B91:L91">
    <cfRule type="cellIs" dxfId="64" priority="65" stopIfTrue="1" operator="equal">
      <formula>12</formula>
    </cfRule>
  </conditionalFormatting>
  <conditionalFormatting sqref="B98:L98">
    <cfRule type="cellIs" dxfId="63" priority="64" stopIfTrue="1" operator="equal">
      <formula>9</formula>
    </cfRule>
  </conditionalFormatting>
  <conditionalFormatting sqref="B98:L98">
    <cfRule type="cellIs" dxfId="62" priority="63" stopIfTrue="1" operator="equal">
      <formula>12</formula>
    </cfRule>
  </conditionalFormatting>
  <conditionalFormatting sqref="B99:L99">
    <cfRule type="cellIs" dxfId="61" priority="62" stopIfTrue="1" operator="equal">
      <formula>9</formula>
    </cfRule>
  </conditionalFormatting>
  <conditionalFormatting sqref="B99:L99">
    <cfRule type="cellIs" dxfId="60" priority="61" stopIfTrue="1" operator="equal">
      <formula>12</formula>
    </cfRule>
  </conditionalFormatting>
  <conditionalFormatting sqref="B100:L100">
    <cfRule type="cellIs" dxfId="59" priority="60" stopIfTrue="1" operator="equal">
      <formula>9</formula>
    </cfRule>
  </conditionalFormatting>
  <conditionalFormatting sqref="B100:L100">
    <cfRule type="cellIs" dxfId="58" priority="59" stopIfTrue="1" operator="equal">
      <formula>12</formula>
    </cfRule>
  </conditionalFormatting>
  <conditionalFormatting sqref="B31:L31">
    <cfRule type="cellIs" dxfId="57" priority="58" stopIfTrue="1" operator="equal">
      <formula>10</formula>
    </cfRule>
  </conditionalFormatting>
  <conditionalFormatting sqref="B31:L31">
    <cfRule type="cellIs" dxfId="56" priority="57" stopIfTrue="1" operator="equal">
      <formula>10</formula>
    </cfRule>
  </conditionalFormatting>
  <conditionalFormatting sqref="B29:L29">
    <cfRule type="cellIs" dxfId="55" priority="56" stopIfTrue="1" operator="equal">
      <formula>10</formula>
    </cfRule>
  </conditionalFormatting>
  <conditionalFormatting sqref="B32:L32">
    <cfRule type="cellIs" dxfId="54" priority="55" stopIfTrue="1" operator="equal">
      <formula>10</formula>
    </cfRule>
  </conditionalFormatting>
  <conditionalFormatting sqref="B34:L34">
    <cfRule type="cellIs" dxfId="53" priority="54" stopIfTrue="1" operator="equal">
      <formula>10</formula>
    </cfRule>
  </conditionalFormatting>
  <conditionalFormatting sqref="B42:L42">
    <cfRule type="cellIs" dxfId="52" priority="53" stopIfTrue="1" operator="equal">
      <formula>10</formula>
    </cfRule>
  </conditionalFormatting>
  <conditionalFormatting sqref="B46:L46">
    <cfRule type="cellIs" dxfId="51" priority="52" stopIfTrue="1" operator="equal">
      <formula>10</formula>
    </cfRule>
  </conditionalFormatting>
  <conditionalFormatting sqref="B36:L36">
    <cfRule type="cellIs" dxfId="50" priority="51" stopIfTrue="1" operator="equal">
      <formula>10</formula>
    </cfRule>
  </conditionalFormatting>
  <conditionalFormatting sqref="B43:L43">
    <cfRule type="cellIs" dxfId="49" priority="50" stopIfTrue="1" operator="equal">
      <formula>10</formula>
    </cfRule>
  </conditionalFormatting>
  <conditionalFormatting sqref="B47:L47">
    <cfRule type="cellIs" dxfId="48" priority="49" stopIfTrue="1" operator="equal">
      <formula>10</formula>
    </cfRule>
  </conditionalFormatting>
  <conditionalFormatting sqref="B40:L40">
    <cfRule type="cellIs" dxfId="47" priority="48" stopIfTrue="1" operator="equal">
      <formula>10</formula>
    </cfRule>
  </conditionalFormatting>
  <conditionalFormatting sqref="B41:L41">
    <cfRule type="cellIs" dxfId="46" priority="47" stopIfTrue="1" operator="equal">
      <formula>10</formula>
    </cfRule>
  </conditionalFormatting>
  <conditionalFormatting sqref="B48:L48">
    <cfRule type="cellIs" dxfId="45" priority="46" stopIfTrue="1" operator="equal">
      <formula>10</formula>
    </cfRule>
  </conditionalFormatting>
  <conditionalFormatting sqref="B39:L39">
    <cfRule type="cellIs" dxfId="44" priority="45" stopIfTrue="1" operator="equal">
      <formula>10</formula>
    </cfRule>
  </conditionalFormatting>
  <conditionalFormatting sqref="B35:L35">
    <cfRule type="cellIs" dxfId="43" priority="44" stopIfTrue="1" operator="equal">
      <formula>10</formula>
    </cfRule>
  </conditionalFormatting>
  <conditionalFormatting sqref="B44:L44">
    <cfRule type="cellIs" dxfId="42" priority="43" stopIfTrue="1" operator="equal">
      <formula>10</formula>
    </cfRule>
  </conditionalFormatting>
  <conditionalFormatting sqref="B38:L38">
    <cfRule type="cellIs" dxfId="41" priority="42" stopIfTrue="1" operator="equal">
      <formula>10</formula>
    </cfRule>
  </conditionalFormatting>
  <conditionalFormatting sqref="B30:L30">
    <cfRule type="cellIs" dxfId="40" priority="41" stopIfTrue="1" operator="equal">
      <formula>10</formula>
    </cfRule>
  </conditionalFormatting>
  <conditionalFormatting sqref="B33:L33">
    <cfRule type="cellIs" dxfId="39" priority="40" stopIfTrue="1" operator="equal">
      <formula>10</formula>
    </cfRule>
  </conditionalFormatting>
  <conditionalFormatting sqref="B37:L37">
    <cfRule type="cellIs" dxfId="38" priority="39" stopIfTrue="1" operator="equal">
      <formula>10</formula>
    </cfRule>
  </conditionalFormatting>
  <conditionalFormatting sqref="B57:L57">
    <cfRule type="cellIs" dxfId="37" priority="38" stopIfTrue="1" operator="equal">
      <formula>11</formula>
    </cfRule>
  </conditionalFormatting>
  <conditionalFormatting sqref="B64:L64">
    <cfRule type="cellIs" dxfId="36" priority="37" stopIfTrue="1" operator="equal">
      <formula>11</formula>
    </cfRule>
  </conditionalFormatting>
  <conditionalFormatting sqref="B55:L55">
    <cfRule type="cellIs" dxfId="35" priority="36" stopIfTrue="1" operator="equal">
      <formula>11</formula>
    </cfRule>
  </conditionalFormatting>
  <conditionalFormatting sqref="B58:L58">
    <cfRule type="cellIs" dxfId="34" priority="35" stopIfTrue="1" operator="equal">
      <formula>11</formula>
    </cfRule>
  </conditionalFormatting>
  <conditionalFormatting sqref="B60:L60">
    <cfRule type="cellIs" dxfId="33" priority="34" stopIfTrue="1" operator="equal">
      <formula>11</formula>
    </cfRule>
  </conditionalFormatting>
  <conditionalFormatting sqref="B68:L68">
    <cfRule type="cellIs" dxfId="32" priority="33" stopIfTrue="1" operator="equal">
      <formula>11</formula>
    </cfRule>
  </conditionalFormatting>
  <conditionalFormatting sqref="B72:L72">
    <cfRule type="cellIs" dxfId="31" priority="32" stopIfTrue="1" operator="equal">
      <formula>11</formula>
    </cfRule>
  </conditionalFormatting>
  <conditionalFormatting sqref="B62:L62">
    <cfRule type="cellIs" dxfId="30" priority="31" stopIfTrue="1" operator="equal">
      <formula>11</formula>
    </cfRule>
  </conditionalFormatting>
  <conditionalFormatting sqref="B69:L69">
    <cfRule type="cellIs" dxfId="29" priority="30" stopIfTrue="1" operator="equal">
      <formula>11</formula>
    </cfRule>
  </conditionalFormatting>
  <conditionalFormatting sqref="B73:L73">
    <cfRule type="cellIs" dxfId="28" priority="29" stopIfTrue="1" operator="equal">
      <formula>11</formula>
    </cfRule>
  </conditionalFormatting>
  <conditionalFormatting sqref="B66:L66">
    <cfRule type="cellIs" dxfId="27" priority="28" stopIfTrue="1" operator="equal">
      <formula>11</formula>
    </cfRule>
  </conditionalFormatting>
  <conditionalFormatting sqref="B67:L67">
    <cfRule type="cellIs" dxfId="26" priority="27" stopIfTrue="1" operator="equal">
      <formula>11</formula>
    </cfRule>
  </conditionalFormatting>
  <conditionalFormatting sqref="B74:L74">
    <cfRule type="cellIs" dxfId="25" priority="26" stopIfTrue="1" operator="equal">
      <formula>11</formula>
    </cfRule>
  </conditionalFormatting>
  <conditionalFormatting sqref="B65:L65">
    <cfRule type="cellIs" dxfId="24" priority="25" stopIfTrue="1" operator="equal">
      <formula>11</formula>
    </cfRule>
  </conditionalFormatting>
  <conditionalFormatting sqref="B61:L61">
    <cfRule type="cellIs" dxfId="23" priority="24" stopIfTrue="1" operator="equal">
      <formula>11</formula>
    </cfRule>
  </conditionalFormatting>
  <conditionalFormatting sqref="B70:L70">
    <cfRule type="cellIs" dxfId="22" priority="23" stopIfTrue="1" operator="equal">
      <formula>11</formula>
    </cfRule>
  </conditionalFormatting>
  <conditionalFormatting sqref="B56:L56">
    <cfRule type="cellIs" dxfId="21" priority="22" stopIfTrue="1" operator="equal">
      <formula>11</formula>
    </cfRule>
  </conditionalFormatting>
  <conditionalFormatting sqref="B59:L59">
    <cfRule type="cellIs" dxfId="20" priority="21" stopIfTrue="1" operator="equal">
      <formula>11</formula>
    </cfRule>
  </conditionalFormatting>
  <conditionalFormatting sqref="B63:L63">
    <cfRule type="cellIs" dxfId="19" priority="20" stopIfTrue="1" operator="equal">
      <formula>11</formula>
    </cfRule>
  </conditionalFormatting>
  <conditionalFormatting sqref="B31:L31">
    <cfRule type="cellIs" dxfId="18" priority="19" stopIfTrue="1" operator="equal">
      <formula>11</formula>
    </cfRule>
  </conditionalFormatting>
  <conditionalFormatting sqref="B29:L29">
    <cfRule type="cellIs" dxfId="17" priority="18" stopIfTrue="1" operator="equal">
      <formula>11</formula>
    </cfRule>
  </conditionalFormatting>
  <conditionalFormatting sqref="B32:L32">
    <cfRule type="cellIs" dxfId="16" priority="17" stopIfTrue="1" operator="equal">
      <formula>11</formula>
    </cfRule>
  </conditionalFormatting>
  <conditionalFormatting sqref="B34:L34">
    <cfRule type="cellIs" dxfId="15" priority="16" stopIfTrue="1" operator="equal">
      <formula>11</formula>
    </cfRule>
  </conditionalFormatting>
  <conditionalFormatting sqref="B42:L42">
    <cfRule type="cellIs" dxfId="14" priority="15" stopIfTrue="1" operator="equal">
      <formula>11</formula>
    </cfRule>
  </conditionalFormatting>
  <conditionalFormatting sqref="B46:L46">
    <cfRule type="cellIs" dxfId="13" priority="14" stopIfTrue="1" operator="equal">
      <formula>11</formula>
    </cfRule>
  </conditionalFormatting>
  <conditionalFormatting sqref="B36:L36">
    <cfRule type="cellIs" dxfId="12" priority="13" stopIfTrue="1" operator="equal">
      <formula>11</formula>
    </cfRule>
  </conditionalFormatting>
  <conditionalFormatting sqref="B43:L43">
    <cfRule type="cellIs" dxfId="11" priority="12" stopIfTrue="1" operator="equal">
      <formula>11</formula>
    </cfRule>
  </conditionalFormatting>
  <conditionalFormatting sqref="B47:L47">
    <cfRule type="cellIs" dxfId="10" priority="11" stopIfTrue="1" operator="equal">
      <formula>11</formula>
    </cfRule>
  </conditionalFormatting>
  <conditionalFormatting sqref="B40:L40">
    <cfRule type="cellIs" dxfId="9" priority="10" stopIfTrue="1" operator="equal">
      <formula>11</formula>
    </cfRule>
  </conditionalFormatting>
  <conditionalFormatting sqref="B41:L41">
    <cfRule type="cellIs" dxfId="8" priority="9" stopIfTrue="1" operator="equal">
      <formula>11</formula>
    </cfRule>
  </conditionalFormatting>
  <conditionalFormatting sqref="B48:L48">
    <cfRule type="cellIs" dxfId="7" priority="8" stopIfTrue="1" operator="equal">
      <formula>11</formula>
    </cfRule>
  </conditionalFormatting>
  <conditionalFormatting sqref="B39:L39">
    <cfRule type="cellIs" dxfId="6" priority="7" stopIfTrue="1" operator="equal">
      <formula>11</formula>
    </cfRule>
  </conditionalFormatting>
  <conditionalFormatting sqref="B35:L35">
    <cfRule type="cellIs" dxfId="5" priority="6" stopIfTrue="1" operator="equal">
      <formula>11</formula>
    </cfRule>
  </conditionalFormatting>
  <conditionalFormatting sqref="B44:L44">
    <cfRule type="cellIs" dxfId="4" priority="5" stopIfTrue="1" operator="equal">
      <formula>11</formula>
    </cfRule>
  </conditionalFormatting>
  <conditionalFormatting sqref="B38:L38">
    <cfRule type="cellIs" dxfId="3" priority="4" stopIfTrue="1" operator="equal">
      <formula>11</formula>
    </cfRule>
  </conditionalFormatting>
  <conditionalFormatting sqref="B30:L30">
    <cfRule type="cellIs" dxfId="2" priority="3" stopIfTrue="1" operator="equal">
      <formula>11</formula>
    </cfRule>
  </conditionalFormatting>
  <conditionalFormatting sqref="B33:L33">
    <cfRule type="cellIs" dxfId="1" priority="2" stopIfTrue="1" operator="equal">
      <formula>11</formula>
    </cfRule>
  </conditionalFormatting>
  <conditionalFormatting sqref="B37:L37">
    <cfRule type="cellIs" dxfId="0" priority="1" stopIfTrue="1" operator="equal">
      <formula>11</formula>
    </cfRule>
  </conditionalFormatting>
  <pageMargins left="0.45" right="0.45" top="0.75" bottom="0.5" header="0.3" footer="0.3"/>
  <pageSetup paperSize="9" scale="96" orientation="landscape" r:id="rId1"/>
  <rowBreaks count="4" manualBreakCount="4">
    <brk id="25" max="16383" man="1"/>
    <brk id="51" max="16383" man="1"/>
    <brk id="77" max="16383" man="1"/>
    <brk id="10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sqref="A1:J1"/>
    </sheetView>
  </sheetViews>
  <sheetFormatPr defaultRowHeight="15"/>
  <cols>
    <col min="1" max="1" width="17.42578125" customWidth="1"/>
    <col min="2" max="2" width="12.7109375" customWidth="1"/>
    <col min="3" max="10" width="12.5703125" customWidth="1"/>
  </cols>
  <sheetData>
    <row r="1" spans="1:10" ht="21" customHeight="1" thickBot="1">
      <c r="A1" s="270" t="s">
        <v>296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ht="63.75" customHeight="1" thickBot="1">
      <c r="A2" s="23" t="s">
        <v>0</v>
      </c>
      <c r="B2" s="23" t="s">
        <v>295</v>
      </c>
      <c r="C2" s="23" t="s">
        <v>294</v>
      </c>
      <c r="D2" s="23" t="s">
        <v>293</v>
      </c>
      <c r="E2" s="23" t="s">
        <v>292</v>
      </c>
      <c r="F2" s="23" t="s">
        <v>291</v>
      </c>
      <c r="G2" s="23" t="s">
        <v>290</v>
      </c>
      <c r="H2" s="23" t="s">
        <v>289</v>
      </c>
      <c r="I2" s="23" t="s">
        <v>288</v>
      </c>
      <c r="J2" s="23" t="s">
        <v>287</v>
      </c>
    </row>
    <row r="3" spans="1:10" ht="12.75" customHeight="1" thickTop="1" thickBot="1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  <c r="I3" s="20">
        <v>9</v>
      </c>
      <c r="J3" s="20">
        <v>10</v>
      </c>
    </row>
    <row r="4" spans="1:10" ht="15.75" thickTop="1">
      <c r="A4" s="33" t="s">
        <v>7</v>
      </c>
      <c r="B4" s="48">
        <v>1</v>
      </c>
      <c r="C4" s="48">
        <v>12</v>
      </c>
      <c r="D4" s="48">
        <v>1</v>
      </c>
      <c r="E4" s="48">
        <v>5</v>
      </c>
      <c r="F4" s="48">
        <v>18</v>
      </c>
      <c r="G4" s="48">
        <v>0</v>
      </c>
      <c r="H4" s="48">
        <v>0</v>
      </c>
      <c r="I4" s="48">
        <v>0</v>
      </c>
      <c r="J4" s="48">
        <f t="shared" ref="J4:J27" si="0">SUM(B4:I4)</f>
        <v>37</v>
      </c>
    </row>
    <row r="5" spans="1:10">
      <c r="A5" s="33" t="s">
        <v>8</v>
      </c>
      <c r="B5" s="48">
        <v>5</v>
      </c>
      <c r="C5" s="48">
        <v>12</v>
      </c>
      <c r="D5" s="48">
        <v>0</v>
      </c>
      <c r="E5" s="48">
        <v>37</v>
      </c>
      <c r="F5" s="48">
        <v>8</v>
      </c>
      <c r="G5" s="48">
        <v>1</v>
      </c>
      <c r="H5" s="48">
        <v>32</v>
      </c>
      <c r="I5" s="48">
        <v>41</v>
      </c>
      <c r="J5" s="48">
        <f t="shared" si="0"/>
        <v>136</v>
      </c>
    </row>
    <row r="6" spans="1:10">
      <c r="A6" s="33" t="s">
        <v>9</v>
      </c>
      <c r="B6" s="48">
        <v>0</v>
      </c>
      <c r="C6" s="48">
        <v>5</v>
      </c>
      <c r="D6" s="48">
        <v>0</v>
      </c>
      <c r="E6" s="48">
        <v>3</v>
      </c>
      <c r="F6" s="48">
        <v>3</v>
      </c>
      <c r="G6" s="48">
        <v>2</v>
      </c>
      <c r="H6" s="48">
        <v>5</v>
      </c>
      <c r="I6" s="48">
        <v>0</v>
      </c>
      <c r="J6" s="48">
        <f t="shared" si="0"/>
        <v>18</v>
      </c>
    </row>
    <row r="7" spans="1:10">
      <c r="A7" s="33" t="s">
        <v>10</v>
      </c>
      <c r="B7" s="48">
        <v>2</v>
      </c>
      <c r="C7" s="48">
        <v>12</v>
      </c>
      <c r="D7" s="48">
        <v>3</v>
      </c>
      <c r="E7" s="48">
        <v>6</v>
      </c>
      <c r="F7" s="48">
        <v>4</v>
      </c>
      <c r="G7" s="48">
        <v>5</v>
      </c>
      <c r="H7" s="48">
        <v>1</v>
      </c>
      <c r="I7" s="48">
        <v>0</v>
      </c>
      <c r="J7" s="48">
        <f t="shared" si="0"/>
        <v>33</v>
      </c>
    </row>
    <row r="8" spans="1:10">
      <c r="A8" s="33" t="s">
        <v>11</v>
      </c>
      <c r="B8" s="48">
        <v>0</v>
      </c>
      <c r="C8" s="48">
        <v>11</v>
      </c>
      <c r="D8" s="48">
        <v>6</v>
      </c>
      <c r="E8" s="48">
        <v>9</v>
      </c>
      <c r="F8" s="48">
        <v>8</v>
      </c>
      <c r="G8" s="48">
        <v>0</v>
      </c>
      <c r="H8" s="48">
        <v>2</v>
      </c>
      <c r="I8" s="48">
        <v>0</v>
      </c>
      <c r="J8" s="48">
        <f t="shared" si="0"/>
        <v>36</v>
      </c>
    </row>
    <row r="9" spans="1:10">
      <c r="A9" s="33" t="s">
        <v>12</v>
      </c>
      <c r="B9" s="48">
        <v>12</v>
      </c>
      <c r="C9" s="48">
        <v>39</v>
      </c>
      <c r="D9" s="48">
        <v>5</v>
      </c>
      <c r="E9" s="48">
        <v>12</v>
      </c>
      <c r="F9" s="48">
        <v>13</v>
      </c>
      <c r="G9" s="48">
        <v>0</v>
      </c>
      <c r="H9" s="48">
        <v>26</v>
      </c>
      <c r="I9" s="48">
        <v>2</v>
      </c>
      <c r="J9" s="48">
        <f t="shared" si="0"/>
        <v>109</v>
      </c>
    </row>
    <row r="10" spans="1:10">
      <c r="A10" s="33" t="s">
        <v>13</v>
      </c>
      <c r="B10" s="48">
        <v>6</v>
      </c>
      <c r="C10" s="48">
        <v>14</v>
      </c>
      <c r="D10" s="48">
        <v>0</v>
      </c>
      <c r="E10" s="48">
        <v>2</v>
      </c>
      <c r="F10" s="48">
        <v>1</v>
      </c>
      <c r="G10" s="48">
        <v>1</v>
      </c>
      <c r="H10" s="48">
        <v>1</v>
      </c>
      <c r="I10" s="48">
        <v>1</v>
      </c>
      <c r="J10" s="48">
        <f t="shared" si="0"/>
        <v>26</v>
      </c>
    </row>
    <row r="11" spans="1:10">
      <c r="A11" s="33" t="s">
        <v>14</v>
      </c>
      <c r="B11" s="48">
        <v>4</v>
      </c>
      <c r="C11" s="48">
        <v>16</v>
      </c>
      <c r="D11" s="48">
        <v>0</v>
      </c>
      <c r="E11" s="48">
        <v>0</v>
      </c>
      <c r="F11" s="48">
        <v>1</v>
      </c>
      <c r="G11" s="48">
        <v>0</v>
      </c>
      <c r="H11" s="48">
        <v>0</v>
      </c>
      <c r="I11" s="48">
        <v>0</v>
      </c>
      <c r="J11" s="48">
        <f t="shared" si="0"/>
        <v>21</v>
      </c>
    </row>
    <row r="12" spans="1:10">
      <c r="A12" s="33" t="s">
        <v>15</v>
      </c>
      <c r="B12" s="48">
        <v>12</v>
      </c>
      <c r="C12" s="48">
        <v>20</v>
      </c>
      <c r="D12" s="48">
        <v>0</v>
      </c>
      <c r="E12" s="48">
        <v>2</v>
      </c>
      <c r="F12" s="48">
        <v>5</v>
      </c>
      <c r="G12" s="48">
        <v>0</v>
      </c>
      <c r="H12" s="48">
        <v>12</v>
      </c>
      <c r="I12" s="48">
        <v>0</v>
      </c>
      <c r="J12" s="48">
        <f t="shared" si="0"/>
        <v>51</v>
      </c>
    </row>
    <row r="13" spans="1:10">
      <c r="A13" s="33" t="s">
        <v>16</v>
      </c>
      <c r="B13" s="48">
        <v>2</v>
      </c>
      <c r="C13" s="48">
        <v>7</v>
      </c>
      <c r="D13" s="48">
        <v>0</v>
      </c>
      <c r="E13" s="48">
        <v>1</v>
      </c>
      <c r="F13" s="48">
        <v>1</v>
      </c>
      <c r="G13" s="48">
        <v>0</v>
      </c>
      <c r="H13" s="48">
        <v>1</v>
      </c>
      <c r="I13" s="48">
        <v>3</v>
      </c>
      <c r="J13" s="48">
        <f t="shared" si="0"/>
        <v>15</v>
      </c>
    </row>
    <row r="14" spans="1:10">
      <c r="A14" s="33" t="s">
        <v>17</v>
      </c>
      <c r="B14" s="48">
        <v>9</v>
      </c>
      <c r="C14" s="48">
        <v>13</v>
      </c>
      <c r="D14" s="48">
        <v>0</v>
      </c>
      <c r="E14" s="48">
        <v>0</v>
      </c>
      <c r="F14" s="48">
        <v>4</v>
      </c>
      <c r="G14" s="48">
        <v>0</v>
      </c>
      <c r="H14" s="48">
        <v>7</v>
      </c>
      <c r="I14" s="48">
        <v>0</v>
      </c>
      <c r="J14" s="48">
        <f t="shared" si="0"/>
        <v>33</v>
      </c>
    </row>
    <row r="15" spans="1:10">
      <c r="A15" s="33" t="s">
        <v>18</v>
      </c>
      <c r="B15" s="48">
        <v>5</v>
      </c>
      <c r="C15" s="48">
        <v>8</v>
      </c>
      <c r="D15" s="48">
        <v>0</v>
      </c>
      <c r="E15" s="48">
        <v>2</v>
      </c>
      <c r="F15" s="48">
        <v>7</v>
      </c>
      <c r="G15" s="48">
        <v>0</v>
      </c>
      <c r="H15" s="48">
        <v>0</v>
      </c>
      <c r="I15" s="48">
        <v>25</v>
      </c>
      <c r="J15" s="48">
        <f t="shared" si="0"/>
        <v>47</v>
      </c>
    </row>
    <row r="16" spans="1:10">
      <c r="A16" s="33" t="s">
        <v>19</v>
      </c>
      <c r="B16" s="48">
        <v>7</v>
      </c>
      <c r="C16" s="48">
        <v>8</v>
      </c>
      <c r="D16" s="48">
        <v>0</v>
      </c>
      <c r="E16" s="48">
        <v>3</v>
      </c>
      <c r="F16" s="48">
        <v>2</v>
      </c>
      <c r="G16" s="48">
        <v>0</v>
      </c>
      <c r="H16" s="48">
        <v>2</v>
      </c>
      <c r="I16" s="48">
        <v>4</v>
      </c>
      <c r="J16" s="48">
        <f t="shared" si="0"/>
        <v>26</v>
      </c>
    </row>
    <row r="17" spans="1:10">
      <c r="A17" s="33" t="s">
        <v>20</v>
      </c>
      <c r="B17" s="48">
        <v>1</v>
      </c>
      <c r="C17" s="48">
        <v>1</v>
      </c>
      <c r="D17" s="48">
        <v>0</v>
      </c>
      <c r="E17" s="48">
        <v>0</v>
      </c>
      <c r="F17" s="48">
        <v>0</v>
      </c>
      <c r="G17" s="48">
        <v>0</v>
      </c>
      <c r="H17" s="48">
        <v>4</v>
      </c>
      <c r="I17" s="48">
        <v>0</v>
      </c>
      <c r="J17" s="48">
        <f t="shared" si="0"/>
        <v>6</v>
      </c>
    </row>
    <row r="18" spans="1:10">
      <c r="A18" s="33" t="s">
        <v>21</v>
      </c>
      <c r="B18" s="48">
        <v>20</v>
      </c>
      <c r="C18" s="48">
        <v>24</v>
      </c>
      <c r="D18" s="48">
        <v>0</v>
      </c>
      <c r="E18" s="48">
        <v>9</v>
      </c>
      <c r="F18" s="48">
        <v>8</v>
      </c>
      <c r="G18" s="48">
        <v>4</v>
      </c>
      <c r="H18" s="48">
        <v>14</v>
      </c>
      <c r="I18" s="48">
        <v>4</v>
      </c>
      <c r="J18" s="48">
        <f t="shared" si="0"/>
        <v>83</v>
      </c>
    </row>
    <row r="19" spans="1:10">
      <c r="A19" s="33" t="s">
        <v>22</v>
      </c>
      <c r="B19" s="48">
        <v>4</v>
      </c>
      <c r="C19" s="48">
        <v>7</v>
      </c>
      <c r="D19" s="48">
        <v>1</v>
      </c>
      <c r="E19" s="48">
        <v>0</v>
      </c>
      <c r="F19" s="48">
        <v>1</v>
      </c>
      <c r="G19" s="48">
        <v>0</v>
      </c>
      <c r="H19" s="48">
        <v>2</v>
      </c>
      <c r="I19" s="48">
        <v>9</v>
      </c>
      <c r="J19" s="48">
        <f t="shared" si="0"/>
        <v>24</v>
      </c>
    </row>
    <row r="20" spans="1:10">
      <c r="A20" s="33" t="s">
        <v>286</v>
      </c>
      <c r="B20" s="48">
        <v>9</v>
      </c>
      <c r="C20" s="48">
        <v>0</v>
      </c>
      <c r="D20" s="48">
        <v>0</v>
      </c>
      <c r="E20" s="48">
        <v>0</v>
      </c>
      <c r="F20" s="48">
        <v>8</v>
      </c>
      <c r="G20" s="48">
        <v>0</v>
      </c>
      <c r="H20" s="48">
        <v>5</v>
      </c>
      <c r="I20" s="48">
        <v>3</v>
      </c>
      <c r="J20" s="48">
        <f t="shared" si="0"/>
        <v>25</v>
      </c>
    </row>
    <row r="21" spans="1:10">
      <c r="A21" s="33" t="s">
        <v>26</v>
      </c>
      <c r="B21" s="48">
        <v>0</v>
      </c>
      <c r="C21" s="48">
        <v>5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f t="shared" si="0"/>
        <v>5</v>
      </c>
    </row>
    <row r="22" spans="1:10">
      <c r="A22" s="33" t="s">
        <v>24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2</v>
      </c>
      <c r="I22" s="48">
        <v>0</v>
      </c>
      <c r="J22" s="48">
        <f t="shared" si="0"/>
        <v>2</v>
      </c>
    </row>
    <row r="23" spans="1:10">
      <c r="A23" s="33" t="s">
        <v>225</v>
      </c>
      <c r="B23" s="48">
        <v>12</v>
      </c>
      <c r="C23" s="48">
        <v>12</v>
      </c>
      <c r="D23" s="48">
        <v>0</v>
      </c>
      <c r="E23" s="48">
        <v>0</v>
      </c>
      <c r="F23" s="48">
        <v>0</v>
      </c>
      <c r="G23" s="48">
        <v>0</v>
      </c>
      <c r="H23" s="48">
        <v>12</v>
      </c>
      <c r="I23" s="48">
        <v>0</v>
      </c>
      <c r="J23" s="48">
        <f t="shared" si="0"/>
        <v>36</v>
      </c>
    </row>
    <row r="24" spans="1:10">
      <c r="A24" s="33" t="s">
        <v>285</v>
      </c>
      <c r="B24" s="48">
        <v>0</v>
      </c>
      <c r="C24" s="48">
        <v>4</v>
      </c>
      <c r="D24" s="48">
        <v>0</v>
      </c>
      <c r="E24" s="48">
        <v>4</v>
      </c>
      <c r="F24" s="48">
        <v>0</v>
      </c>
      <c r="G24" s="48">
        <v>0</v>
      </c>
      <c r="H24" s="48">
        <v>0</v>
      </c>
      <c r="I24" s="48">
        <v>0</v>
      </c>
      <c r="J24" s="48">
        <f t="shared" si="0"/>
        <v>8</v>
      </c>
    </row>
    <row r="25" spans="1:10">
      <c r="A25" s="33" t="s">
        <v>284</v>
      </c>
      <c r="B25" s="48">
        <v>0</v>
      </c>
      <c r="C25" s="48">
        <v>6</v>
      </c>
      <c r="D25" s="48">
        <v>1</v>
      </c>
      <c r="E25" s="48">
        <v>3</v>
      </c>
      <c r="F25" s="48">
        <v>0</v>
      </c>
      <c r="G25" s="48">
        <v>0</v>
      </c>
      <c r="H25" s="48">
        <v>0</v>
      </c>
      <c r="I25" s="48">
        <v>0</v>
      </c>
      <c r="J25" s="48">
        <f t="shared" si="0"/>
        <v>10</v>
      </c>
    </row>
    <row r="26" spans="1:10" ht="27" customHeight="1">
      <c r="A26" s="160" t="s">
        <v>283</v>
      </c>
      <c r="B26" s="48">
        <v>3</v>
      </c>
      <c r="C26" s="48">
        <v>5</v>
      </c>
      <c r="D26" s="48">
        <v>1</v>
      </c>
      <c r="E26" s="48">
        <v>6</v>
      </c>
      <c r="F26" s="48">
        <v>1</v>
      </c>
      <c r="G26" s="48">
        <v>0</v>
      </c>
      <c r="H26" s="48">
        <v>1</v>
      </c>
      <c r="I26" s="48">
        <v>4</v>
      </c>
      <c r="J26" s="48">
        <f t="shared" si="0"/>
        <v>21</v>
      </c>
    </row>
    <row r="27" spans="1:10" ht="15.75" thickBot="1">
      <c r="A27" s="160" t="s">
        <v>25</v>
      </c>
      <c r="B27" s="48">
        <v>2</v>
      </c>
      <c r="C27" s="48">
        <v>8</v>
      </c>
      <c r="D27" s="48">
        <v>2</v>
      </c>
      <c r="E27" s="48">
        <v>0</v>
      </c>
      <c r="F27" s="48">
        <v>0</v>
      </c>
      <c r="G27" s="48">
        <v>2</v>
      </c>
      <c r="H27" s="48">
        <v>0</v>
      </c>
      <c r="I27" s="48">
        <v>0</v>
      </c>
      <c r="J27" s="48">
        <f t="shared" si="0"/>
        <v>14</v>
      </c>
    </row>
    <row r="28" spans="1:10" ht="21" customHeight="1" thickBot="1">
      <c r="A28" s="159" t="s">
        <v>182</v>
      </c>
      <c r="B28" s="158">
        <f t="shared" ref="B28:I28" si="1">SUM(B4:B26)</f>
        <v>114</v>
      </c>
      <c r="C28" s="158">
        <f t="shared" si="1"/>
        <v>241</v>
      </c>
      <c r="D28" s="158">
        <f t="shared" si="1"/>
        <v>18</v>
      </c>
      <c r="E28" s="158">
        <f t="shared" si="1"/>
        <v>104</v>
      </c>
      <c r="F28" s="158">
        <f t="shared" si="1"/>
        <v>93</v>
      </c>
      <c r="G28" s="158">
        <f t="shared" si="1"/>
        <v>13</v>
      </c>
      <c r="H28" s="158">
        <f t="shared" si="1"/>
        <v>129</v>
      </c>
      <c r="I28" s="158">
        <f t="shared" si="1"/>
        <v>96</v>
      </c>
      <c r="J28" s="158">
        <f>SUM(J4:J27)</f>
        <v>822</v>
      </c>
    </row>
  </sheetData>
  <mergeCells count="1"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5"/>
  <sheetViews>
    <sheetView topLeftCell="A2" zoomScale="112" zoomScaleNormal="112" workbookViewId="0">
      <selection activeCell="J88" sqref="J88"/>
    </sheetView>
  </sheetViews>
  <sheetFormatPr defaultRowHeight="15"/>
  <cols>
    <col min="1" max="1" width="23.42578125" style="15" customWidth="1"/>
    <col min="2" max="2" width="23" style="15" customWidth="1"/>
    <col min="3" max="3" width="14.85546875" style="15" customWidth="1"/>
    <col min="4" max="4" width="19.85546875" style="16" customWidth="1"/>
    <col min="5" max="5" width="26.28515625" customWidth="1"/>
    <col min="6" max="6" width="16.140625" customWidth="1"/>
    <col min="7" max="7" width="20.85546875" style="18" customWidth="1"/>
  </cols>
  <sheetData>
    <row r="1" spans="1:7" ht="36.75" customHeight="1" thickBot="1">
      <c r="A1" s="224" t="s">
        <v>360</v>
      </c>
      <c r="B1" s="224"/>
      <c r="C1" s="224"/>
      <c r="D1" s="224"/>
      <c r="E1" s="224"/>
      <c r="F1" s="224"/>
      <c r="G1" s="224"/>
    </row>
    <row r="2" spans="1:7" ht="95.25" customHeight="1" thickBot="1">
      <c r="A2" s="25" t="s">
        <v>0</v>
      </c>
      <c r="B2" s="25" t="s">
        <v>66</v>
      </c>
      <c r="C2" s="25" t="s">
        <v>2</v>
      </c>
      <c r="D2" s="24" t="s">
        <v>65</v>
      </c>
      <c r="E2" s="23" t="s">
        <v>4</v>
      </c>
      <c r="F2" s="23" t="s">
        <v>5</v>
      </c>
      <c r="G2" s="22" t="s">
        <v>6</v>
      </c>
    </row>
    <row r="3" spans="1:7" ht="12.75" customHeight="1" thickTop="1" thickBot="1">
      <c r="A3" s="21">
        <v>1</v>
      </c>
      <c r="B3" s="21">
        <v>2</v>
      </c>
      <c r="C3" s="21">
        <v>3</v>
      </c>
      <c r="D3" s="6">
        <v>4</v>
      </c>
      <c r="E3" s="20">
        <v>5</v>
      </c>
      <c r="F3" s="20">
        <v>6</v>
      </c>
      <c r="G3" s="20">
        <v>7</v>
      </c>
    </row>
    <row r="4" spans="1:7" ht="15.75" thickTop="1">
      <c r="A4" s="8" t="s">
        <v>7</v>
      </c>
      <c r="B4" s="39">
        <v>4080</v>
      </c>
      <c r="C4" s="39">
        <v>4534</v>
      </c>
      <c r="D4" s="283">
        <v>89.99</v>
      </c>
      <c r="E4" s="39">
        <v>6760</v>
      </c>
      <c r="F4" s="39">
        <v>18333</v>
      </c>
      <c r="G4" s="283">
        <v>0.36873397698139965</v>
      </c>
    </row>
    <row r="5" spans="1:7">
      <c r="A5" s="8" t="s">
        <v>8</v>
      </c>
      <c r="B5" s="39">
        <v>24998</v>
      </c>
      <c r="C5" s="39">
        <v>29937</v>
      </c>
      <c r="D5" s="283">
        <v>83.502020910578878</v>
      </c>
      <c r="E5" s="39">
        <v>34440</v>
      </c>
      <c r="F5" s="39">
        <v>65656</v>
      </c>
      <c r="G5" s="283">
        <v>0.52455221152674547</v>
      </c>
    </row>
    <row r="6" spans="1:7">
      <c r="A6" s="8" t="s">
        <v>9</v>
      </c>
      <c r="B6" s="39">
        <v>9239</v>
      </c>
      <c r="C6" s="39">
        <v>12330</v>
      </c>
      <c r="D6" s="283">
        <v>74.93106244931063</v>
      </c>
      <c r="E6" s="39">
        <v>21368</v>
      </c>
      <c r="F6" s="39">
        <v>38879</v>
      </c>
      <c r="G6" s="283">
        <v>0.54960261323593718</v>
      </c>
    </row>
    <row r="7" spans="1:7">
      <c r="A7" s="8" t="s">
        <v>10</v>
      </c>
      <c r="B7" s="39">
        <v>11731</v>
      </c>
      <c r="C7" s="39">
        <v>14170</v>
      </c>
      <c r="D7" s="283">
        <v>82.787579393083973</v>
      </c>
      <c r="E7" s="39">
        <v>26227</v>
      </c>
      <c r="F7" s="39">
        <v>51608</v>
      </c>
      <c r="G7" s="283">
        <v>0.50819640365834751</v>
      </c>
    </row>
    <row r="8" spans="1:7">
      <c r="A8" s="8" t="s">
        <v>11</v>
      </c>
      <c r="B8" s="39">
        <v>30140</v>
      </c>
      <c r="C8" s="39">
        <v>30140</v>
      </c>
      <c r="D8" s="283">
        <v>100</v>
      </c>
      <c r="E8" s="39">
        <v>39812</v>
      </c>
      <c r="F8" s="39">
        <v>17097</v>
      </c>
      <c r="G8" s="283">
        <v>2.33</v>
      </c>
    </row>
    <row r="9" spans="1:7">
      <c r="A9" s="8" t="s">
        <v>12</v>
      </c>
      <c r="B9" s="39">
        <v>33922</v>
      </c>
      <c r="C9" s="39">
        <v>35009</v>
      </c>
      <c r="D9" s="283">
        <v>96.895084121225977</v>
      </c>
      <c r="E9" s="39">
        <v>60811</v>
      </c>
      <c r="F9" s="39">
        <v>65922</v>
      </c>
      <c r="G9" s="283">
        <v>0.92246897848973031</v>
      </c>
    </row>
    <row r="10" spans="1:7">
      <c r="A10" s="8" t="s">
        <v>13</v>
      </c>
      <c r="B10" s="39">
        <v>11056</v>
      </c>
      <c r="C10" s="39">
        <v>11230</v>
      </c>
      <c r="D10" s="283">
        <v>98.450578806767581</v>
      </c>
      <c r="E10" s="39">
        <v>25705</v>
      </c>
      <c r="F10" s="39">
        <v>50599</v>
      </c>
      <c r="G10" s="283">
        <v>0.50801399237139078</v>
      </c>
    </row>
    <row r="11" spans="1:7">
      <c r="A11" s="8" t="s">
        <v>14</v>
      </c>
      <c r="B11" s="39">
        <v>9992</v>
      </c>
      <c r="C11" s="39">
        <v>10037</v>
      </c>
      <c r="D11" s="283">
        <v>99.55165886220982</v>
      </c>
      <c r="E11" s="39">
        <v>18300</v>
      </c>
      <c r="F11" s="39">
        <v>36690</v>
      </c>
      <c r="G11" s="283">
        <v>0.49877350776778412</v>
      </c>
    </row>
    <row r="12" spans="1:7">
      <c r="A12" s="8" t="s">
        <v>15</v>
      </c>
      <c r="B12" s="39">
        <v>38979</v>
      </c>
      <c r="C12" s="39">
        <v>39853</v>
      </c>
      <c r="D12" s="283">
        <v>97.806940506360874</v>
      </c>
      <c r="E12" s="39">
        <v>48404</v>
      </c>
      <c r="F12" s="39">
        <v>132165</v>
      </c>
      <c r="G12" s="283">
        <v>0.36623917073355278</v>
      </c>
    </row>
    <row r="13" spans="1:7">
      <c r="A13" s="8" t="s">
        <v>16</v>
      </c>
      <c r="B13" s="39">
        <v>12315</v>
      </c>
      <c r="C13" s="39">
        <v>15519</v>
      </c>
      <c r="D13" s="283">
        <v>79.354339841484631</v>
      </c>
      <c r="E13" s="39">
        <v>27040</v>
      </c>
      <c r="F13" s="39">
        <v>39005</v>
      </c>
      <c r="G13" s="283">
        <v>0.69324445583899497</v>
      </c>
    </row>
    <row r="14" spans="1:7">
      <c r="A14" s="8" t="s">
        <v>17</v>
      </c>
      <c r="B14" s="39">
        <v>25330</v>
      </c>
      <c r="C14" s="39">
        <v>34169</v>
      </c>
      <c r="D14" s="283">
        <v>74.131522725277293</v>
      </c>
      <c r="E14" s="39">
        <v>17095</v>
      </c>
      <c r="F14" s="39">
        <v>49624</v>
      </c>
      <c r="G14" s="283">
        <v>0.34449056907947767</v>
      </c>
    </row>
    <row r="15" spans="1:7">
      <c r="A15" s="8" t="s">
        <v>18</v>
      </c>
      <c r="B15" s="39">
        <v>15831</v>
      </c>
      <c r="C15" s="39">
        <v>21276</v>
      </c>
      <c r="D15" s="283">
        <v>74.407783417935704</v>
      </c>
      <c r="E15" s="39">
        <v>36008</v>
      </c>
      <c r="F15" s="39">
        <v>84562</v>
      </c>
      <c r="G15" s="283">
        <v>0.42581774319434262</v>
      </c>
    </row>
    <row r="16" spans="1:7">
      <c r="A16" s="8" t="s">
        <v>19</v>
      </c>
      <c r="B16" s="39">
        <v>6509</v>
      </c>
      <c r="C16" s="39">
        <v>9028</v>
      </c>
      <c r="D16" s="283">
        <v>72.097917589720879</v>
      </c>
      <c r="E16" s="39">
        <v>9702</v>
      </c>
      <c r="F16" s="39">
        <v>31611</v>
      </c>
      <c r="G16" s="283">
        <v>0.30691847774508874</v>
      </c>
    </row>
    <row r="17" spans="1:8">
      <c r="A17" s="8" t="s">
        <v>20</v>
      </c>
      <c r="B17" s="39">
        <v>3225</v>
      </c>
      <c r="C17" s="39">
        <v>3456</v>
      </c>
      <c r="D17" s="283">
        <v>93.315972222222214</v>
      </c>
      <c r="E17" s="39">
        <v>5946</v>
      </c>
      <c r="F17" s="39">
        <v>11287</v>
      </c>
      <c r="G17" s="283">
        <v>0.52680074421901302</v>
      </c>
    </row>
    <row r="18" spans="1:8">
      <c r="A18" s="8" t="s">
        <v>21</v>
      </c>
      <c r="B18" s="39">
        <v>8869</v>
      </c>
      <c r="C18" s="39">
        <v>10253</v>
      </c>
      <c r="D18" s="283">
        <v>86.501511752657763</v>
      </c>
      <c r="E18" s="39">
        <v>12619</v>
      </c>
      <c r="F18" s="39">
        <v>19123</v>
      </c>
      <c r="G18" s="283">
        <v>0.65988600115044715</v>
      </c>
    </row>
    <row r="19" spans="1:8" ht="15.75" thickBot="1">
      <c r="A19" s="37" t="s">
        <v>22</v>
      </c>
      <c r="B19" s="41">
        <v>39034</v>
      </c>
      <c r="C19" s="41">
        <v>45943</v>
      </c>
      <c r="D19" s="284">
        <v>84.961800491913891</v>
      </c>
      <c r="E19" s="41">
        <v>54871</v>
      </c>
      <c r="F19" s="41">
        <v>134724</v>
      </c>
      <c r="G19" s="284">
        <v>0.40728452243104418</v>
      </c>
    </row>
    <row r="20" spans="1:8" ht="16.5" customHeight="1" thickBot="1">
      <c r="A20" s="11" t="s">
        <v>23</v>
      </c>
      <c r="B20" s="19">
        <f>SUM(B4:B19)</f>
        <v>285250</v>
      </c>
      <c r="C20" s="19">
        <f>SUM(C4:C19)</f>
        <v>326884</v>
      </c>
      <c r="D20" s="205">
        <f>B20*100/C20</f>
        <v>87.263371715960403</v>
      </c>
      <c r="E20" s="26">
        <f>SUM(E4:E19)</f>
        <v>445108</v>
      </c>
      <c r="F20" s="19">
        <f>SUM(F4:F19)</f>
        <v>846885</v>
      </c>
      <c r="G20" s="205">
        <f>E20/F20</f>
        <v>0.52558257614670234</v>
      </c>
    </row>
    <row r="21" spans="1:8" ht="15.75" thickBot="1">
      <c r="A21" s="62" t="s">
        <v>25</v>
      </c>
      <c r="B21" s="63">
        <v>1918</v>
      </c>
      <c r="C21" s="63">
        <v>4216</v>
      </c>
      <c r="D21" s="286">
        <v>45.49335863377609</v>
      </c>
      <c r="E21" s="63">
        <v>2048</v>
      </c>
      <c r="F21" s="63">
        <v>4216</v>
      </c>
      <c r="G21" s="286">
        <v>0.48576850094876661</v>
      </c>
    </row>
    <row r="22" spans="1:8" ht="22.5" customHeight="1" thickBot="1">
      <c r="A22" s="31" t="s">
        <v>27</v>
      </c>
      <c r="B22" s="60">
        <f>B20+B21</f>
        <v>287168</v>
      </c>
      <c r="C22" s="60">
        <f>C20+C21</f>
        <v>331100</v>
      </c>
      <c r="D22" s="207">
        <f>B22*100/C22</f>
        <v>86.731501057082454</v>
      </c>
      <c r="E22" s="61">
        <f>E20+E21</f>
        <v>447156</v>
      </c>
      <c r="F22" s="60">
        <f>F20+F21</f>
        <v>851101</v>
      </c>
      <c r="G22" s="207">
        <f>E22/F22</f>
        <v>0.52538535379467299</v>
      </c>
    </row>
    <row r="24" spans="1:8" ht="33" customHeight="1" thickBot="1">
      <c r="A24" s="222" t="s">
        <v>361</v>
      </c>
      <c r="B24" s="222"/>
      <c r="C24" s="222"/>
      <c r="D24" s="222"/>
      <c r="E24" s="222"/>
      <c r="F24" s="222"/>
      <c r="G24" s="222"/>
      <c r="H24" s="68"/>
    </row>
    <row r="25" spans="1:8" ht="90" customHeight="1" thickBot="1">
      <c r="A25" s="25" t="s">
        <v>0</v>
      </c>
      <c r="B25" s="25" t="s">
        <v>28</v>
      </c>
      <c r="C25" s="25" t="s">
        <v>62</v>
      </c>
      <c r="D25" s="24" t="s">
        <v>64</v>
      </c>
      <c r="E25" s="23" t="s">
        <v>63</v>
      </c>
      <c r="F25" s="23" t="s">
        <v>62</v>
      </c>
      <c r="G25" s="22" t="s">
        <v>32</v>
      </c>
    </row>
    <row r="26" spans="1:8" ht="12.75" customHeight="1" thickTop="1" thickBot="1">
      <c r="A26" s="21">
        <v>1</v>
      </c>
      <c r="B26" s="21">
        <v>2</v>
      </c>
      <c r="C26" s="21">
        <v>3</v>
      </c>
      <c r="D26" s="6">
        <v>4</v>
      </c>
      <c r="E26" s="20">
        <v>5</v>
      </c>
      <c r="F26" s="20">
        <v>6</v>
      </c>
      <c r="G26" s="20">
        <v>7</v>
      </c>
    </row>
    <row r="27" spans="1:8" ht="15.75" thickTop="1">
      <c r="A27" s="8" t="s">
        <v>7</v>
      </c>
      <c r="B27" s="39">
        <v>4813</v>
      </c>
      <c r="C27" s="39">
        <v>38570</v>
      </c>
      <c r="D27" s="283">
        <v>12.478610318900699</v>
      </c>
      <c r="E27" s="39">
        <v>6504</v>
      </c>
      <c r="F27" s="39">
        <v>38570</v>
      </c>
      <c r="G27" s="283">
        <v>16.862846772102671</v>
      </c>
    </row>
    <row r="28" spans="1:8">
      <c r="A28" s="8" t="s">
        <v>8</v>
      </c>
      <c r="B28" s="39">
        <v>6933</v>
      </c>
      <c r="C28" s="39">
        <v>145163</v>
      </c>
      <c r="D28" s="283">
        <v>4.776010415877324</v>
      </c>
      <c r="E28" s="39">
        <v>46246</v>
      </c>
      <c r="F28" s="39">
        <v>173234</v>
      </c>
      <c r="G28" s="283">
        <v>26.7</v>
      </c>
    </row>
    <row r="29" spans="1:8">
      <c r="A29" s="8" t="s">
        <v>9</v>
      </c>
      <c r="B29" s="39">
        <v>11750</v>
      </c>
      <c r="C29" s="39">
        <v>91140</v>
      </c>
      <c r="D29" s="283">
        <v>12.892253675663815</v>
      </c>
      <c r="E29" s="39">
        <v>23083</v>
      </c>
      <c r="F29" s="39">
        <v>91140</v>
      </c>
      <c r="G29" s="283">
        <v>25.326969497476409</v>
      </c>
    </row>
    <row r="30" spans="1:8">
      <c r="A30" s="8" t="s">
        <v>10</v>
      </c>
      <c r="B30" s="39">
        <v>10839</v>
      </c>
      <c r="C30" s="39">
        <v>95374</v>
      </c>
      <c r="D30" s="283">
        <v>11.364732526684421</v>
      </c>
      <c r="E30" s="39">
        <v>23863</v>
      </c>
      <c r="F30" s="39">
        <v>95374</v>
      </c>
      <c r="G30" s="283">
        <v>25.020445823809425</v>
      </c>
    </row>
    <row r="31" spans="1:8">
      <c r="A31" s="8" t="s">
        <v>11</v>
      </c>
      <c r="B31" s="39">
        <v>31224</v>
      </c>
      <c r="C31" s="39">
        <v>200104</v>
      </c>
      <c r="D31" s="283">
        <v>15.603885979290769</v>
      </c>
      <c r="E31" s="39">
        <v>51568</v>
      </c>
      <c r="F31" s="39">
        <v>200104</v>
      </c>
      <c r="G31" s="283">
        <v>25.77059928837005</v>
      </c>
    </row>
    <row r="32" spans="1:8">
      <c r="A32" s="8" t="s">
        <v>12</v>
      </c>
      <c r="B32" s="39">
        <v>19588</v>
      </c>
      <c r="C32" s="39">
        <v>302260</v>
      </c>
      <c r="D32" s="283">
        <v>6.4805134652286114</v>
      </c>
      <c r="E32" s="39">
        <v>63936</v>
      </c>
      <c r="F32" s="39">
        <v>302260</v>
      </c>
      <c r="G32" s="283">
        <v>21.152650036392508</v>
      </c>
    </row>
    <row r="33" spans="1:7">
      <c r="A33" s="8" t="s">
        <v>13</v>
      </c>
      <c r="B33" s="39">
        <v>6122</v>
      </c>
      <c r="C33" s="39">
        <v>101754</v>
      </c>
      <c r="D33" s="283">
        <v>6.0164710969593331</v>
      </c>
      <c r="E33" s="39">
        <v>23044</v>
      </c>
      <c r="F33" s="39">
        <v>101754</v>
      </c>
      <c r="G33" s="283">
        <v>22.646775556734873</v>
      </c>
    </row>
    <row r="34" spans="1:7">
      <c r="A34" s="8" t="s">
        <v>14</v>
      </c>
      <c r="B34" s="39">
        <v>8623</v>
      </c>
      <c r="C34" s="39">
        <v>62681</v>
      </c>
      <c r="D34" s="283">
        <v>13.756959844290934</v>
      </c>
      <c r="E34" s="39">
        <v>9168</v>
      </c>
      <c r="F34" s="39">
        <v>62681</v>
      </c>
      <c r="G34" s="283">
        <v>14.626441824476316</v>
      </c>
    </row>
    <row r="35" spans="1:7">
      <c r="A35" s="8" t="s">
        <v>15</v>
      </c>
      <c r="B35" s="39">
        <v>30145</v>
      </c>
      <c r="C35" s="39">
        <v>272008</v>
      </c>
      <c r="D35" s="283">
        <v>11.0823946354519</v>
      </c>
      <c r="E35" s="39">
        <v>66580</v>
      </c>
      <c r="F35" s="39">
        <v>272008</v>
      </c>
      <c r="G35" s="283">
        <v>24.477221258198291</v>
      </c>
    </row>
    <row r="36" spans="1:7">
      <c r="A36" s="8" t="s">
        <v>16</v>
      </c>
      <c r="B36" s="39">
        <v>6773</v>
      </c>
      <c r="C36" s="39">
        <v>93355</v>
      </c>
      <c r="D36" s="283">
        <v>7.2551014942959666</v>
      </c>
      <c r="E36" s="39">
        <v>23444</v>
      </c>
      <c r="F36" s="39">
        <v>93355</v>
      </c>
      <c r="G36" s="283">
        <v>25.112741684965989</v>
      </c>
    </row>
    <row r="37" spans="1:7">
      <c r="A37" s="8" t="s">
        <v>17</v>
      </c>
      <c r="B37" s="39">
        <v>24043</v>
      </c>
      <c r="C37" s="39">
        <v>105904</v>
      </c>
      <c r="D37" s="283">
        <v>22.702636349901798</v>
      </c>
      <c r="E37" s="39">
        <v>22940</v>
      </c>
      <c r="F37" s="39">
        <v>105904</v>
      </c>
      <c r="G37" s="283">
        <v>21.661127058468047</v>
      </c>
    </row>
    <row r="38" spans="1:7">
      <c r="A38" s="8" t="s">
        <v>18</v>
      </c>
      <c r="B38" s="39">
        <v>16324</v>
      </c>
      <c r="C38" s="39">
        <v>163474</v>
      </c>
      <c r="D38" s="283">
        <v>9.9856857971298183</v>
      </c>
      <c r="E38" s="39">
        <v>32601</v>
      </c>
      <c r="F38" s="39">
        <v>163474</v>
      </c>
      <c r="G38" s="283">
        <v>19.942620844905001</v>
      </c>
    </row>
    <row r="39" spans="1:7">
      <c r="A39" s="8" t="s">
        <v>19</v>
      </c>
      <c r="B39" s="39">
        <v>1289</v>
      </c>
      <c r="C39" s="39">
        <v>27499</v>
      </c>
      <c r="D39" s="283">
        <v>4.6874431797519911</v>
      </c>
      <c r="E39" s="39">
        <v>10238</v>
      </c>
      <c r="F39" s="39">
        <v>28033</v>
      </c>
      <c r="G39" s="283">
        <v>36.521242820961007</v>
      </c>
    </row>
    <row r="40" spans="1:7">
      <c r="A40" s="8" t="s">
        <v>20</v>
      </c>
      <c r="B40" s="39">
        <v>2010</v>
      </c>
      <c r="C40" s="39">
        <v>26623</v>
      </c>
      <c r="D40" s="283">
        <v>7.5498629004995683</v>
      </c>
      <c r="E40" s="39">
        <v>4414</v>
      </c>
      <c r="F40" s="39">
        <v>26623</v>
      </c>
      <c r="G40" s="283">
        <v>16.579649175524921</v>
      </c>
    </row>
    <row r="41" spans="1:7">
      <c r="A41" s="8" t="s">
        <v>21</v>
      </c>
      <c r="B41" s="39">
        <v>788</v>
      </c>
      <c r="C41" s="39">
        <v>48094</v>
      </c>
      <c r="D41" s="283">
        <v>1.6384580197113985</v>
      </c>
      <c r="E41" s="39">
        <v>11881</v>
      </c>
      <c r="F41" s="39">
        <v>48094</v>
      </c>
      <c r="G41" s="283">
        <v>24.703705243897367</v>
      </c>
    </row>
    <row r="42" spans="1:7" ht="15.75" thickBot="1">
      <c r="A42" s="37" t="s">
        <v>22</v>
      </c>
      <c r="B42" s="41">
        <v>28472</v>
      </c>
      <c r="C42" s="41">
        <v>282598</v>
      </c>
      <c r="D42" s="284">
        <v>10.075088995675836</v>
      </c>
      <c r="E42" s="41">
        <v>56901</v>
      </c>
      <c r="F42" s="41">
        <v>282598</v>
      </c>
      <c r="G42" s="284">
        <v>20.134962030870707</v>
      </c>
    </row>
    <row r="43" spans="1:7" ht="16.5" customHeight="1" thickBot="1">
      <c r="A43" s="11" t="s">
        <v>23</v>
      </c>
      <c r="B43" s="19">
        <f>SUM(B27:B42)</f>
        <v>209736</v>
      </c>
      <c r="C43" s="19">
        <f>SUM(C27:C42)</f>
        <v>2056601</v>
      </c>
      <c r="D43" s="205">
        <f>B43*100/C43</f>
        <v>10.198186230581431</v>
      </c>
      <c r="E43" s="19">
        <f>SUM(E27:E42)</f>
        <v>476411</v>
      </c>
      <c r="F43" s="19">
        <f>SUM(F27:F42)</f>
        <v>2085206</v>
      </c>
      <c r="G43" s="205">
        <f>E43*100/F43</f>
        <v>22.847191116848887</v>
      </c>
    </row>
    <row r="44" spans="1:7" ht="15.75" thickBot="1">
      <c r="A44" s="62" t="s">
        <v>25</v>
      </c>
      <c r="B44" s="63">
        <v>310</v>
      </c>
      <c r="C44" s="63">
        <v>9066</v>
      </c>
      <c r="D44" s="286">
        <v>3.4193690712552391</v>
      </c>
      <c r="E44" s="63">
        <v>1040</v>
      </c>
      <c r="F44" s="63">
        <v>9066</v>
      </c>
      <c r="G44" s="286">
        <v>11.471431722920803</v>
      </c>
    </row>
    <row r="45" spans="1:7" ht="22.5" customHeight="1" thickBot="1">
      <c r="A45" s="11" t="s">
        <v>27</v>
      </c>
      <c r="B45" s="19">
        <f>B43+B44</f>
        <v>210046</v>
      </c>
      <c r="C45" s="19">
        <f>C43+C44</f>
        <v>2065667</v>
      </c>
      <c r="D45" s="208">
        <f>B45*100/C45</f>
        <v>10.168434699300516</v>
      </c>
      <c r="E45" s="19">
        <f>E43+E44</f>
        <v>477451</v>
      </c>
      <c r="F45" s="19">
        <f>F43+F44</f>
        <v>2094272</v>
      </c>
      <c r="G45" s="208">
        <f>E45*100/F45</f>
        <v>22.797946016563273</v>
      </c>
    </row>
    <row r="47" spans="1:7" ht="49.5" customHeight="1" thickBot="1">
      <c r="A47" s="222" t="s">
        <v>362</v>
      </c>
      <c r="B47" s="222"/>
      <c r="C47" s="222"/>
      <c r="D47" s="222"/>
      <c r="E47" s="222"/>
      <c r="F47" s="222"/>
      <c r="G47" s="222"/>
    </row>
    <row r="48" spans="1:7" ht="114" customHeight="1" thickBot="1">
      <c r="A48" s="25" t="s">
        <v>0</v>
      </c>
      <c r="B48" s="25" t="s">
        <v>61</v>
      </c>
      <c r="C48" s="25" t="s">
        <v>60</v>
      </c>
      <c r="D48" s="24" t="s">
        <v>59</v>
      </c>
      <c r="E48" s="23" t="s">
        <v>58</v>
      </c>
      <c r="F48" s="23" t="s">
        <v>94</v>
      </c>
      <c r="G48" s="22" t="s">
        <v>57</v>
      </c>
    </row>
    <row r="49" spans="1:7" ht="12.75" customHeight="1" thickTop="1" thickBot="1">
      <c r="A49" s="21">
        <v>1</v>
      </c>
      <c r="B49" s="21">
        <v>2</v>
      </c>
      <c r="C49" s="21">
        <v>3</v>
      </c>
      <c r="D49" s="6">
        <v>4</v>
      </c>
      <c r="E49" s="20">
        <v>5</v>
      </c>
      <c r="F49" s="20">
        <v>6</v>
      </c>
      <c r="G49" s="20">
        <v>7</v>
      </c>
    </row>
    <row r="50" spans="1:7" ht="15.75" thickTop="1">
      <c r="A50" s="8" t="s">
        <v>7</v>
      </c>
      <c r="B50" s="39">
        <v>3586</v>
      </c>
      <c r="C50" s="39">
        <v>9766</v>
      </c>
      <c r="D50" s="283">
        <v>36.72</v>
      </c>
      <c r="E50" s="39">
        <v>1194</v>
      </c>
      <c r="F50" s="39">
        <v>10134</v>
      </c>
      <c r="G50" s="283">
        <v>11.782119597394908</v>
      </c>
    </row>
    <row r="51" spans="1:7">
      <c r="A51" s="8" t="s">
        <v>8</v>
      </c>
      <c r="B51" s="39">
        <v>17480</v>
      </c>
      <c r="C51" s="39">
        <v>49816</v>
      </c>
      <c r="D51" s="283">
        <v>35.089127991006904</v>
      </c>
      <c r="E51" s="39">
        <v>1001</v>
      </c>
      <c r="F51" s="39">
        <v>28170</v>
      </c>
      <c r="G51" s="283">
        <v>3.5534256301029465</v>
      </c>
    </row>
    <row r="52" spans="1:7">
      <c r="A52" s="8" t="s">
        <v>9</v>
      </c>
      <c r="B52" s="39">
        <v>4639</v>
      </c>
      <c r="C52" s="39">
        <v>21833</v>
      </c>
      <c r="D52" s="283">
        <v>21.247652635918104</v>
      </c>
      <c r="E52" s="39">
        <v>405</v>
      </c>
      <c r="F52" s="39">
        <v>7983</v>
      </c>
      <c r="G52" s="283">
        <v>5.0732807215332585</v>
      </c>
    </row>
    <row r="53" spans="1:7">
      <c r="A53" s="8" t="s">
        <v>10</v>
      </c>
      <c r="B53" s="39">
        <v>15410</v>
      </c>
      <c r="C53" s="39">
        <v>28971</v>
      </c>
      <c r="D53" s="283">
        <v>53.191122156639402</v>
      </c>
      <c r="E53" s="39">
        <v>841</v>
      </c>
      <c r="F53" s="39">
        <v>15712</v>
      </c>
      <c r="G53" s="283">
        <v>5.3525967413441951</v>
      </c>
    </row>
    <row r="54" spans="1:7">
      <c r="A54" s="8" t="s">
        <v>11</v>
      </c>
      <c r="B54" s="39">
        <v>9609</v>
      </c>
      <c r="C54" s="39">
        <v>57133</v>
      </c>
      <c r="D54" s="283">
        <v>16.818651217334988</v>
      </c>
      <c r="E54" s="39">
        <v>367</v>
      </c>
      <c r="F54" s="39">
        <v>16857</v>
      </c>
      <c r="G54" s="283">
        <v>2.1771370943821555</v>
      </c>
    </row>
    <row r="55" spans="1:7">
      <c r="A55" s="8" t="s">
        <v>12</v>
      </c>
      <c r="B55" s="39">
        <v>12939</v>
      </c>
      <c r="C55" s="39">
        <v>65922</v>
      </c>
      <c r="D55" s="283">
        <v>19.627741876763448</v>
      </c>
      <c r="E55" s="39">
        <v>1327</v>
      </c>
      <c r="F55" s="39">
        <v>37305</v>
      </c>
      <c r="G55" s="283">
        <v>3.5571639190457041</v>
      </c>
    </row>
    <row r="56" spans="1:7">
      <c r="A56" s="8" t="s">
        <v>13</v>
      </c>
      <c r="B56" s="39">
        <v>8551</v>
      </c>
      <c r="C56" s="39">
        <v>19939</v>
      </c>
      <c r="D56" s="283">
        <v>42.9</v>
      </c>
      <c r="E56" s="39">
        <v>1704</v>
      </c>
      <c r="F56" s="39">
        <v>22751</v>
      </c>
      <c r="G56" s="283">
        <v>7.4897806689815827</v>
      </c>
    </row>
    <row r="57" spans="1:7">
      <c r="A57" s="8" t="s">
        <v>14</v>
      </c>
      <c r="B57" s="64"/>
      <c r="C57" s="64"/>
      <c r="D57" s="65"/>
      <c r="E57" s="66"/>
      <c r="F57" s="66"/>
      <c r="G57" s="67"/>
    </row>
    <row r="58" spans="1:7">
      <c r="A58" s="8" t="s">
        <v>15</v>
      </c>
      <c r="B58" s="39">
        <v>20409</v>
      </c>
      <c r="C58" s="39">
        <v>88263</v>
      </c>
      <c r="D58" s="283">
        <v>23.122939397029331</v>
      </c>
      <c r="E58" s="39">
        <v>730</v>
      </c>
      <c r="F58" s="39">
        <v>33873</v>
      </c>
      <c r="G58" s="283">
        <v>2.16</v>
      </c>
    </row>
    <row r="59" spans="1:7">
      <c r="A59" s="8" t="s">
        <v>16</v>
      </c>
      <c r="B59" s="39">
        <v>3219</v>
      </c>
      <c r="C59" s="39">
        <v>11474</v>
      </c>
      <c r="D59" s="283">
        <v>28.054732438556734</v>
      </c>
      <c r="E59" s="39">
        <v>422</v>
      </c>
      <c r="F59" s="39">
        <v>11638</v>
      </c>
      <c r="G59" s="283">
        <v>3.6260525863550441</v>
      </c>
    </row>
    <row r="60" spans="1:7">
      <c r="A60" s="8" t="s">
        <v>17</v>
      </c>
      <c r="B60" s="39">
        <v>22287</v>
      </c>
      <c r="C60" s="39">
        <v>57414</v>
      </c>
      <c r="D60" s="283">
        <v>38.818058313303375</v>
      </c>
      <c r="E60" s="39">
        <v>356</v>
      </c>
      <c r="F60" s="39">
        <v>31379</v>
      </c>
      <c r="G60" s="283">
        <v>1.134516715000478</v>
      </c>
    </row>
    <row r="61" spans="1:7">
      <c r="A61" s="8" t="s">
        <v>18</v>
      </c>
      <c r="B61" s="39">
        <v>12341</v>
      </c>
      <c r="C61" s="39">
        <v>40316</v>
      </c>
      <c r="D61" s="283">
        <v>30.610675662268083</v>
      </c>
      <c r="E61" s="39">
        <v>547</v>
      </c>
      <c r="F61" s="39">
        <v>19846</v>
      </c>
      <c r="G61" s="283">
        <v>2.8</v>
      </c>
    </row>
    <row r="62" spans="1:7">
      <c r="A62" s="8" t="s">
        <v>19</v>
      </c>
      <c r="B62" s="39">
        <v>2507</v>
      </c>
      <c r="C62" s="39">
        <v>8121</v>
      </c>
      <c r="D62" s="283">
        <v>30.870582440586137</v>
      </c>
      <c r="E62" s="39">
        <v>116</v>
      </c>
      <c r="F62" s="39">
        <v>4238</v>
      </c>
      <c r="G62" s="283">
        <v>2.7371401604530439</v>
      </c>
    </row>
    <row r="63" spans="1:7">
      <c r="A63" s="8" t="s">
        <v>20</v>
      </c>
      <c r="B63" s="39">
        <v>1845</v>
      </c>
      <c r="C63" s="39">
        <v>2605</v>
      </c>
      <c r="D63" s="283">
        <v>70.825335892514403</v>
      </c>
      <c r="E63" s="39">
        <v>84</v>
      </c>
      <c r="F63" s="39">
        <v>2486</v>
      </c>
      <c r="G63" s="283">
        <v>3.3789219629927594</v>
      </c>
    </row>
    <row r="64" spans="1:7">
      <c r="A64" s="8" t="s">
        <v>21</v>
      </c>
      <c r="B64" s="39">
        <v>8593</v>
      </c>
      <c r="C64" s="39">
        <v>20204</v>
      </c>
      <c r="D64" s="283">
        <v>42.531181944169475</v>
      </c>
      <c r="E64" s="39">
        <v>125</v>
      </c>
      <c r="F64" s="39">
        <v>12222</v>
      </c>
      <c r="G64" s="283">
        <v>1.0227458681066928</v>
      </c>
    </row>
    <row r="65" spans="1:7" ht="15.75" thickBot="1">
      <c r="A65" s="37" t="s">
        <v>22</v>
      </c>
      <c r="B65" s="41">
        <v>16217</v>
      </c>
      <c r="C65" s="41">
        <v>24927</v>
      </c>
      <c r="D65" s="284">
        <v>65.057969270269183</v>
      </c>
      <c r="E65" s="41">
        <v>1182</v>
      </c>
      <c r="F65" s="41">
        <v>24927</v>
      </c>
      <c r="G65" s="284">
        <v>4.7418461908773617</v>
      </c>
    </row>
    <row r="66" spans="1:7" s="18" customFormat="1" ht="16.5" customHeight="1" thickBot="1">
      <c r="A66" s="11" t="s">
        <v>23</v>
      </c>
      <c r="B66" s="19">
        <f>SUM(B50:B65)</f>
        <v>159632</v>
      </c>
      <c r="C66" s="19">
        <f>SUM(C50:C65)</f>
        <v>506704</v>
      </c>
      <c r="D66" s="205">
        <f>B66*100/C66</f>
        <v>31.503994442514763</v>
      </c>
      <c r="E66" s="19">
        <f>SUM(E50:E65)</f>
        <v>10401</v>
      </c>
      <c r="F66" s="19">
        <f>SUM(F50:F65)</f>
        <v>279521</v>
      </c>
      <c r="G66" s="205">
        <f>E66*100/F66</f>
        <v>3.7210084394374663</v>
      </c>
    </row>
    <row r="67" spans="1:7" ht="15.75" thickBot="1">
      <c r="A67" s="62" t="s">
        <v>25</v>
      </c>
      <c r="B67" s="63">
        <v>502</v>
      </c>
      <c r="C67" s="63">
        <v>1703</v>
      </c>
      <c r="D67" s="286">
        <v>29.477392836171461</v>
      </c>
      <c r="E67" s="63">
        <v>101</v>
      </c>
      <c r="F67" s="63">
        <v>671</v>
      </c>
      <c r="G67" s="286">
        <v>15.05</v>
      </c>
    </row>
    <row r="68" spans="1:7" s="18" customFormat="1" ht="22.5" customHeight="1" thickBot="1">
      <c r="A68" s="11" t="s">
        <v>27</v>
      </c>
      <c r="B68" s="19">
        <f>SUM(B66:B67)</f>
        <v>160134</v>
      </c>
      <c r="C68" s="19">
        <f>C66+C67</f>
        <v>508407</v>
      </c>
      <c r="D68" s="208">
        <f>B68*100/C68</f>
        <v>31.497205978674565</v>
      </c>
      <c r="E68" s="19">
        <f>E66+E67</f>
        <v>10502</v>
      </c>
      <c r="F68" s="19">
        <f>F66+F67</f>
        <v>280192</v>
      </c>
      <c r="G68" s="208">
        <f>E68*100/F68</f>
        <v>3.748144129739607</v>
      </c>
    </row>
    <row r="69" spans="1:7" ht="15" customHeight="1"/>
    <row r="71" spans="1:7" ht="31.5" customHeight="1" thickBot="1">
      <c r="A71" s="221" t="s">
        <v>363</v>
      </c>
      <c r="B71" s="221"/>
      <c r="C71" s="221"/>
      <c r="D71" s="221"/>
      <c r="E71" s="221"/>
      <c r="F71" s="221"/>
      <c r="G71" s="221"/>
    </row>
    <row r="72" spans="1:7" ht="108.75" customHeight="1" thickBot="1">
      <c r="A72" s="25" t="s">
        <v>0</v>
      </c>
      <c r="B72" s="25" t="s">
        <v>56</v>
      </c>
      <c r="C72" s="25" t="s">
        <v>55</v>
      </c>
      <c r="D72" s="24" t="s">
        <v>54</v>
      </c>
      <c r="E72" s="23" t="s">
        <v>53</v>
      </c>
      <c r="F72" s="23" t="s">
        <v>52</v>
      </c>
      <c r="G72" s="22" t="s">
        <v>51</v>
      </c>
    </row>
    <row r="73" spans="1:7" ht="12.75" customHeight="1" thickTop="1" thickBot="1">
      <c r="A73" s="21">
        <v>1</v>
      </c>
      <c r="B73" s="21">
        <v>2</v>
      </c>
      <c r="C73" s="21">
        <v>3</v>
      </c>
      <c r="D73" s="6">
        <v>4</v>
      </c>
      <c r="E73" s="20">
        <v>5</v>
      </c>
      <c r="F73" s="20">
        <v>6</v>
      </c>
      <c r="G73" s="20">
        <v>7</v>
      </c>
    </row>
    <row r="74" spans="1:7" ht="15.75" thickTop="1">
      <c r="A74" s="8" t="s">
        <v>7</v>
      </c>
      <c r="B74" s="39">
        <v>53</v>
      </c>
      <c r="C74" s="39">
        <v>130</v>
      </c>
      <c r="D74" s="283">
        <v>40.769230769230766</v>
      </c>
      <c r="E74" s="39">
        <v>233</v>
      </c>
      <c r="F74" s="39">
        <v>233</v>
      </c>
      <c r="G74" s="283">
        <v>100</v>
      </c>
    </row>
    <row r="75" spans="1:7">
      <c r="A75" s="8" t="s">
        <v>8</v>
      </c>
      <c r="B75" s="39">
        <v>217</v>
      </c>
      <c r="C75" s="39">
        <v>279</v>
      </c>
      <c r="D75" s="283">
        <v>77.777777777777786</v>
      </c>
      <c r="E75" s="39">
        <v>1232</v>
      </c>
      <c r="F75" s="39">
        <v>1598</v>
      </c>
      <c r="G75" s="283">
        <v>77.099999999999994</v>
      </c>
    </row>
    <row r="76" spans="1:7">
      <c r="A76" s="8" t="s">
        <v>9</v>
      </c>
      <c r="B76" s="39">
        <v>427</v>
      </c>
      <c r="C76" s="39">
        <v>427</v>
      </c>
      <c r="D76" s="283">
        <v>100</v>
      </c>
      <c r="E76" s="39">
        <v>490</v>
      </c>
      <c r="F76" s="39">
        <v>502</v>
      </c>
      <c r="G76" s="283">
        <v>97.609561752988043</v>
      </c>
    </row>
    <row r="77" spans="1:7">
      <c r="A77" s="8" t="s">
        <v>10</v>
      </c>
      <c r="B77" s="39">
        <v>1051</v>
      </c>
      <c r="C77" s="39">
        <v>1055</v>
      </c>
      <c r="D77" s="283">
        <v>99.620853080568722</v>
      </c>
      <c r="E77" s="39">
        <v>634</v>
      </c>
      <c r="F77" s="39">
        <v>659</v>
      </c>
      <c r="G77" s="283">
        <v>96.20637329286798</v>
      </c>
    </row>
    <row r="78" spans="1:7">
      <c r="A78" s="8" t="s">
        <v>11</v>
      </c>
      <c r="B78" s="39">
        <v>250</v>
      </c>
      <c r="C78" s="39">
        <v>250</v>
      </c>
      <c r="D78" s="283">
        <v>100</v>
      </c>
      <c r="E78" s="39">
        <v>1052</v>
      </c>
      <c r="F78" s="39">
        <v>1070</v>
      </c>
      <c r="G78" s="283">
        <v>98.317757009345797</v>
      </c>
    </row>
    <row r="79" spans="1:7">
      <c r="A79" s="8" t="s">
        <v>12</v>
      </c>
      <c r="B79" s="39">
        <v>230</v>
      </c>
      <c r="C79" s="39">
        <v>230</v>
      </c>
      <c r="D79" s="283">
        <v>100</v>
      </c>
      <c r="E79" s="39">
        <v>1110</v>
      </c>
      <c r="F79" s="39">
        <v>1563</v>
      </c>
      <c r="G79" s="283">
        <v>71.017274472168907</v>
      </c>
    </row>
    <row r="80" spans="1:7">
      <c r="A80" s="8" t="s">
        <v>13</v>
      </c>
      <c r="B80" s="39">
        <v>271</v>
      </c>
      <c r="C80" s="39">
        <v>271</v>
      </c>
      <c r="D80" s="283">
        <v>100</v>
      </c>
      <c r="E80" s="39">
        <v>402</v>
      </c>
      <c r="F80" s="39">
        <v>582</v>
      </c>
      <c r="G80" s="283">
        <v>69.072164948453604</v>
      </c>
    </row>
    <row r="81" spans="1:7">
      <c r="A81" s="8" t="s">
        <v>14</v>
      </c>
      <c r="B81" s="39">
        <v>235</v>
      </c>
      <c r="C81" s="39">
        <v>235</v>
      </c>
      <c r="D81" s="283">
        <v>100</v>
      </c>
      <c r="E81" s="39">
        <v>528</v>
      </c>
      <c r="F81" s="39">
        <v>576</v>
      </c>
      <c r="G81" s="283">
        <v>91.666666666666657</v>
      </c>
    </row>
    <row r="82" spans="1:7">
      <c r="A82" s="8" t="s">
        <v>15</v>
      </c>
      <c r="B82" s="64"/>
      <c r="C82" s="64"/>
      <c r="D82" s="65"/>
      <c r="E82" s="39">
        <v>858</v>
      </c>
      <c r="F82" s="39">
        <v>1997</v>
      </c>
      <c r="G82" s="283">
        <v>42.96444667000501</v>
      </c>
    </row>
    <row r="83" spans="1:7">
      <c r="A83" s="8" t="s">
        <v>16</v>
      </c>
      <c r="B83" s="39">
        <v>326</v>
      </c>
      <c r="C83" s="39">
        <v>326</v>
      </c>
      <c r="D83" s="283">
        <v>100</v>
      </c>
      <c r="E83" s="39">
        <v>720</v>
      </c>
      <c r="F83" s="39">
        <v>720</v>
      </c>
      <c r="G83" s="283">
        <v>100</v>
      </c>
    </row>
    <row r="84" spans="1:7">
      <c r="A84" s="8" t="s">
        <v>17</v>
      </c>
      <c r="B84" s="39">
        <v>785</v>
      </c>
      <c r="C84" s="39">
        <v>8951</v>
      </c>
      <c r="D84" s="283">
        <v>8.77</v>
      </c>
      <c r="E84" s="39">
        <v>1331</v>
      </c>
      <c r="F84" s="39">
        <v>1357</v>
      </c>
      <c r="G84" s="283">
        <v>98.084008843036102</v>
      </c>
    </row>
    <row r="85" spans="1:7">
      <c r="A85" s="8" t="s">
        <v>18</v>
      </c>
      <c r="B85" s="39">
        <v>459</v>
      </c>
      <c r="C85" s="39">
        <v>459</v>
      </c>
      <c r="D85" s="283">
        <v>100</v>
      </c>
      <c r="E85" s="39">
        <v>891</v>
      </c>
      <c r="F85" s="39">
        <v>953</v>
      </c>
      <c r="G85" s="283">
        <v>93.494228751311653</v>
      </c>
    </row>
    <row r="86" spans="1:7">
      <c r="A86" s="8" t="s">
        <v>19</v>
      </c>
      <c r="B86" s="39">
        <v>1821</v>
      </c>
      <c r="C86" s="39">
        <v>12685</v>
      </c>
      <c r="D86" s="283">
        <v>14.35</v>
      </c>
      <c r="E86" s="39">
        <v>252</v>
      </c>
      <c r="F86" s="39">
        <v>278</v>
      </c>
      <c r="G86" s="283">
        <v>90.647482014388487</v>
      </c>
    </row>
    <row r="87" spans="1:7">
      <c r="A87" s="8" t="s">
        <v>20</v>
      </c>
      <c r="B87" s="39">
        <v>103</v>
      </c>
      <c r="C87" s="39">
        <v>103</v>
      </c>
      <c r="D87" s="283">
        <v>100</v>
      </c>
      <c r="E87" s="39">
        <v>3</v>
      </c>
      <c r="F87" s="39">
        <v>178</v>
      </c>
      <c r="G87" s="283">
        <v>1.6853932584269662</v>
      </c>
    </row>
    <row r="88" spans="1:7">
      <c r="A88" s="8" t="s">
        <v>21</v>
      </c>
      <c r="B88" s="39">
        <v>373</v>
      </c>
      <c r="C88" s="39">
        <v>373</v>
      </c>
      <c r="D88" s="283">
        <v>100</v>
      </c>
      <c r="E88" s="39">
        <v>517</v>
      </c>
      <c r="F88" s="39">
        <v>517</v>
      </c>
      <c r="G88" s="283">
        <v>100</v>
      </c>
    </row>
    <row r="89" spans="1:7" ht="15.75" thickBot="1">
      <c r="A89" s="37" t="s">
        <v>22</v>
      </c>
      <c r="B89" s="41">
        <v>1375</v>
      </c>
      <c r="C89" s="41">
        <v>1597</v>
      </c>
      <c r="D89" s="284">
        <v>86.098935504070127</v>
      </c>
      <c r="E89" s="41">
        <v>1414</v>
      </c>
      <c r="F89" s="41">
        <v>1640</v>
      </c>
      <c r="G89" s="284">
        <v>86.219512195121951</v>
      </c>
    </row>
    <row r="90" spans="1:7" ht="16.5" customHeight="1" thickBot="1">
      <c r="A90" s="11" t="s">
        <v>23</v>
      </c>
      <c r="B90" s="19">
        <f>SUM(B74:B89)</f>
        <v>7976</v>
      </c>
      <c r="C90" s="19">
        <f>SUM(C74:C89)</f>
        <v>27371</v>
      </c>
      <c r="D90" s="205">
        <f>B90*100/C90</f>
        <v>29.140331007270468</v>
      </c>
      <c r="E90" s="19">
        <f>SUM(E74:E89)</f>
        <v>11667</v>
      </c>
      <c r="F90" s="19">
        <f>SUM(F74:F89)</f>
        <v>14423</v>
      </c>
      <c r="G90" s="205">
        <f>E90*100/F90</f>
        <v>80.891631422034251</v>
      </c>
    </row>
    <row r="91" spans="1:7" ht="15.75" thickBot="1">
      <c r="A91" s="62" t="s">
        <v>25</v>
      </c>
      <c r="B91" s="63">
        <v>4</v>
      </c>
      <c r="C91" s="63">
        <v>15</v>
      </c>
      <c r="D91" s="286">
        <v>26.666666666666668</v>
      </c>
      <c r="E91" s="63">
        <v>2</v>
      </c>
      <c r="F91" s="63">
        <v>3</v>
      </c>
      <c r="G91" s="286">
        <v>66.666666666666657</v>
      </c>
    </row>
    <row r="92" spans="1:7" ht="23.25" customHeight="1" thickBot="1">
      <c r="A92" s="11" t="s">
        <v>27</v>
      </c>
      <c r="B92" s="19">
        <f>B90+B91</f>
        <v>7980</v>
      </c>
      <c r="C92" s="19">
        <f>C90+C91</f>
        <v>27386</v>
      </c>
      <c r="D92" s="208">
        <f>B92*100/C92</f>
        <v>29.138976119184985</v>
      </c>
      <c r="E92" s="19">
        <f>SUM(E90:E91)</f>
        <v>11669</v>
      </c>
      <c r="F92" s="19">
        <f>F90+F91</f>
        <v>14426</v>
      </c>
      <c r="G92" s="208">
        <f>E92*100/F92</f>
        <v>80.888673228892273</v>
      </c>
    </row>
    <row r="95" spans="1:7" ht="15" customHeight="1">
      <c r="A95"/>
      <c r="B95"/>
      <c r="C95"/>
      <c r="D95" s="18"/>
    </row>
    <row r="96" spans="1:7">
      <c r="A96"/>
      <c r="B96"/>
      <c r="C96"/>
      <c r="D96" s="18"/>
    </row>
    <row r="97" spans="1:7">
      <c r="A97"/>
      <c r="B97"/>
      <c r="C97"/>
      <c r="D97" s="18"/>
    </row>
    <row r="98" spans="1:7">
      <c r="A98"/>
      <c r="B98"/>
      <c r="C98"/>
      <c r="D98" s="18"/>
    </row>
    <row r="99" spans="1:7">
      <c r="A99"/>
      <c r="B99"/>
      <c r="C99"/>
      <c r="D99" s="18"/>
    </row>
    <row r="100" spans="1:7">
      <c r="A100"/>
      <c r="B100"/>
      <c r="C100"/>
      <c r="D100" s="18"/>
    </row>
    <row r="101" spans="1:7">
      <c r="A101"/>
      <c r="B101"/>
      <c r="C101"/>
      <c r="D101" s="18"/>
    </row>
    <row r="102" spans="1:7">
      <c r="A102"/>
      <c r="B102"/>
      <c r="C102"/>
      <c r="D102" s="18"/>
    </row>
    <row r="103" spans="1:7">
      <c r="A103"/>
      <c r="B103"/>
      <c r="C103"/>
      <c r="D103" s="18"/>
    </row>
    <row r="104" spans="1:7">
      <c r="A104"/>
      <c r="B104"/>
      <c r="C104"/>
      <c r="D104" s="18"/>
      <c r="G104"/>
    </row>
    <row r="105" spans="1:7">
      <c r="A105"/>
      <c r="B105"/>
      <c r="C105"/>
      <c r="D105" s="18"/>
      <c r="G105"/>
    </row>
    <row r="106" spans="1:7">
      <c r="A106"/>
      <c r="B106"/>
      <c r="C106"/>
      <c r="D106" s="18"/>
      <c r="G106"/>
    </row>
    <row r="107" spans="1:7">
      <c r="A107"/>
      <c r="B107"/>
      <c r="C107"/>
      <c r="D107" s="18"/>
      <c r="G107"/>
    </row>
    <row r="108" spans="1:7">
      <c r="A108"/>
      <c r="B108"/>
      <c r="C108"/>
      <c r="D108" s="18"/>
      <c r="G108"/>
    </row>
    <row r="109" spans="1:7">
      <c r="A109"/>
      <c r="B109"/>
      <c r="C109"/>
      <c r="D109" s="18"/>
      <c r="G109"/>
    </row>
    <row r="110" spans="1:7">
      <c r="A110"/>
      <c r="B110"/>
      <c r="C110"/>
      <c r="D110" s="18"/>
      <c r="G110"/>
    </row>
    <row r="111" spans="1:7">
      <c r="A111"/>
      <c r="B111"/>
      <c r="C111"/>
      <c r="D111" s="18"/>
      <c r="G111"/>
    </row>
    <row r="112" spans="1:7">
      <c r="A112"/>
      <c r="B112"/>
      <c r="C112"/>
      <c r="D112" s="18"/>
      <c r="G112"/>
    </row>
    <row r="113" spans="1:7">
      <c r="A113"/>
      <c r="B113"/>
      <c r="C113"/>
      <c r="D113" s="18"/>
      <c r="G113"/>
    </row>
    <row r="114" spans="1:7">
      <c r="A114"/>
      <c r="B114"/>
      <c r="C114"/>
      <c r="D114" s="18"/>
      <c r="G114"/>
    </row>
    <row r="115" spans="1:7">
      <c r="A115"/>
      <c r="B115"/>
      <c r="C115"/>
      <c r="D115" s="18"/>
      <c r="G115"/>
    </row>
  </sheetData>
  <mergeCells count="4">
    <mergeCell ref="A1:G1"/>
    <mergeCell ref="A24:G24"/>
    <mergeCell ref="A47:G47"/>
    <mergeCell ref="A71:G71"/>
  </mergeCells>
  <pageMargins left="0.7" right="0.7" top="0.75" bottom="0.75" header="0.3" footer="0.3"/>
  <pageSetup paperSize="9" scale="87" orientation="landscape" r:id="rId1"/>
  <rowBreaks count="3" manualBreakCount="3">
    <brk id="23" max="16383" man="1"/>
    <brk id="46" max="16383" man="1"/>
    <brk id="70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I8" sqref="I8"/>
    </sheetView>
  </sheetViews>
  <sheetFormatPr defaultRowHeight="15"/>
  <cols>
    <col min="1" max="1" width="36.5703125" customWidth="1"/>
    <col min="2" max="2" width="21.7109375" customWidth="1"/>
    <col min="3" max="3" width="22" customWidth="1"/>
    <col min="4" max="4" width="13.5703125" customWidth="1"/>
    <col min="5" max="5" width="11.7109375" customWidth="1"/>
    <col min="6" max="6" width="19.42578125" customWidth="1"/>
  </cols>
  <sheetData>
    <row r="1" spans="1:7" ht="31.5" customHeight="1" thickBot="1">
      <c r="A1" s="227" t="s">
        <v>306</v>
      </c>
      <c r="B1" s="227"/>
      <c r="C1" s="227"/>
      <c r="D1" s="227"/>
      <c r="E1" s="227"/>
      <c r="F1" s="227"/>
    </row>
    <row r="2" spans="1:7" ht="96" customHeight="1" thickBot="1">
      <c r="A2" s="25" t="s">
        <v>0</v>
      </c>
      <c r="B2" s="77" t="s">
        <v>305</v>
      </c>
      <c r="C2" s="77" t="s">
        <v>304</v>
      </c>
      <c r="D2" s="167" t="s">
        <v>303</v>
      </c>
      <c r="E2" s="167" t="s">
        <v>302</v>
      </c>
      <c r="F2" s="166" t="s">
        <v>301</v>
      </c>
    </row>
    <row r="3" spans="1:7" ht="12.75" customHeight="1" thickTop="1" thickBot="1">
      <c r="A3" s="21">
        <v>1</v>
      </c>
      <c r="B3" s="21">
        <v>2</v>
      </c>
      <c r="C3" s="21">
        <v>3</v>
      </c>
      <c r="D3" s="165">
        <v>4</v>
      </c>
      <c r="E3" s="165">
        <v>5</v>
      </c>
      <c r="F3" s="165">
        <v>6</v>
      </c>
    </row>
    <row r="4" spans="1:7" ht="15.75" thickTop="1">
      <c r="A4" s="8" t="s">
        <v>103</v>
      </c>
      <c r="B4" s="59" t="s">
        <v>297</v>
      </c>
      <c r="C4" s="321" t="s">
        <v>297</v>
      </c>
      <c r="D4" s="322">
        <v>0</v>
      </c>
      <c r="E4" s="323">
        <v>1</v>
      </c>
      <c r="F4" s="324">
        <v>0</v>
      </c>
      <c r="G4" s="87"/>
    </row>
    <row r="5" spans="1:7">
      <c r="A5" s="8" t="s">
        <v>104</v>
      </c>
      <c r="B5" s="59" t="s">
        <v>297</v>
      </c>
      <c r="C5" s="59" t="s">
        <v>297</v>
      </c>
      <c r="D5" s="198">
        <v>1</v>
      </c>
      <c r="E5" s="198">
        <v>4</v>
      </c>
      <c r="F5" s="200">
        <v>4.807692307692308E-3</v>
      </c>
    </row>
    <row r="6" spans="1:7">
      <c r="A6" s="8" t="s">
        <v>105</v>
      </c>
      <c r="B6" s="59" t="s">
        <v>297</v>
      </c>
      <c r="C6" s="59" t="s">
        <v>297</v>
      </c>
      <c r="D6" s="198">
        <v>0</v>
      </c>
      <c r="E6" s="198">
        <v>0</v>
      </c>
      <c r="F6" s="103">
        <v>0</v>
      </c>
    </row>
    <row r="7" spans="1:7">
      <c r="A7" s="8" t="s">
        <v>106</v>
      </c>
      <c r="B7" s="59" t="s">
        <v>297</v>
      </c>
      <c r="C7" s="59" t="s">
        <v>297</v>
      </c>
      <c r="D7" s="198">
        <v>2</v>
      </c>
      <c r="E7" s="198">
        <v>2</v>
      </c>
      <c r="F7" s="200">
        <v>1.9230769230769232E-2</v>
      </c>
    </row>
    <row r="8" spans="1:7">
      <c r="A8" s="8" t="s">
        <v>107</v>
      </c>
      <c r="B8" s="59" t="s">
        <v>297</v>
      </c>
      <c r="C8" s="59" t="s">
        <v>297</v>
      </c>
      <c r="D8" s="198">
        <v>1</v>
      </c>
      <c r="E8" s="198">
        <v>1</v>
      </c>
      <c r="F8" s="200">
        <v>1.9230769230769232E-2</v>
      </c>
    </row>
    <row r="9" spans="1:7">
      <c r="A9" s="8" t="s">
        <v>108</v>
      </c>
      <c r="B9" s="59" t="s">
        <v>297</v>
      </c>
      <c r="C9" s="59" t="s">
        <v>297</v>
      </c>
      <c r="D9" s="198">
        <v>0</v>
      </c>
      <c r="E9" s="198">
        <v>3</v>
      </c>
      <c r="F9" s="200">
        <v>0</v>
      </c>
    </row>
    <row r="10" spans="1:7">
      <c r="A10" s="8" t="s">
        <v>109</v>
      </c>
      <c r="B10" s="59" t="s">
        <v>297</v>
      </c>
      <c r="C10" s="59" t="s">
        <v>297</v>
      </c>
      <c r="D10" s="198">
        <v>11</v>
      </c>
      <c r="E10" s="198">
        <v>1</v>
      </c>
      <c r="F10" s="200">
        <v>0.21153846153846154</v>
      </c>
    </row>
    <row r="11" spans="1:7">
      <c r="A11" s="8" t="s">
        <v>110</v>
      </c>
      <c r="B11" s="59" t="s">
        <v>297</v>
      </c>
      <c r="C11" s="59" t="s">
        <v>297</v>
      </c>
      <c r="D11" s="198">
        <v>0</v>
      </c>
      <c r="E11" s="198">
        <v>1</v>
      </c>
      <c r="F11" s="200">
        <v>0</v>
      </c>
    </row>
    <row r="12" spans="1:7">
      <c r="A12" s="8" t="s">
        <v>111</v>
      </c>
      <c r="B12" s="59" t="s">
        <v>297</v>
      </c>
      <c r="C12" s="59" t="s">
        <v>297</v>
      </c>
      <c r="D12" s="198">
        <v>3</v>
      </c>
      <c r="E12" s="198">
        <v>5</v>
      </c>
      <c r="F12" s="200">
        <v>1.1538461538461537E-2</v>
      </c>
    </row>
    <row r="13" spans="1:7">
      <c r="A13" s="8" t="s">
        <v>112</v>
      </c>
      <c r="B13" s="59" t="s">
        <v>297</v>
      </c>
      <c r="C13" s="59" t="s">
        <v>297</v>
      </c>
      <c r="D13" s="198">
        <v>2</v>
      </c>
      <c r="E13" s="198">
        <v>1</v>
      </c>
      <c r="F13" s="200">
        <v>3.8461538461538464E-2</v>
      </c>
    </row>
    <row r="14" spans="1:7">
      <c r="A14" s="8" t="s">
        <v>113</v>
      </c>
      <c r="B14" s="59" t="s">
        <v>297</v>
      </c>
      <c r="C14" s="59" t="s">
        <v>297</v>
      </c>
      <c r="D14" s="198">
        <v>1</v>
      </c>
      <c r="E14" s="198">
        <v>2</v>
      </c>
      <c r="F14" s="200">
        <v>9.6153846153846159E-3</v>
      </c>
    </row>
    <row r="15" spans="1:7">
      <c r="A15" s="8" t="s">
        <v>114</v>
      </c>
      <c r="B15" s="59" t="s">
        <v>297</v>
      </c>
      <c r="C15" s="59" t="s">
        <v>297</v>
      </c>
      <c r="D15" s="198">
        <v>0</v>
      </c>
      <c r="E15" s="198">
        <v>1</v>
      </c>
      <c r="F15" s="200">
        <v>0</v>
      </c>
    </row>
    <row r="16" spans="1:7">
      <c r="A16" s="8" t="s">
        <v>115</v>
      </c>
      <c r="B16" s="59" t="s">
        <v>297</v>
      </c>
      <c r="C16" s="59" t="s">
        <v>297</v>
      </c>
      <c r="D16" s="198">
        <v>39</v>
      </c>
      <c r="E16" s="198">
        <v>1</v>
      </c>
      <c r="F16" s="200">
        <v>0.75</v>
      </c>
    </row>
    <row r="17" spans="1:6">
      <c r="A17" s="8" t="s">
        <v>116</v>
      </c>
      <c r="B17" s="59" t="s">
        <v>297</v>
      </c>
      <c r="C17" s="59" t="s">
        <v>297</v>
      </c>
      <c r="D17" s="198">
        <v>0</v>
      </c>
      <c r="E17" s="198">
        <v>0</v>
      </c>
      <c r="F17" s="200">
        <v>0</v>
      </c>
    </row>
    <row r="18" spans="1:6">
      <c r="A18" s="8" t="s">
        <v>180</v>
      </c>
      <c r="B18" s="59" t="s">
        <v>297</v>
      </c>
      <c r="C18" s="59" t="s">
        <v>297</v>
      </c>
      <c r="D18" s="198">
        <v>12</v>
      </c>
      <c r="E18" s="198">
        <v>1</v>
      </c>
      <c r="F18" s="200">
        <v>0.23076923076923078</v>
      </c>
    </row>
    <row r="19" spans="1:6">
      <c r="A19" s="8" t="s">
        <v>118</v>
      </c>
      <c r="B19" s="59" t="s">
        <v>297</v>
      </c>
      <c r="C19" s="59" t="s">
        <v>297</v>
      </c>
      <c r="D19" s="198">
        <v>0</v>
      </c>
      <c r="E19" s="198">
        <v>0</v>
      </c>
      <c r="F19" s="200">
        <v>0</v>
      </c>
    </row>
    <row r="20" spans="1:6">
      <c r="A20" s="8" t="s">
        <v>286</v>
      </c>
      <c r="B20" s="59" t="s">
        <v>297</v>
      </c>
      <c r="C20" s="59" t="s">
        <v>297</v>
      </c>
      <c r="D20" s="220"/>
      <c r="E20" s="220"/>
      <c r="F20" s="200"/>
    </row>
    <row r="21" spans="1:6">
      <c r="A21" s="8" t="s">
        <v>24</v>
      </c>
      <c r="B21" s="59" t="s">
        <v>297</v>
      </c>
      <c r="C21" s="59" t="s">
        <v>297</v>
      </c>
      <c r="D21" s="198">
        <v>2</v>
      </c>
      <c r="E21" s="198">
        <v>2</v>
      </c>
      <c r="F21" s="200">
        <v>1.9230769230769232E-2</v>
      </c>
    </row>
    <row r="22" spans="1:6">
      <c r="A22" s="8" t="s">
        <v>25</v>
      </c>
      <c r="B22" s="59" t="s">
        <v>297</v>
      </c>
      <c r="C22" s="59" t="s">
        <v>297</v>
      </c>
      <c r="D22" s="198">
        <v>104</v>
      </c>
      <c r="E22" s="198">
        <v>19</v>
      </c>
      <c r="F22" s="200">
        <v>0.10526315789473685</v>
      </c>
    </row>
    <row r="23" spans="1:6">
      <c r="A23" s="8" t="s">
        <v>26</v>
      </c>
      <c r="B23" s="59" t="s">
        <v>297</v>
      </c>
      <c r="C23" s="59" t="s">
        <v>297</v>
      </c>
      <c r="D23" s="198">
        <v>2</v>
      </c>
      <c r="E23" s="198">
        <v>2</v>
      </c>
      <c r="F23" s="200">
        <v>1.9230769230769232E-2</v>
      </c>
    </row>
    <row r="24" spans="1:6">
      <c r="A24" s="8" t="s">
        <v>285</v>
      </c>
      <c r="B24" s="59" t="s">
        <v>297</v>
      </c>
      <c r="C24" s="59" t="s">
        <v>297</v>
      </c>
      <c r="D24" s="220">
        <v>2</v>
      </c>
      <c r="E24" s="220">
        <v>1</v>
      </c>
      <c r="F24" s="164">
        <v>0.04</v>
      </c>
    </row>
    <row r="25" spans="1:6">
      <c r="A25" s="8" t="s">
        <v>300</v>
      </c>
      <c r="B25" s="59" t="s">
        <v>297</v>
      </c>
      <c r="C25" s="59" t="s">
        <v>297</v>
      </c>
      <c r="D25" s="198">
        <v>324</v>
      </c>
      <c r="E25" s="198">
        <v>3</v>
      </c>
      <c r="F25" s="200">
        <v>2.0769230769230771</v>
      </c>
    </row>
    <row r="26" spans="1:6">
      <c r="A26" s="8" t="s">
        <v>225</v>
      </c>
      <c r="B26" s="59" t="s">
        <v>299</v>
      </c>
      <c r="C26" s="59" t="s">
        <v>297</v>
      </c>
      <c r="D26" s="220">
        <v>0</v>
      </c>
      <c r="E26" s="220">
        <v>0</v>
      </c>
      <c r="F26" s="154">
        <v>0</v>
      </c>
    </row>
    <row r="27" spans="1:6" ht="15.75" thickBot="1">
      <c r="A27" s="37" t="s">
        <v>298</v>
      </c>
      <c r="B27" s="35" t="s">
        <v>297</v>
      </c>
      <c r="C27" s="35" t="s">
        <v>297</v>
      </c>
      <c r="D27" s="163">
        <v>0</v>
      </c>
      <c r="E27" s="163">
        <v>0</v>
      </c>
      <c r="F27" s="162">
        <v>0</v>
      </c>
    </row>
    <row r="30" spans="1:6">
      <c r="A30" s="161"/>
      <c r="B30" s="161"/>
    </row>
    <row r="31" spans="1:6">
      <c r="A31" s="33"/>
      <c r="B31" s="33"/>
    </row>
    <row r="32" spans="1:6">
      <c r="A32" s="33"/>
      <c r="B32" s="33"/>
    </row>
    <row r="33" spans="1:2">
      <c r="A33" s="161"/>
      <c r="B33" s="161"/>
    </row>
    <row r="34" spans="1:2">
      <c r="A34" s="161"/>
      <c r="B34" s="161"/>
    </row>
    <row r="35" spans="1:2">
      <c r="A35" s="161"/>
      <c r="B35" s="161"/>
    </row>
    <row r="36" spans="1:2">
      <c r="A36" s="161"/>
      <c r="B36" s="161"/>
    </row>
    <row r="37" spans="1:2">
      <c r="A37" s="161"/>
      <c r="B37" s="161"/>
    </row>
    <row r="38" spans="1:2">
      <c r="A38" s="161"/>
      <c r="B38" s="161"/>
    </row>
    <row r="39" spans="1:2">
      <c r="A39" s="161"/>
      <c r="B39" s="161"/>
    </row>
    <row r="40" spans="1:2">
      <c r="A40" s="33"/>
      <c r="B40" s="33"/>
    </row>
    <row r="41" spans="1:2">
      <c r="A41" s="161"/>
      <c r="B41" s="161"/>
    </row>
    <row r="42" spans="1:2">
      <c r="A42" s="161"/>
      <c r="B42" s="161"/>
    </row>
    <row r="43" spans="1:2">
      <c r="A43" s="33"/>
      <c r="B43" s="33"/>
    </row>
    <row r="44" spans="1:2">
      <c r="A44" s="161"/>
      <c r="B44" s="161"/>
    </row>
    <row r="45" spans="1:2">
      <c r="A45" s="161"/>
      <c r="B45" s="161"/>
    </row>
    <row r="46" spans="1:2">
      <c r="A46" s="33"/>
      <c r="B46" s="33"/>
    </row>
    <row r="47" spans="1:2">
      <c r="A47" s="33"/>
      <c r="B47" s="33"/>
    </row>
    <row r="48" spans="1:2">
      <c r="A48" s="161"/>
      <c r="B48" s="161"/>
    </row>
    <row r="49" spans="1:2">
      <c r="A49" s="161"/>
      <c r="B49" s="161"/>
    </row>
    <row r="50" spans="1:2">
      <c r="A50" s="161"/>
      <c r="B50" s="161"/>
    </row>
    <row r="51" spans="1:2">
      <c r="A51" s="161"/>
      <c r="B51" s="161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148"/>
  <sheetViews>
    <sheetView zoomScale="90" zoomScaleNormal="90" workbookViewId="0">
      <selection activeCell="R128" sqref="R128"/>
    </sheetView>
  </sheetViews>
  <sheetFormatPr defaultRowHeight="15"/>
  <cols>
    <col min="1" max="1" width="24.7109375" style="168" customWidth="1"/>
    <col min="2" max="2" width="9.42578125" style="168" customWidth="1"/>
    <col min="3" max="3" width="9.140625" style="168" customWidth="1"/>
    <col min="4" max="4" width="9.42578125" style="168" customWidth="1"/>
    <col min="5" max="5" width="9" style="168" customWidth="1"/>
    <col min="6" max="7" width="9.28515625" style="168" customWidth="1"/>
    <col min="8" max="8" width="9.5703125" style="168" customWidth="1"/>
    <col min="9" max="9" width="9.42578125" style="168" customWidth="1"/>
    <col min="10" max="10" width="9.7109375" style="168" customWidth="1"/>
    <col min="11" max="11" width="9.140625" style="168" customWidth="1"/>
    <col min="12" max="13" width="9.42578125" style="168" customWidth="1"/>
    <col min="14" max="14" width="10" style="168" customWidth="1"/>
    <col min="15" max="15" width="9.42578125" style="168" customWidth="1"/>
  </cols>
  <sheetData>
    <row r="1" spans="1:18" ht="25.5" customHeight="1" thickBot="1">
      <c r="A1" s="228" t="s">
        <v>345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8" s="175" customFormat="1" ht="113.25" customHeight="1" thickBot="1">
      <c r="A2" s="25" t="s">
        <v>0</v>
      </c>
      <c r="B2" s="274" t="s">
        <v>344</v>
      </c>
      <c r="C2" s="274"/>
      <c r="D2" s="274" t="s">
        <v>343</v>
      </c>
      <c r="E2" s="274"/>
      <c r="F2" s="274"/>
      <c r="G2" s="274" t="s">
        <v>342</v>
      </c>
      <c r="H2" s="274"/>
      <c r="I2" s="274" t="s">
        <v>341</v>
      </c>
      <c r="J2" s="274"/>
      <c r="K2" s="274"/>
      <c r="L2" s="274" t="s">
        <v>340</v>
      </c>
      <c r="M2" s="274"/>
      <c r="N2" s="274" t="s">
        <v>339</v>
      </c>
      <c r="O2" s="274"/>
    </row>
    <row r="3" spans="1:18" s="175" customFormat="1" ht="12.75" customHeight="1" thickTop="1" thickBot="1">
      <c r="A3" s="21">
        <v>1</v>
      </c>
      <c r="B3" s="258">
        <v>2</v>
      </c>
      <c r="C3" s="258"/>
      <c r="D3" s="258">
        <v>3</v>
      </c>
      <c r="E3" s="258"/>
      <c r="F3" s="258"/>
      <c r="G3" s="258">
        <v>4</v>
      </c>
      <c r="H3" s="258"/>
      <c r="I3" s="258">
        <v>5</v>
      </c>
      <c r="J3" s="258"/>
      <c r="K3" s="258"/>
      <c r="L3" s="258">
        <v>6</v>
      </c>
      <c r="M3" s="258"/>
      <c r="N3" s="258">
        <v>7</v>
      </c>
      <c r="O3" s="258"/>
    </row>
    <row r="4" spans="1:18" ht="17.25" customHeight="1" thickTop="1">
      <c r="A4" s="8" t="s">
        <v>103</v>
      </c>
      <c r="B4" s="275" t="s">
        <v>297</v>
      </c>
      <c r="C4" s="275"/>
      <c r="D4" s="275" t="s">
        <v>297</v>
      </c>
      <c r="E4" s="275"/>
      <c r="F4" s="275"/>
      <c r="G4" s="275" t="s">
        <v>297</v>
      </c>
      <c r="H4" s="275"/>
      <c r="I4" s="275" t="s">
        <v>297</v>
      </c>
      <c r="J4" s="275"/>
      <c r="K4" s="275"/>
      <c r="L4" s="275" t="s">
        <v>297</v>
      </c>
      <c r="M4" s="275"/>
      <c r="N4" s="275">
        <v>5</v>
      </c>
      <c r="O4" s="275"/>
    </row>
    <row r="5" spans="1:18" ht="16.5" customHeight="1">
      <c r="A5" s="8" t="s">
        <v>104</v>
      </c>
      <c r="B5" s="271" t="s">
        <v>297</v>
      </c>
      <c r="C5" s="271"/>
      <c r="D5" s="271" t="s">
        <v>297</v>
      </c>
      <c r="E5" s="271"/>
      <c r="F5" s="271"/>
      <c r="G5" s="271" t="s">
        <v>297</v>
      </c>
      <c r="H5" s="271"/>
      <c r="I5" s="271" t="s">
        <v>297</v>
      </c>
      <c r="J5" s="271"/>
      <c r="K5" s="271"/>
      <c r="L5" s="271" t="s">
        <v>297</v>
      </c>
      <c r="M5" s="271"/>
      <c r="N5" s="271">
        <v>7</v>
      </c>
      <c r="O5" s="271"/>
    </row>
    <row r="6" spans="1:18" ht="15" customHeight="1">
      <c r="A6" s="8" t="s">
        <v>105</v>
      </c>
      <c r="B6" s="271" t="s">
        <v>297</v>
      </c>
      <c r="C6" s="271"/>
      <c r="D6" s="271" t="s">
        <v>297</v>
      </c>
      <c r="E6" s="271"/>
      <c r="F6" s="271"/>
      <c r="G6" s="271" t="s">
        <v>297</v>
      </c>
      <c r="H6" s="271"/>
      <c r="I6" s="271" t="s">
        <v>297</v>
      </c>
      <c r="J6" s="271"/>
      <c r="K6" s="271"/>
      <c r="L6" s="271" t="s">
        <v>297</v>
      </c>
      <c r="M6" s="271"/>
      <c r="N6" s="271">
        <v>17</v>
      </c>
      <c r="O6" s="271"/>
    </row>
    <row r="7" spans="1:18" ht="16.5" customHeight="1">
      <c r="A7" s="8" t="s">
        <v>106</v>
      </c>
      <c r="B7" s="271" t="s">
        <v>297</v>
      </c>
      <c r="C7" s="271"/>
      <c r="D7" s="271" t="s">
        <v>297</v>
      </c>
      <c r="E7" s="271"/>
      <c r="F7" s="271"/>
      <c r="G7" s="271" t="s">
        <v>297</v>
      </c>
      <c r="H7" s="271"/>
      <c r="I7" s="271" t="s">
        <v>297</v>
      </c>
      <c r="J7" s="271"/>
      <c r="K7" s="271"/>
      <c r="L7" s="271" t="s">
        <v>297</v>
      </c>
      <c r="M7" s="271"/>
      <c r="N7" s="271">
        <v>6</v>
      </c>
      <c r="O7" s="271"/>
    </row>
    <row r="8" spans="1:18" ht="15.75" customHeight="1">
      <c r="A8" s="8" t="s">
        <v>107</v>
      </c>
      <c r="B8" s="271" t="s">
        <v>297</v>
      </c>
      <c r="C8" s="271"/>
      <c r="D8" s="271" t="s">
        <v>297</v>
      </c>
      <c r="E8" s="271"/>
      <c r="F8" s="271"/>
      <c r="G8" s="271" t="s">
        <v>297</v>
      </c>
      <c r="H8" s="271"/>
      <c r="I8" s="271" t="s">
        <v>297</v>
      </c>
      <c r="J8" s="271"/>
      <c r="K8" s="271"/>
      <c r="L8" s="271" t="s">
        <v>297</v>
      </c>
      <c r="M8" s="271"/>
      <c r="N8" s="271">
        <v>8</v>
      </c>
      <c r="O8" s="271"/>
    </row>
    <row r="9" spans="1:18" ht="15.75" customHeight="1">
      <c r="A9" s="8" t="s">
        <v>108</v>
      </c>
      <c r="B9" s="271" t="s">
        <v>297</v>
      </c>
      <c r="C9" s="271"/>
      <c r="D9" s="271" t="s">
        <v>297</v>
      </c>
      <c r="E9" s="271"/>
      <c r="F9" s="271"/>
      <c r="G9" s="271" t="s">
        <v>297</v>
      </c>
      <c r="H9" s="271"/>
      <c r="I9" s="271" t="s">
        <v>297</v>
      </c>
      <c r="J9" s="271"/>
      <c r="K9" s="271"/>
      <c r="L9" s="271" t="s">
        <v>297</v>
      </c>
      <c r="M9" s="271"/>
      <c r="N9" s="271">
        <v>6</v>
      </c>
      <c r="O9" s="271"/>
    </row>
    <row r="10" spans="1:18" ht="15" customHeight="1">
      <c r="A10" s="8" t="s">
        <v>109</v>
      </c>
      <c r="B10" s="271" t="s">
        <v>297</v>
      </c>
      <c r="C10" s="271"/>
      <c r="D10" s="271" t="s">
        <v>297</v>
      </c>
      <c r="E10" s="271"/>
      <c r="F10" s="271"/>
      <c r="G10" s="271" t="s">
        <v>297</v>
      </c>
      <c r="H10" s="271"/>
      <c r="I10" s="271" t="s">
        <v>297</v>
      </c>
      <c r="J10" s="271"/>
      <c r="K10" s="271"/>
      <c r="L10" s="271" t="s">
        <v>297</v>
      </c>
      <c r="M10" s="271"/>
      <c r="N10" s="271">
        <v>8</v>
      </c>
      <c r="O10" s="271"/>
    </row>
    <row r="11" spans="1:18" ht="16.5" customHeight="1">
      <c r="A11" s="8" t="s">
        <v>110</v>
      </c>
      <c r="B11" s="271" t="s">
        <v>297</v>
      </c>
      <c r="C11" s="271"/>
      <c r="D11" s="271" t="s">
        <v>297</v>
      </c>
      <c r="E11" s="271"/>
      <c r="F11" s="271"/>
      <c r="G11" s="271" t="s">
        <v>297</v>
      </c>
      <c r="H11" s="271"/>
      <c r="I11" s="271" t="s">
        <v>297</v>
      </c>
      <c r="J11" s="271"/>
      <c r="K11" s="271"/>
      <c r="L11" s="271" t="s">
        <v>297</v>
      </c>
      <c r="M11" s="271"/>
      <c r="N11" s="271">
        <v>5</v>
      </c>
      <c r="O11" s="271"/>
      <c r="R11" s="87"/>
    </row>
    <row r="12" spans="1:18" ht="17.25" customHeight="1">
      <c r="A12" s="8" t="s">
        <v>111</v>
      </c>
      <c r="B12" s="271" t="s">
        <v>297</v>
      </c>
      <c r="C12" s="271"/>
      <c r="D12" s="271" t="s">
        <v>297</v>
      </c>
      <c r="E12" s="271"/>
      <c r="F12" s="271"/>
      <c r="G12" s="271" t="s">
        <v>297</v>
      </c>
      <c r="H12" s="271"/>
      <c r="I12" s="271" t="s">
        <v>297</v>
      </c>
      <c r="J12" s="271"/>
      <c r="K12" s="271"/>
      <c r="L12" s="271" t="s">
        <v>297</v>
      </c>
      <c r="M12" s="271"/>
      <c r="N12" s="271">
        <v>9</v>
      </c>
      <c r="O12" s="271"/>
      <c r="R12" s="87"/>
    </row>
    <row r="13" spans="1:18" ht="13.5" customHeight="1">
      <c r="A13" s="8" t="s">
        <v>112</v>
      </c>
      <c r="B13" s="271" t="s">
        <v>297</v>
      </c>
      <c r="C13" s="271"/>
      <c r="D13" s="271" t="s">
        <v>297</v>
      </c>
      <c r="E13" s="271"/>
      <c r="F13" s="271"/>
      <c r="G13" s="271" t="s">
        <v>297</v>
      </c>
      <c r="H13" s="271"/>
      <c r="I13" s="271" t="s">
        <v>297</v>
      </c>
      <c r="J13" s="271"/>
      <c r="K13" s="271"/>
      <c r="L13" s="271" t="s">
        <v>297</v>
      </c>
      <c r="M13" s="271"/>
      <c r="N13" s="271">
        <v>4</v>
      </c>
      <c r="O13" s="271"/>
    </row>
    <row r="14" spans="1:18" ht="13.5" customHeight="1">
      <c r="A14" s="8" t="s">
        <v>113</v>
      </c>
      <c r="B14" s="271" t="s">
        <v>297</v>
      </c>
      <c r="C14" s="271"/>
      <c r="D14" s="271" t="s">
        <v>297</v>
      </c>
      <c r="E14" s="271"/>
      <c r="F14" s="271"/>
      <c r="G14" s="271" t="s">
        <v>297</v>
      </c>
      <c r="H14" s="271"/>
      <c r="I14" s="271" t="s">
        <v>297</v>
      </c>
      <c r="J14" s="271"/>
      <c r="K14" s="271"/>
      <c r="L14" s="271" t="s">
        <v>297</v>
      </c>
      <c r="M14" s="271"/>
      <c r="N14" s="271">
        <v>27</v>
      </c>
      <c r="O14" s="271"/>
    </row>
    <row r="15" spans="1:18" ht="16.5" customHeight="1">
      <c r="A15" s="8" t="s">
        <v>114</v>
      </c>
      <c r="B15" s="271" t="s">
        <v>297</v>
      </c>
      <c r="C15" s="271"/>
      <c r="D15" s="271" t="s">
        <v>297</v>
      </c>
      <c r="E15" s="271"/>
      <c r="F15" s="271"/>
      <c r="G15" s="271" t="s">
        <v>297</v>
      </c>
      <c r="H15" s="271"/>
      <c r="I15" s="271" t="s">
        <v>297</v>
      </c>
      <c r="J15" s="271"/>
      <c r="K15" s="271"/>
      <c r="L15" s="271" t="s">
        <v>297</v>
      </c>
      <c r="M15" s="271"/>
      <c r="N15" s="271">
        <v>6</v>
      </c>
      <c r="O15" s="271"/>
    </row>
    <row r="16" spans="1:18" ht="17.25" customHeight="1">
      <c r="A16" s="8" t="s">
        <v>115</v>
      </c>
      <c r="B16" s="271" t="s">
        <v>297</v>
      </c>
      <c r="C16" s="271"/>
      <c r="D16" s="271" t="s">
        <v>297</v>
      </c>
      <c r="E16" s="271"/>
      <c r="F16" s="271"/>
      <c r="G16" s="271" t="s">
        <v>297</v>
      </c>
      <c r="H16" s="271"/>
      <c r="I16" s="271" t="s">
        <v>297</v>
      </c>
      <c r="J16" s="271"/>
      <c r="K16" s="271"/>
      <c r="L16" s="271" t="s">
        <v>297</v>
      </c>
      <c r="M16" s="271"/>
      <c r="N16" s="271">
        <v>12</v>
      </c>
      <c r="O16" s="271"/>
    </row>
    <row r="17" spans="1:15" ht="14.25" customHeight="1">
      <c r="A17" s="8" t="s">
        <v>116</v>
      </c>
      <c r="B17" s="271" t="s">
        <v>297</v>
      </c>
      <c r="C17" s="271"/>
      <c r="D17" s="271" t="s">
        <v>297</v>
      </c>
      <c r="E17" s="271"/>
      <c r="F17" s="271"/>
      <c r="G17" s="271" t="s">
        <v>297</v>
      </c>
      <c r="H17" s="271"/>
      <c r="I17" s="271" t="s">
        <v>297</v>
      </c>
      <c r="J17" s="271"/>
      <c r="K17" s="271"/>
      <c r="L17" s="271" t="s">
        <v>297</v>
      </c>
      <c r="M17" s="271"/>
      <c r="N17" s="271">
        <v>11</v>
      </c>
      <c r="O17" s="271"/>
    </row>
    <row r="18" spans="1:15" ht="15.75" customHeight="1">
      <c r="A18" s="8" t="s">
        <v>180</v>
      </c>
      <c r="B18" s="271" t="s">
        <v>297</v>
      </c>
      <c r="C18" s="271"/>
      <c r="D18" s="271" t="s">
        <v>297</v>
      </c>
      <c r="E18" s="271"/>
      <c r="F18" s="271"/>
      <c r="G18" s="271" t="s">
        <v>297</v>
      </c>
      <c r="H18" s="271"/>
      <c r="I18" s="271" t="s">
        <v>297</v>
      </c>
      <c r="J18" s="271"/>
      <c r="K18" s="271"/>
      <c r="L18" s="271" t="s">
        <v>297</v>
      </c>
      <c r="M18" s="271"/>
      <c r="N18" s="271">
        <v>9</v>
      </c>
      <c r="O18" s="271"/>
    </row>
    <row r="19" spans="1:15" ht="18.75" customHeight="1">
      <c r="A19" s="8" t="s">
        <v>118</v>
      </c>
      <c r="B19" s="271" t="s">
        <v>297</v>
      </c>
      <c r="C19" s="271"/>
      <c r="D19" s="271" t="s">
        <v>297</v>
      </c>
      <c r="E19" s="271"/>
      <c r="F19" s="271"/>
      <c r="G19" s="271" t="s">
        <v>297</v>
      </c>
      <c r="H19" s="271"/>
      <c r="I19" s="271" t="s">
        <v>297</v>
      </c>
      <c r="J19" s="271"/>
      <c r="K19" s="271"/>
      <c r="L19" s="271" t="s">
        <v>297</v>
      </c>
      <c r="M19" s="271"/>
      <c r="N19" s="271">
        <v>4</v>
      </c>
      <c r="O19" s="271"/>
    </row>
    <row r="20" spans="1:15">
      <c r="A20" s="8" t="s">
        <v>286</v>
      </c>
      <c r="B20" s="271" t="s">
        <v>297</v>
      </c>
      <c r="C20" s="271"/>
      <c r="D20" s="271" t="s">
        <v>297</v>
      </c>
      <c r="E20" s="271"/>
      <c r="F20" s="271"/>
      <c r="G20" s="271" t="s">
        <v>297</v>
      </c>
      <c r="H20" s="271"/>
      <c r="I20" s="271" t="s">
        <v>297</v>
      </c>
      <c r="J20" s="271"/>
      <c r="K20" s="271"/>
      <c r="L20" s="271" t="s">
        <v>297</v>
      </c>
      <c r="M20" s="271"/>
      <c r="N20" s="271">
        <v>4</v>
      </c>
      <c r="O20" s="271"/>
    </row>
    <row r="21" spans="1:15" ht="13.5" customHeight="1">
      <c r="A21" s="8" t="s">
        <v>225</v>
      </c>
      <c r="B21" s="271" t="s">
        <v>297</v>
      </c>
      <c r="C21" s="271"/>
      <c r="D21" s="271" t="s">
        <v>297</v>
      </c>
      <c r="E21" s="271"/>
      <c r="F21" s="271"/>
      <c r="G21" s="271" t="s">
        <v>297</v>
      </c>
      <c r="H21" s="271"/>
      <c r="I21" s="271" t="s">
        <v>297</v>
      </c>
      <c r="J21" s="271"/>
      <c r="K21" s="271"/>
      <c r="L21" s="271" t="s">
        <v>297</v>
      </c>
      <c r="M21" s="271"/>
      <c r="N21" s="271">
        <v>5</v>
      </c>
      <c r="O21" s="271"/>
    </row>
    <row r="22" spans="1:15">
      <c r="A22" s="8" t="s">
        <v>24</v>
      </c>
      <c r="B22" s="271" t="s">
        <v>297</v>
      </c>
      <c r="C22" s="271"/>
      <c r="D22" s="271" t="s">
        <v>297</v>
      </c>
      <c r="E22" s="271"/>
      <c r="F22" s="271"/>
      <c r="G22" s="271" t="s">
        <v>297</v>
      </c>
      <c r="H22" s="271"/>
      <c r="I22" s="271" t="s">
        <v>297</v>
      </c>
      <c r="J22" s="271"/>
      <c r="K22" s="271"/>
      <c r="L22" s="271" t="s">
        <v>297</v>
      </c>
      <c r="M22" s="271"/>
      <c r="N22" s="271">
        <v>3</v>
      </c>
      <c r="O22" s="271"/>
    </row>
    <row r="23" spans="1:15">
      <c r="A23" s="8" t="s">
        <v>25</v>
      </c>
      <c r="B23" s="271" t="s">
        <v>297</v>
      </c>
      <c r="C23" s="271"/>
      <c r="D23" s="271" t="s">
        <v>297</v>
      </c>
      <c r="E23" s="271"/>
      <c r="F23" s="271"/>
      <c r="G23" s="271" t="s">
        <v>297</v>
      </c>
      <c r="H23" s="271"/>
      <c r="I23" s="271" t="s">
        <v>297</v>
      </c>
      <c r="J23" s="271"/>
      <c r="K23" s="271"/>
      <c r="L23" s="271" t="s">
        <v>297</v>
      </c>
      <c r="M23" s="271"/>
      <c r="N23" s="271">
        <v>10</v>
      </c>
      <c r="O23" s="271"/>
    </row>
    <row r="24" spans="1:15">
      <c r="A24" s="8" t="s">
        <v>26</v>
      </c>
      <c r="B24" s="271" t="s">
        <v>297</v>
      </c>
      <c r="C24" s="271"/>
      <c r="D24" s="271" t="s">
        <v>297</v>
      </c>
      <c r="E24" s="271"/>
      <c r="F24" s="271"/>
      <c r="G24" s="271" t="s">
        <v>297</v>
      </c>
      <c r="H24" s="271"/>
      <c r="I24" s="271" t="s">
        <v>297</v>
      </c>
      <c r="J24" s="271"/>
      <c r="K24" s="271"/>
      <c r="L24" s="271" t="s">
        <v>297</v>
      </c>
      <c r="M24" s="271"/>
      <c r="N24" s="271">
        <v>4</v>
      </c>
      <c r="O24" s="271"/>
    </row>
    <row r="25" spans="1:15" ht="15.75" customHeight="1">
      <c r="A25" s="8" t="s">
        <v>298</v>
      </c>
      <c r="B25" s="271" t="s">
        <v>297</v>
      </c>
      <c r="C25" s="271"/>
      <c r="D25" s="271" t="s">
        <v>297</v>
      </c>
      <c r="E25" s="271"/>
      <c r="F25" s="271"/>
      <c r="G25" s="271" t="s">
        <v>297</v>
      </c>
      <c r="H25" s="271"/>
      <c r="I25" s="271" t="s">
        <v>297</v>
      </c>
      <c r="J25" s="271"/>
      <c r="K25" s="271"/>
      <c r="L25" s="271" t="s">
        <v>297</v>
      </c>
      <c r="M25" s="271"/>
      <c r="N25" s="271">
        <v>5</v>
      </c>
      <c r="O25" s="271"/>
    </row>
    <row r="26" spans="1:15" ht="26.25" customHeight="1">
      <c r="A26" s="8" t="s">
        <v>300</v>
      </c>
      <c r="B26" s="271" t="s">
        <v>297</v>
      </c>
      <c r="C26" s="271"/>
      <c r="D26" s="271" t="s">
        <v>297</v>
      </c>
      <c r="E26" s="271"/>
      <c r="F26" s="271"/>
      <c r="G26" s="271" t="s">
        <v>297</v>
      </c>
      <c r="H26" s="271"/>
      <c r="I26" s="271" t="s">
        <v>297</v>
      </c>
      <c r="J26" s="271"/>
      <c r="K26" s="271"/>
      <c r="L26" s="271" t="s">
        <v>297</v>
      </c>
      <c r="M26" s="271"/>
      <c r="N26" s="271">
        <v>5</v>
      </c>
      <c r="O26" s="271"/>
    </row>
    <row r="27" spans="1:15" ht="16.5" customHeight="1" thickBot="1">
      <c r="A27" s="37" t="s">
        <v>285</v>
      </c>
      <c r="B27" s="272" t="s">
        <v>297</v>
      </c>
      <c r="C27" s="272"/>
      <c r="D27" s="272" t="s">
        <v>297</v>
      </c>
      <c r="E27" s="272"/>
      <c r="F27" s="272"/>
      <c r="G27" s="272" t="s">
        <v>297</v>
      </c>
      <c r="H27" s="272"/>
      <c r="I27" s="272" t="s">
        <v>297</v>
      </c>
      <c r="J27" s="272"/>
      <c r="K27" s="272"/>
      <c r="L27" s="272" t="s">
        <v>297</v>
      </c>
      <c r="M27" s="272"/>
      <c r="N27" s="272">
        <v>7</v>
      </c>
      <c r="O27" s="272"/>
    </row>
    <row r="28" spans="1:15" ht="16.5" customHeight="1">
      <c r="A28" s="8"/>
      <c r="B28" s="8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</row>
    <row r="29" spans="1:15" ht="27" customHeight="1" thickBot="1">
      <c r="A29" s="273" t="s">
        <v>338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</row>
    <row r="30" spans="1:15" ht="84" customHeight="1" thickBot="1">
      <c r="A30" s="25" t="s">
        <v>0</v>
      </c>
      <c r="B30" s="274" t="s">
        <v>337</v>
      </c>
      <c r="C30" s="274"/>
      <c r="D30" s="274"/>
      <c r="E30" s="274"/>
      <c r="F30" s="274" t="s">
        <v>336</v>
      </c>
      <c r="G30" s="274"/>
      <c r="H30" s="274"/>
      <c r="I30" s="274" t="s">
        <v>335</v>
      </c>
      <c r="J30" s="274"/>
      <c r="K30" s="274"/>
      <c r="L30" s="274"/>
      <c r="M30" s="274" t="s">
        <v>334</v>
      </c>
      <c r="N30" s="274"/>
      <c r="O30" s="274"/>
    </row>
    <row r="31" spans="1:15" ht="12.75" customHeight="1" thickTop="1" thickBot="1">
      <c r="A31" s="21">
        <v>1</v>
      </c>
      <c r="B31" s="258">
        <v>2</v>
      </c>
      <c r="C31" s="258"/>
      <c r="D31" s="258"/>
      <c r="E31" s="258"/>
      <c r="F31" s="258">
        <v>3</v>
      </c>
      <c r="G31" s="258"/>
      <c r="H31" s="258"/>
      <c r="I31" s="258">
        <v>4</v>
      </c>
      <c r="J31" s="258"/>
      <c r="K31" s="258"/>
      <c r="L31" s="258"/>
      <c r="M31" s="258">
        <v>5</v>
      </c>
      <c r="N31" s="258"/>
      <c r="O31" s="258"/>
    </row>
    <row r="32" spans="1:15" ht="15.75" thickTop="1">
      <c r="A32" s="8" t="s">
        <v>103</v>
      </c>
      <c r="B32" s="275">
        <v>3</v>
      </c>
      <c r="C32" s="275"/>
      <c r="D32" s="275"/>
      <c r="E32" s="275"/>
      <c r="F32" s="275">
        <v>1</v>
      </c>
      <c r="G32" s="275"/>
      <c r="H32" s="275"/>
      <c r="I32" s="275">
        <v>0</v>
      </c>
      <c r="J32" s="275"/>
      <c r="K32" s="275"/>
      <c r="L32" s="275"/>
      <c r="M32" s="275" t="s">
        <v>297</v>
      </c>
      <c r="N32" s="275"/>
      <c r="O32" s="275"/>
    </row>
    <row r="33" spans="1:15">
      <c r="A33" s="8" t="s">
        <v>104</v>
      </c>
      <c r="B33" s="271">
        <v>2</v>
      </c>
      <c r="C33" s="271"/>
      <c r="D33" s="271"/>
      <c r="E33" s="271"/>
      <c r="F33" s="271">
        <v>136</v>
      </c>
      <c r="G33" s="271"/>
      <c r="H33" s="271"/>
      <c r="I33" s="271">
        <v>0</v>
      </c>
      <c r="J33" s="271"/>
      <c r="K33" s="271"/>
      <c r="L33" s="271"/>
      <c r="M33" s="271" t="s">
        <v>297</v>
      </c>
      <c r="N33" s="271"/>
      <c r="O33" s="271"/>
    </row>
    <row r="34" spans="1:15">
      <c r="A34" s="8" t="s">
        <v>105</v>
      </c>
      <c r="B34" s="271">
        <v>7</v>
      </c>
      <c r="C34" s="271"/>
      <c r="D34" s="271"/>
      <c r="E34" s="271"/>
      <c r="F34" s="271">
        <v>18</v>
      </c>
      <c r="G34" s="271"/>
      <c r="H34" s="271"/>
      <c r="I34" s="271">
        <v>0</v>
      </c>
      <c r="J34" s="271"/>
      <c r="K34" s="271"/>
      <c r="L34" s="271"/>
      <c r="M34" s="271" t="s">
        <v>297</v>
      </c>
      <c r="N34" s="271"/>
      <c r="O34" s="271"/>
    </row>
    <row r="35" spans="1:15">
      <c r="A35" s="8" t="s">
        <v>106</v>
      </c>
      <c r="B35" s="271">
        <v>0</v>
      </c>
      <c r="C35" s="271"/>
      <c r="D35" s="271"/>
      <c r="E35" s="271"/>
      <c r="F35" s="271">
        <v>32</v>
      </c>
      <c r="G35" s="271"/>
      <c r="H35" s="271"/>
      <c r="I35" s="271">
        <v>0</v>
      </c>
      <c r="J35" s="271"/>
      <c r="K35" s="271"/>
      <c r="L35" s="271"/>
      <c r="M35" s="271" t="s">
        <v>297</v>
      </c>
      <c r="N35" s="271"/>
      <c r="O35" s="271"/>
    </row>
    <row r="36" spans="1:15">
      <c r="A36" s="8" t="s">
        <v>107</v>
      </c>
      <c r="B36" s="271">
        <v>3</v>
      </c>
      <c r="C36" s="271"/>
      <c r="D36" s="271"/>
      <c r="E36" s="271"/>
      <c r="F36" s="271">
        <v>36</v>
      </c>
      <c r="G36" s="271"/>
      <c r="H36" s="271"/>
      <c r="I36" s="271">
        <v>0</v>
      </c>
      <c r="J36" s="271"/>
      <c r="K36" s="271"/>
      <c r="L36" s="271"/>
      <c r="M36" s="271" t="s">
        <v>297</v>
      </c>
      <c r="N36" s="271"/>
      <c r="O36" s="271"/>
    </row>
    <row r="37" spans="1:15">
      <c r="A37" s="8" t="s">
        <v>108</v>
      </c>
      <c r="B37" s="271">
        <v>0</v>
      </c>
      <c r="C37" s="271"/>
      <c r="D37" s="271"/>
      <c r="E37" s="271"/>
      <c r="F37" s="271">
        <v>109</v>
      </c>
      <c r="G37" s="271"/>
      <c r="H37" s="271"/>
      <c r="I37" s="271">
        <v>0</v>
      </c>
      <c r="J37" s="271"/>
      <c r="K37" s="271"/>
      <c r="L37" s="271"/>
      <c r="M37" s="271" t="s">
        <v>297</v>
      </c>
      <c r="N37" s="271"/>
      <c r="O37" s="271"/>
    </row>
    <row r="38" spans="1:15">
      <c r="A38" s="8" t="s">
        <v>109</v>
      </c>
      <c r="B38" s="271">
        <v>21</v>
      </c>
      <c r="C38" s="271"/>
      <c r="D38" s="271"/>
      <c r="E38" s="271"/>
      <c r="F38" s="271">
        <v>26</v>
      </c>
      <c r="G38" s="271"/>
      <c r="H38" s="271"/>
      <c r="I38" s="271">
        <v>0</v>
      </c>
      <c r="J38" s="271"/>
      <c r="K38" s="271"/>
      <c r="L38" s="271"/>
      <c r="M38" s="271" t="s">
        <v>297</v>
      </c>
      <c r="N38" s="271"/>
      <c r="O38" s="271"/>
    </row>
    <row r="39" spans="1:15">
      <c r="A39" s="8" t="s">
        <v>110</v>
      </c>
      <c r="B39" s="271">
        <v>3</v>
      </c>
      <c r="C39" s="271"/>
      <c r="D39" s="271"/>
      <c r="E39" s="271"/>
      <c r="F39" s="271">
        <v>21</v>
      </c>
      <c r="G39" s="271"/>
      <c r="H39" s="271"/>
      <c r="I39" s="271">
        <v>0</v>
      </c>
      <c r="J39" s="271"/>
      <c r="K39" s="271"/>
      <c r="L39" s="271"/>
      <c r="M39" s="271" t="s">
        <v>297</v>
      </c>
      <c r="N39" s="271"/>
      <c r="O39" s="271"/>
    </row>
    <row r="40" spans="1:15">
      <c r="A40" s="8" t="s">
        <v>111</v>
      </c>
      <c r="B40" s="271">
        <v>1</v>
      </c>
      <c r="C40" s="271"/>
      <c r="D40" s="271"/>
      <c r="E40" s="271"/>
      <c r="F40" s="271">
        <v>51</v>
      </c>
      <c r="G40" s="271"/>
      <c r="H40" s="271"/>
      <c r="I40" s="271">
        <v>0</v>
      </c>
      <c r="J40" s="271"/>
      <c r="K40" s="271"/>
      <c r="L40" s="271"/>
      <c r="M40" s="271" t="s">
        <v>297</v>
      </c>
      <c r="N40" s="271"/>
      <c r="O40" s="271"/>
    </row>
    <row r="41" spans="1:15">
      <c r="A41" s="8" t="s">
        <v>112</v>
      </c>
      <c r="B41" s="271">
        <v>6</v>
      </c>
      <c r="C41" s="271"/>
      <c r="D41" s="271"/>
      <c r="E41" s="271"/>
      <c r="F41" s="271">
        <v>15</v>
      </c>
      <c r="G41" s="271"/>
      <c r="H41" s="271"/>
      <c r="I41" s="271">
        <v>0</v>
      </c>
      <c r="J41" s="271"/>
      <c r="K41" s="271"/>
      <c r="L41" s="271"/>
      <c r="M41" s="271" t="s">
        <v>297</v>
      </c>
      <c r="N41" s="271"/>
      <c r="O41" s="271"/>
    </row>
    <row r="42" spans="1:15">
      <c r="A42" s="8" t="s">
        <v>113</v>
      </c>
      <c r="B42" s="271">
        <v>4</v>
      </c>
      <c r="C42" s="271"/>
      <c r="D42" s="271"/>
      <c r="E42" s="271"/>
      <c r="F42" s="271">
        <v>33</v>
      </c>
      <c r="G42" s="271"/>
      <c r="H42" s="271"/>
      <c r="I42" s="271">
        <v>0</v>
      </c>
      <c r="J42" s="271"/>
      <c r="K42" s="271"/>
      <c r="L42" s="271"/>
      <c r="M42" s="271" t="s">
        <v>297</v>
      </c>
      <c r="N42" s="271"/>
      <c r="O42" s="271"/>
    </row>
    <row r="43" spans="1:15">
      <c r="A43" s="8" t="s">
        <v>114</v>
      </c>
      <c r="B43" s="271">
        <v>1</v>
      </c>
      <c r="C43" s="271"/>
      <c r="D43" s="271"/>
      <c r="E43" s="271"/>
      <c r="F43" s="271">
        <v>47</v>
      </c>
      <c r="G43" s="271"/>
      <c r="H43" s="271"/>
      <c r="I43" s="271">
        <v>0</v>
      </c>
      <c r="J43" s="271"/>
      <c r="K43" s="271"/>
      <c r="L43" s="271"/>
      <c r="M43" s="271" t="s">
        <v>297</v>
      </c>
      <c r="N43" s="271"/>
      <c r="O43" s="271"/>
    </row>
    <row r="44" spans="1:15">
      <c r="A44" s="8" t="s">
        <v>115</v>
      </c>
      <c r="B44" s="271">
        <v>0</v>
      </c>
      <c r="C44" s="271"/>
      <c r="D44" s="271"/>
      <c r="E44" s="271"/>
      <c r="F44" s="271">
        <v>26</v>
      </c>
      <c r="G44" s="271"/>
      <c r="H44" s="271"/>
      <c r="I44" s="271">
        <v>0</v>
      </c>
      <c r="J44" s="271"/>
      <c r="K44" s="271"/>
      <c r="L44" s="271"/>
      <c r="M44" s="271" t="s">
        <v>297</v>
      </c>
      <c r="N44" s="271"/>
      <c r="O44" s="271"/>
    </row>
    <row r="45" spans="1:15">
      <c r="A45" s="8" t="s">
        <v>116</v>
      </c>
      <c r="B45" s="271">
        <v>2</v>
      </c>
      <c r="C45" s="271"/>
      <c r="D45" s="271"/>
      <c r="E45" s="271"/>
      <c r="F45" s="271">
        <v>6</v>
      </c>
      <c r="G45" s="271"/>
      <c r="H45" s="271"/>
      <c r="I45" s="271">
        <v>0</v>
      </c>
      <c r="J45" s="271"/>
      <c r="K45" s="271"/>
      <c r="L45" s="271"/>
      <c r="M45" s="271" t="s">
        <v>297</v>
      </c>
      <c r="N45" s="271"/>
      <c r="O45" s="271"/>
    </row>
    <row r="46" spans="1:15">
      <c r="A46" s="8" t="s">
        <v>180</v>
      </c>
      <c r="B46" s="271">
        <v>0</v>
      </c>
      <c r="C46" s="271"/>
      <c r="D46" s="271"/>
      <c r="E46" s="271"/>
      <c r="F46" s="271">
        <v>83</v>
      </c>
      <c r="G46" s="271"/>
      <c r="H46" s="271"/>
      <c r="I46" s="271">
        <v>0</v>
      </c>
      <c r="J46" s="271"/>
      <c r="K46" s="271"/>
      <c r="L46" s="271"/>
      <c r="M46" s="271" t="s">
        <v>297</v>
      </c>
      <c r="N46" s="271"/>
      <c r="O46" s="271"/>
    </row>
    <row r="47" spans="1:15">
      <c r="A47" s="8" t="s">
        <v>118</v>
      </c>
      <c r="B47" s="271">
        <v>0</v>
      </c>
      <c r="C47" s="271"/>
      <c r="D47" s="271"/>
      <c r="E47" s="271"/>
      <c r="F47" s="271">
        <v>24</v>
      </c>
      <c r="G47" s="271"/>
      <c r="H47" s="271"/>
      <c r="I47" s="271">
        <v>0</v>
      </c>
      <c r="J47" s="271"/>
      <c r="K47" s="271"/>
      <c r="L47" s="271"/>
      <c r="M47" s="271" t="s">
        <v>297</v>
      </c>
      <c r="N47" s="271"/>
      <c r="O47" s="271"/>
    </row>
    <row r="48" spans="1:15">
      <c r="A48" s="8" t="s">
        <v>286</v>
      </c>
      <c r="B48" s="271">
        <v>0</v>
      </c>
      <c r="C48" s="271"/>
      <c r="D48" s="271"/>
      <c r="E48" s="271"/>
      <c r="F48" s="271">
        <v>25</v>
      </c>
      <c r="G48" s="271"/>
      <c r="H48" s="271"/>
      <c r="I48" s="271">
        <v>0</v>
      </c>
      <c r="J48" s="271"/>
      <c r="K48" s="271"/>
      <c r="L48" s="271"/>
      <c r="M48" s="271" t="s">
        <v>297</v>
      </c>
      <c r="N48" s="271"/>
      <c r="O48" s="271"/>
    </row>
    <row r="49" spans="1:15">
      <c r="A49" s="8" t="s">
        <v>225</v>
      </c>
      <c r="B49" s="271">
        <v>5</v>
      </c>
      <c r="C49" s="271"/>
      <c r="D49" s="271"/>
      <c r="E49" s="271"/>
      <c r="F49" s="271">
        <v>36</v>
      </c>
      <c r="G49" s="271"/>
      <c r="H49" s="271"/>
      <c r="I49" s="271">
        <v>0</v>
      </c>
      <c r="J49" s="271"/>
      <c r="K49" s="271"/>
      <c r="L49" s="271"/>
      <c r="M49" s="271" t="s">
        <v>297</v>
      </c>
      <c r="N49" s="271"/>
      <c r="O49" s="271"/>
    </row>
    <row r="50" spans="1:15">
      <c r="A50" s="8" t="s">
        <v>24</v>
      </c>
      <c r="B50" s="271">
        <v>0</v>
      </c>
      <c r="C50" s="271"/>
      <c r="D50" s="271"/>
      <c r="E50" s="271"/>
      <c r="F50" s="271">
        <v>2</v>
      </c>
      <c r="G50" s="271"/>
      <c r="H50" s="271"/>
      <c r="I50" s="271">
        <v>0</v>
      </c>
      <c r="J50" s="271"/>
      <c r="K50" s="271"/>
      <c r="L50" s="271"/>
      <c r="M50" s="271" t="s">
        <v>297</v>
      </c>
      <c r="N50" s="271"/>
      <c r="O50" s="271"/>
    </row>
    <row r="51" spans="1:15">
      <c r="A51" s="8" t="s">
        <v>25</v>
      </c>
      <c r="B51" s="271">
        <v>0</v>
      </c>
      <c r="C51" s="271"/>
      <c r="D51" s="271"/>
      <c r="E51" s="271"/>
      <c r="F51" s="271">
        <v>14</v>
      </c>
      <c r="G51" s="271"/>
      <c r="H51" s="271"/>
      <c r="I51" s="271">
        <v>0</v>
      </c>
      <c r="J51" s="271"/>
      <c r="K51" s="271"/>
      <c r="L51" s="271"/>
      <c r="M51" s="271" t="s">
        <v>297</v>
      </c>
      <c r="N51" s="271"/>
      <c r="O51" s="271"/>
    </row>
    <row r="52" spans="1:15">
      <c r="A52" s="8" t="s">
        <v>26</v>
      </c>
      <c r="B52" s="271">
        <v>0</v>
      </c>
      <c r="C52" s="271"/>
      <c r="D52" s="271"/>
      <c r="E52" s="271"/>
      <c r="F52" s="271">
        <v>5</v>
      </c>
      <c r="G52" s="271"/>
      <c r="H52" s="271"/>
      <c r="I52" s="271">
        <v>0</v>
      </c>
      <c r="J52" s="271"/>
      <c r="K52" s="271"/>
      <c r="L52" s="271"/>
      <c r="M52" s="271" t="s">
        <v>297</v>
      </c>
      <c r="N52" s="271"/>
      <c r="O52" s="271"/>
    </row>
    <row r="53" spans="1:15">
      <c r="A53" s="171" t="s">
        <v>298</v>
      </c>
      <c r="B53" s="271">
        <v>2</v>
      </c>
      <c r="C53" s="271"/>
      <c r="D53" s="271"/>
      <c r="E53" s="271"/>
      <c r="F53" s="271">
        <v>21</v>
      </c>
      <c r="G53" s="271"/>
      <c r="H53" s="271"/>
      <c r="I53" s="271">
        <v>0</v>
      </c>
      <c r="J53" s="271"/>
      <c r="K53" s="271"/>
      <c r="L53" s="271"/>
      <c r="M53" s="271" t="s">
        <v>297</v>
      </c>
      <c r="N53" s="271"/>
      <c r="O53" s="271"/>
    </row>
    <row r="54" spans="1:15" ht="25.5">
      <c r="A54" s="8" t="s">
        <v>300</v>
      </c>
      <c r="B54" s="271">
        <v>1</v>
      </c>
      <c r="C54" s="271"/>
      <c r="D54" s="271"/>
      <c r="E54" s="271"/>
      <c r="F54" s="271">
        <v>10</v>
      </c>
      <c r="G54" s="271"/>
      <c r="H54" s="271"/>
      <c r="I54" s="271">
        <v>0</v>
      </c>
      <c r="J54" s="271"/>
      <c r="K54" s="271"/>
      <c r="L54" s="271"/>
      <c r="M54" s="271" t="s">
        <v>297</v>
      </c>
      <c r="N54" s="271"/>
      <c r="O54" s="271"/>
    </row>
    <row r="55" spans="1:15" ht="15.75" thickBot="1">
      <c r="A55" s="37" t="s">
        <v>285</v>
      </c>
      <c r="B55" s="272">
        <v>24</v>
      </c>
      <c r="C55" s="272"/>
      <c r="D55" s="272"/>
      <c r="E55" s="272"/>
      <c r="F55" s="272">
        <v>8</v>
      </c>
      <c r="G55" s="272"/>
      <c r="H55" s="272"/>
      <c r="I55" s="272">
        <v>0</v>
      </c>
      <c r="J55" s="272"/>
      <c r="K55" s="272"/>
      <c r="L55" s="272"/>
      <c r="M55" s="272" t="s">
        <v>297</v>
      </c>
      <c r="N55" s="272"/>
      <c r="O55" s="272"/>
    </row>
    <row r="57" spans="1:15" ht="27.75" customHeight="1" thickBot="1">
      <c r="A57" s="273" t="s">
        <v>333</v>
      </c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</row>
    <row r="58" spans="1:15" ht="24" customHeight="1" thickBot="1">
      <c r="A58" s="263" t="s">
        <v>0</v>
      </c>
      <c r="B58" s="280" t="s">
        <v>332</v>
      </c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</row>
    <row r="59" spans="1:15" ht="152.25" customHeight="1" thickBot="1">
      <c r="A59" s="264"/>
      <c r="B59" s="264" t="s">
        <v>331</v>
      </c>
      <c r="C59" s="264"/>
      <c r="D59" s="264" t="s">
        <v>330</v>
      </c>
      <c r="E59" s="264"/>
      <c r="F59" s="264"/>
      <c r="G59" s="264" t="s">
        <v>329</v>
      </c>
      <c r="H59" s="264"/>
      <c r="I59" s="264" t="s">
        <v>328</v>
      </c>
      <c r="J59" s="264"/>
      <c r="K59" s="264" t="s">
        <v>327</v>
      </c>
      <c r="L59" s="264"/>
      <c r="M59" s="264" t="s">
        <v>326</v>
      </c>
      <c r="N59" s="264"/>
      <c r="O59" s="264"/>
    </row>
    <row r="60" spans="1:15" ht="12.75" customHeight="1" thickTop="1" thickBot="1">
      <c r="A60" s="173">
        <v>1</v>
      </c>
      <c r="B60" s="276">
        <v>2</v>
      </c>
      <c r="C60" s="276"/>
      <c r="D60" s="276">
        <v>3</v>
      </c>
      <c r="E60" s="276"/>
      <c r="F60" s="276"/>
      <c r="G60" s="276">
        <v>4</v>
      </c>
      <c r="H60" s="276"/>
      <c r="I60" s="276">
        <v>5</v>
      </c>
      <c r="J60" s="276"/>
      <c r="K60" s="276">
        <v>6</v>
      </c>
      <c r="L60" s="276"/>
      <c r="M60" s="276">
        <v>7</v>
      </c>
      <c r="N60" s="276"/>
      <c r="O60" s="276"/>
    </row>
    <row r="61" spans="1:15" ht="15.75" thickTop="1">
      <c r="A61" s="8" t="s">
        <v>103</v>
      </c>
      <c r="B61" s="275" t="s">
        <v>297</v>
      </c>
      <c r="C61" s="275"/>
      <c r="D61" s="275" t="s">
        <v>297</v>
      </c>
      <c r="E61" s="275"/>
      <c r="F61" s="275"/>
      <c r="G61" s="275" t="s">
        <v>297</v>
      </c>
      <c r="H61" s="275"/>
      <c r="I61" s="275" t="s">
        <v>297</v>
      </c>
      <c r="J61" s="275"/>
      <c r="K61" s="275" t="s">
        <v>297</v>
      </c>
      <c r="L61" s="275"/>
      <c r="M61" s="275" t="s">
        <v>297</v>
      </c>
      <c r="N61" s="275"/>
      <c r="O61" s="275"/>
    </row>
    <row r="62" spans="1:15">
      <c r="A62" s="8" t="s">
        <v>104</v>
      </c>
      <c r="B62" s="271" t="s">
        <v>297</v>
      </c>
      <c r="C62" s="271"/>
      <c r="D62" s="271" t="s">
        <v>297</v>
      </c>
      <c r="E62" s="271"/>
      <c r="F62" s="271"/>
      <c r="G62" s="271" t="s">
        <v>297</v>
      </c>
      <c r="H62" s="271"/>
      <c r="I62" s="271" t="s">
        <v>297</v>
      </c>
      <c r="J62" s="271"/>
      <c r="K62" s="271" t="s">
        <v>297</v>
      </c>
      <c r="L62" s="271"/>
      <c r="M62" s="271" t="s">
        <v>297</v>
      </c>
      <c r="N62" s="271"/>
      <c r="O62" s="271"/>
    </row>
    <row r="63" spans="1:15">
      <c r="A63" s="8" t="s">
        <v>105</v>
      </c>
      <c r="B63" s="271" t="s">
        <v>297</v>
      </c>
      <c r="C63" s="271"/>
      <c r="D63" s="271" t="s">
        <v>297</v>
      </c>
      <c r="E63" s="271"/>
      <c r="F63" s="271"/>
      <c r="G63" s="271" t="s">
        <v>297</v>
      </c>
      <c r="H63" s="271"/>
      <c r="I63" s="271" t="s">
        <v>297</v>
      </c>
      <c r="J63" s="271"/>
      <c r="K63" s="271" t="s">
        <v>297</v>
      </c>
      <c r="L63" s="271"/>
      <c r="M63" s="271" t="s">
        <v>297</v>
      </c>
      <c r="N63" s="271"/>
      <c r="O63" s="271"/>
    </row>
    <row r="64" spans="1:15">
      <c r="A64" s="8" t="s">
        <v>106</v>
      </c>
      <c r="B64" s="271" t="s">
        <v>297</v>
      </c>
      <c r="C64" s="271"/>
      <c r="D64" s="271" t="s">
        <v>297</v>
      </c>
      <c r="E64" s="271"/>
      <c r="F64" s="271"/>
      <c r="G64" s="271" t="s">
        <v>297</v>
      </c>
      <c r="H64" s="271"/>
      <c r="I64" s="271" t="s">
        <v>297</v>
      </c>
      <c r="J64" s="271"/>
      <c r="K64" s="271" t="s">
        <v>297</v>
      </c>
      <c r="L64" s="271"/>
      <c r="M64" s="271" t="s">
        <v>297</v>
      </c>
      <c r="N64" s="271"/>
      <c r="O64" s="271"/>
    </row>
    <row r="65" spans="1:15">
      <c r="A65" s="8" t="s">
        <v>107</v>
      </c>
      <c r="B65" s="271" t="s">
        <v>297</v>
      </c>
      <c r="C65" s="271"/>
      <c r="D65" s="271" t="s">
        <v>297</v>
      </c>
      <c r="E65" s="271"/>
      <c r="F65" s="271"/>
      <c r="G65" s="271" t="s">
        <v>297</v>
      </c>
      <c r="H65" s="271"/>
      <c r="I65" s="271" t="s">
        <v>297</v>
      </c>
      <c r="J65" s="271"/>
      <c r="K65" s="271" t="s">
        <v>297</v>
      </c>
      <c r="L65" s="271"/>
      <c r="M65" s="271" t="s">
        <v>297</v>
      </c>
      <c r="N65" s="271"/>
      <c r="O65" s="271"/>
    </row>
    <row r="66" spans="1:15">
      <c r="A66" s="8" t="s">
        <v>108</v>
      </c>
      <c r="B66" s="271" t="s">
        <v>297</v>
      </c>
      <c r="C66" s="271"/>
      <c r="D66" s="271" t="s">
        <v>297</v>
      </c>
      <c r="E66" s="271"/>
      <c r="F66" s="271"/>
      <c r="G66" s="271" t="s">
        <v>297</v>
      </c>
      <c r="H66" s="271"/>
      <c r="I66" s="271" t="s">
        <v>297</v>
      </c>
      <c r="J66" s="271"/>
      <c r="K66" s="271" t="s">
        <v>297</v>
      </c>
      <c r="L66" s="271"/>
      <c r="M66" s="271" t="s">
        <v>297</v>
      </c>
      <c r="N66" s="271"/>
      <c r="O66" s="271"/>
    </row>
    <row r="67" spans="1:15">
      <c r="A67" s="8" t="s">
        <v>109</v>
      </c>
      <c r="B67" s="271" t="s">
        <v>297</v>
      </c>
      <c r="C67" s="271"/>
      <c r="D67" s="271" t="s">
        <v>297</v>
      </c>
      <c r="E67" s="271"/>
      <c r="F67" s="271"/>
      <c r="G67" s="271" t="s">
        <v>297</v>
      </c>
      <c r="H67" s="271"/>
      <c r="I67" s="271" t="s">
        <v>297</v>
      </c>
      <c r="J67" s="271"/>
      <c r="K67" s="271" t="s">
        <v>297</v>
      </c>
      <c r="L67" s="271"/>
      <c r="M67" s="271" t="s">
        <v>297</v>
      </c>
      <c r="N67" s="271"/>
      <c r="O67" s="271"/>
    </row>
    <row r="68" spans="1:15">
      <c r="A68" s="8" t="s">
        <v>110</v>
      </c>
      <c r="B68" s="271" t="s">
        <v>297</v>
      </c>
      <c r="C68" s="271"/>
      <c r="D68" s="271" t="s">
        <v>297</v>
      </c>
      <c r="E68" s="271"/>
      <c r="F68" s="271"/>
      <c r="G68" s="271" t="s">
        <v>297</v>
      </c>
      <c r="H68" s="271"/>
      <c r="I68" s="271" t="s">
        <v>297</v>
      </c>
      <c r="J68" s="271"/>
      <c r="K68" s="271" t="s">
        <v>297</v>
      </c>
      <c r="L68" s="271"/>
      <c r="M68" s="271" t="s">
        <v>297</v>
      </c>
      <c r="N68" s="271"/>
      <c r="O68" s="271"/>
    </row>
    <row r="69" spans="1:15">
      <c r="A69" s="8" t="s">
        <v>111</v>
      </c>
      <c r="B69" s="271" t="s">
        <v>297</v>
      </c>
      <c r="C69" s="271"/>
      <c r="D69" s="271" t="s">
        <v>297</v>
      </c>
      <c r="E69" s="271"/>
      <c r="F69" s="271"/>
      <c r="G69" s="271" t="s">
        <v>297</v>
      </c>
      <c r="H69" s="271"/>
      <c r="I69" s="271" t="s">
        <v>297</v>
      </c>
      <c r="J69" s="271"/>
      <c r="K69" s="271" t="s">
        <v>297</v>
      </c>
      <c r="L69" s="271"/>
      <c r="M69" s="271" t="s">
        <v>297</v>
      </c>
      <c r="N69" s="271"/>
      <c r="O69" s="271"/>
    </row>
    <row r="70" spans="1:15">
      <c r="A70" s="8" t="s">
        <v>112</v>
      </c>
      <c r="B70" s="271" t="s">
        <v>297</v>
      </c>
      <c r="C70" s="271"/>
      <c r="D70" s="271" t="s">
        <v>297</v>
      </c>
      <c r="E70" s="271"/>
      <c r="F70" s="271"/>
      <c r="G70" s="271" t="s">
        <v>297</v>
      </c>
      <c r="H70" s="271"/>
      <c r="I70" s="271" t="s">
        <v>297</v>
      </c>
      <c r="J70" s="271"/>
      <c r="K70" s="271" t="s">
        <v>297</v>
      </c>
      <c r="L70" s="271"/>
      <c r="M70" s="271" t="s">
        <v>297</v>
      </c>
      <c r="N70" s="271"/>
      <c r="O70" s="271"/>
    </row>
    <row r="71" spans="1:15">
      <c r="A71" s="8" t="s">
        <v>113</v>
      </c>
      <c r="B71" s="271" t="s">
        <v>297</v>
      </c>
      <c r="C71" s="271"/>
      <c r="D71" s="271" t="s">
        <v>297</v>
      </c>
      <c r="E71" s="271"/>
      <c r="F71" s="271"/>
      <c r="G71" s="271" t="s">
        <v>297</v>
      </c>
      <c r="H71" s="271"/>
      <c r="I71" s="271" t="s">
        <v>297</v>
      </c>
      <c r="J71" s="271"/>
      <c r="K71" s="271" t="s">
        <v>297</v>
      </c>
      <c r="L71" s="271"/>
      <c r="M71" s="271" t="s">
        <v>297</v>
      </c>
      <c r="N71" s="271"/>
      <c r="O71" s="271"/>
    </row>
    <row r="72" spans="1:15">
      <c r="A72" s="8" t="s">
        <v>114</v>
      </c>
      <c r="B72" s="271" t="s">
        <v>297</v>
      </c>
      <c r="C72" s="271"/>
      <c r="D72" s="271" t="s">
        <v>297</v>
      </c>
      <c r="E72" s="271"/>
      <c r="F72" s="271"/>
      <c r="G72" s="271" t="s">
        <v>297</v>
      </c>
      <c r="H72" s="271"/>
      <c r="I72" s="271" t="s">
        <v>297</v>
      </c>
      <c r="J72" s="271"/>
      <c r="K72" s="271" t="s">
        <v>297</v>
      </c>
      <c r="L72" s="271"/>
      <c r="M72" s="271" t="s">
        <v>297</v>
      </c>
      <c r="N72" s="271"/>
      <c r="O72" s="271"/>
    </row>
    <row r="73" spans="1:15">
      <c r="A73" s="8" t="s">
        <v>115</v>
      </c>
      <c r="B73" s="271" t="s">
        <v>297</v>
      </c>
      <c r="C73" s="271"/>
      <c r="D73" s="271" t="s">
        <v>297</v>
      </c>
      <c r="E73" s="271"/>
      <c r="F73" s="271"/>
      <c r="G73" s="271" t="s">
        <v>297</v>
      </c>
      <c r="H73" s="271"/>
      <c r="I73" s="271" t="s">
        <v>297</v>
      </c>
      <c r="J73" s="271"/>
      <c r="K73" s="271" t="s">
        <v>297</v>
      </c>
      <c r="L73" s="271"/>
      <c r="M73" s="271" t="s">
        <v>297</v>
      </c>
      <c r="N73" s="271"/>
      <c r="O73" s="271"/>
    </row>
    <row r="74" spans="1:15">
      <c r="A74" s="8" t="s">
        <v>116</v>
      </c>
      <c r="B74" s="271" t="s">
        <v>297</v>
      </c>
      <c r="C74" s="271"/>
      <c r="D74" s="271" t="s">
        <v>297</v>
      </c>
      <c r="E74" s="271"/>
      <c r="F74" s="271"/>
      <c r="G74" s="271" t="s">
        <v>297</v>
      </c>
      <c r="H74" s="271"/>
      <c r="I74" s="271" t="s">
        <v>297</v>
      </c>
      <c r="J74" s="271"/>
      <c r="K74" s="271" t="s">
        <v>297</v>
      </c>
      <c r="L74" s="271"/>
      <c r="M74" s="271" t="s">
        <v>297</v>
      </c>
      <c r="N74" s="271"/>
      <c r="O74" s="271"/>
    </row>
    <row r="75" spans="1:15">
      <c r="A75" s="8" t="s">
        <v>180</v>
      </c>
      <c r="B75" s="271" t="s">
        <v>297</v>
      </c>
      <c r="C75" s="271"/>
      <c r="D75" s="271" t="s">
        <v>297</v>
      </c>
      <c r="E75" s="271"/>
      <c r="F75" s="271"/>
      <c r="G75" s="271" t="s">
        <v>297</v>
      </c>
      <c r="H75" s="271"/>
      <c r="I75" s="271" t="s">
        <v>297</v>
      </c>
      <c r="J75" s="271"/>
      <c r="K75" s="271" t="s">
        <v>297</v>
      </c>
      <c r="L75" s="271"/>
      <c r="M75" s="271" t="s">
        <v>297</v>
      </c>
      <c r="N75" s="271"/>
      <c r="O75" s="271"/>
    </row>
    <row r="76" spans="1:15">
      <c r="A76" s="8" t="s">
        <v>118</v>
      </c>
      <c r="B76" s="271" t="s">
        <v>297</v>
      </c>
      <c r="C76" s="271"/>
      <c r="D76" s="271" t="s">
        <v>297</v>
      </c>
      <c r="E76" s="271"/>
      <c r="F76" s="271"/>
      <c r="G76" s="271" t="s">
        <v>297</v>
      </c>
      <c r="H76" s="271"/>
      <c r="I76" s="271" t="s">
        <v>297</v>
      </c>
      <c r="J76" s="271"/>
      <c r="K76" s="271" t="s">
        <v>297</v>
      </c>
      <c r="L76" s="271"/>
      <c r="M76" s="271" t="s">
        <v>297</v>
      </c>
      <c r="N76" s="271"/>
      <c r="O76" s="271"/>
    </row>
    <row r="77" spans="1:15">
      <c r="A77" s="8" t="s">
        <v>286</v>
      </c>
      <c r="B77" s="271" t="s">
        <v>299</v>
      </c>
      <c r="C77" s="271"/>
      <c r="D77" s="271" t="s">
        <v>299</v>
      </c>
      <c r="E77" s="271"/>
      <c r="F77" s="271"/>
      <c r="G77" s="271" t="s">
        <v>299</v>
      </c>
      <c r="H77" s="271"/>
      <c r="I77" s="271" t="s">
        <v>299</v>
      </c>
      <c r="J77" s="271"/>
      <c r="K77" s="271" t="s">
        <v>297</v>
      </c>
      <c r="L77" s="271"/>
      <c r="M77" s="271" t="s">
        <v>297</v>
      </c>
      <c r="N77" s="271"/>
      <c r="O77" s="271"/>
    </row>
    <row r="78" spans="1:15">
      <c r="A78" s="171" t="s">
        <v>225</v>
      </c>
      <c r="B78" s="271" t="s">
        <v>297</v>
      </c>
      <c r="C78" s="271"/>
      <c r="D78" s="271" t="s">
        <v>297</v>
      </c>
      <c r="E78" s="271"/>
      <c r="F78" s="271"/>
      <c r="G78" s="271" t="s">
        <v>297</v>
      </c>
      <c r="H78" s="271"/>
      <c r="I78" s="271" t="s">
        <v>297</v>
      </c>
      <c r="J78" s="271"/>
      <c r="K78" s="271" t="s">
        <v>297</v>
      </c>
      <c r="L78" s="271"/>
      <c r="M78" s="271" t="s">
        <v>297</v>
      </c>
      <c r="N78" s="271"/>
      <c r="O78" s="271"/>
    </row>
    <row r="79" spans="1:15">
      <c r="A79" s="8" t="s">
        <v>24</v>
      </c>
      <c r="B79" s="271" t="s">
        <v>297</v>
      </c>
      <c r="C79" s="271"/>
      <c r="D79" s="271" t="s">
        <v>297</v>
      </c>
      <c r="E79" s="271"/>
      <c r="F79" s="271"/>
      <c r="G79" s="271" t="s">
        <v>297</v>
      </c>
      <c r="H79" s="271"/>
      <c r="I79" s="271" t="s">
        <v>297</v>
      </c>
      <c r="J79" s="271"/>
      <c r="K79" s="271" t="s">
        <v>297</v>
      </c>
      <c r="L79" s="271"/>
      <c r="M79" s="271" t="s">
        <v>297</v>
      </c>
      <c r="N79" s="271"/>
      <c r="O79" s="271"/>
    </row>
    <row r="80" spans="1:15">
      <c r="A80" s="8" t="s">
        <v>25</v>
      </c>
      <c r="B80" s="271" t="s">
        <v>297</v>
      </c>
      <c r="C80" s="271"/>
      <c r="D80" s="271" t="s">
        <v>297</v>
      </c>
      <c r="E80" s="271"/>
      <c r="F80" s="271"/>
      <c r="G80" s="271" t="s">
        <v>297</v>
      </c>
      <c r="H80" s="271"/>
      <c r="I80" s="271" t="s">
        <v>297</v>
      </c>
      <c r="J80" s="271"/>
      <c r="K80" s="271" t="s">
        <v>297</v>
      </c>
      <c r="L80" s="271"/>
      <c r="M80" s="271" t="s">
        <v>297</v>
      </c>
      <c r="N80" s="271"/>
      <c r="O80" s="271"/>
    </row>
    <row r="81" spans="1:15">
      <c r="A81" s="8" t="s">
        <v>26</v>
      </c>
      <c r="B81" s="271" t="s">
        <v>297</v>
      </c>
      <c r="C81" s="271"/>
      <c r="D81" s="271" t="s">
        <v>297</v>
      </c>
      <c r="E81" s="271"/>
      <c r="F81" s="271"/>
      <c r="G81" s="271" t="s">
        <v>297</v>
      </c>
      <c r="H81" s="271"/>
      <c r="I81" s="271" t="s">
        <v>297</v>
      </c>
      <c r="J81" s="271"/>
      <c r="K81" s="271" t="s">
        <v>297</v>
      </c>
      <c r="L81" s="271"/>
      <c r="M81" s="271" t="s">
        <v>297</v>
      </c>
      <c r="N81" s="271"/>
      <c r="O81" s="271"/>
    </row>
    <row r="82" spans="1:15" ht="25.5">
      <c r="A82" s="8" t="s">
        <v>319</v>
      </c>
      <c r="B82" s="271" t="s">
        <v>297</v>
      </c>
      <c r="C82" s="271"/>
      <c r="D82" s="271" t="s">
        <v>297</v>
      </c>
      <c r="E82" s="271"/>
      <c r="F82" s="271"/>
      <c r="G82" s="271" t="s">
        <v>297</v>
      </c>
      <c r="H82" s="271"/>
      <c r="I82" s="271" t="s">
        <v>297</v>
      </c>
      <c r="J82" s="271"/>
      <c r="K82" s="271" t="s">
        <v>297</v>
      </c>
      <c r="L82" s="271"/>
      <c r="M82" s="271" t="s">
        <v>297</v>
      </c>
      <c r="N82" s="271"/>
      <c r="O82" s="271"/>
    </row>
    <row r="83" spans="1:15" ht="25.5">
      <c r="A83" s="8" t="s">
        <v>325</v>
      </c>
      <c r="B83" s="271" t="s">
        <v>297</v>
      </c>
      <c r="C83" s="271"/>
      <c r="D83" s="271" t="s">
        <v>297</v>
      </c>
      <c r="E83" s="271"/>
      <c r="F83" s="271"/>
      <c r="G83" s="271" t="s">
        <v>297</v>
      </c>
      <c r="H83" s="271"/>
      <c r="I83" s="271" t="s">
        <v>297</v>
      </c>
      <c r="J83" s="271"/>
      <c r="K83" s="271" t="s">
        <v>297</v>
      </c>
      <c r="L83" s="271"/>
      <c r="M83" s="271" t="s">
        <v>297</v>
      </c>
      <c r="N83" s="271"/>
      <c r="O83" s="271"/>
    </row>
    <row r="84" spans="1:15" ht="15.75" thickBot="1">
      <c r="A84" s="37" t="s">
        <v>285</v>
      </c>
      <c r="B84" s="272" t="s">
        <v>297</v>
      </c>
      <c r="C84" s="272"/>
      <c r="D84" s="272" t="s">
        <v>297</v>
      </c>
      <c r="E84" s="272"/>
      <c r="F84" s="272"/>
      <c r="G84" s="272" t="s">
        <v>297</v>
      </c>
      <c r="H84" s="272"/>
      <c r="I84" s="272" t="s">
        <v>297</v>
      </c>
      <c r="J84" s="272"/>
      <c r="K84" s="272" t="s">
        <v>297</v>
      </c>
      <c r="L84" s="272"/>
      <c r="M84" s="272" t="s">
        <v>297</v>
      </c>
      <c r="N84" s="272"/>
      <c r="O84" s="272"/>
    </row>
    <row r="85" spans="1:15">
      <c r="A85" s="75"/>
      <c r="B85" s="75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</row>
    <row r="86" spans="1:15" ht="23.25" customHeight="1" thickBot="1">
      <c r="A86" s="273" t="s">
        <v>324</v>
      </c>
      <c r="B86" s="273"/>
      <c r="C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  <c r="O86" s="273"/>
    </row>
    <row r="87" spans="1:15" ht="34.5" customHeight="1" thickBot="1">
      <c r="A87" s="263" t="s">
        <v>0</v>
      </c>
      <c r="B87" s="282" t="s">
        <v>323</v>
      </c>
      <c r="C87" s="282"/>
      <c r="D87" s="282"/>
      <c r="E87" s="282"/>
      <c r="F87" s="282"/>
      <c r="G87" s="282"/>
      <c r="H87" s="282"/>
      <c r="I87" s="282" t="s">
        <v>322</v>
      </c>
      <c r="J87" s="282"/>
      <c r="K87" s="282"/>
      <c r="L87" s="282"/>
      <c r="M87" s="282"/>
      <c r="N87" s="282"/>
      <c r="O87" s="282"/>
    </row>
    <row r="88" spans="1:15" ht="57" customHeight="1" thickBot="1">
      <c r="A88" s="271"/>
      <c r="B88" s="264" t="s">
        <v>321</v>
      </c>
      <c r="C88" s="264"/>
      <c r="D88" s="264"/>
      <c r="E88" s="264"/>
      <c r="F88" s="264" t="s">
        <v>320</v>
      </c>
      <c r="G88" s="264"/>
      <c r="H88" s="264"/>
      <c r="I88" s="274" t="s">
        <v>321</v>
      </c>
      <c r="J88" s="274"/>
      <c r="K88" s="274"/>
      <c r="L88" s="274" t="s">
        <v>320</v>
      </c>
      <c r="M88" s="274"/>
      <c r="N88" s="274"/>
      <c r="O88" s="274"/>
    </row>
    <row r="89" spans="1:15" ht="12.75" customHeight="1" thickTop="1" thickBot="1">
      <c r="A89" s="21">
        <v>1</v>
      </c>
      <c r="B89" s="258">
        <v>2</v>
      </c>
      <c r="C89" s="258"/>
      <c r="D89" s="258"/>
      <c r="E89" s="258"/>
      <c r="F89" s="258">
        <v>3</v>
      </c>
      <c r="G89" s="258"/>
      <c r="H89" s="258"/>
      <c r="I89" s="258">
        <v>4</v>
      </c>
      <c r="J89" s="258"/>
      <c r="K89" s="258"/>
      <c r="L89" s="258">
        <v>5</v>
      </c>
      <c r="M89" s="258"/>
      <c r="N89" s="258"/>
      <c r="O89" s="258"/>
    </row>
    <row r="90" spans="1:15" ht="15.75" thickTop="1">
      <c r="A90" s="8" t="s">
        <v>103</v>
      </c>
      <c r="B90" s="275" t="s">
        <v>297</v>
      </c>
      <c r="C90" s="275"/>
      <c r="D90" s="275"/>
      <c r="E90" s="275"/>
      <c r="F90" s="275" t="s">
        <v>297</v>
      </c>
      <c r="G90" s="275"/>
      <c r="H90" s="275"/>
      <c r="I90" s="275" t="s">
        <v>297</v>
      </c>
      <c r="J90" s="275"/>
      <c r="K90" s="275"/>
      <c r="L90" s="275" t="s">
        <v>297</v>
      </c>
      <c r="M90" s="275"/>
      <c r="N90" s="275"/>
      <c r="O90" s="275"/>
    </row>
    <row r="91" spans="1:15">
      <c r="A91" s="8" t="s">
        <v>104</v>
      </c>
      <c r="B91" s="271" t="s">
        <v>297</v>
      </c>
      <c r="C91" s="271"/>
      <c r="D91" s="271"/>
      <c r="E91" s="271"/>
      <c r="F91" s="271" t="s">
        <v>297</v>
      </c>
      <c r="G91" s="271"/>
      <c r="H91" s="271"/>
      <c r="I91" s="271" t="s">
        <v>297</v>
      </c>
      <c r="J91" s="271"/>
      <c r="K91" s="271"/>
      <c r="L91" s="271" t="s">
        <v>297</v>
      </c>
      <c r="M91" s="271"/>
      <c r="N91" s="271"/>
      <c r="O91" s="271"/>
    </row>
    <row r="92" spans="1:15">
      <c r="A92" s="8" t="s">
        <v>105</v>
      </c>
      <c r="B92" s="271" t="s">
        <v>297</v>
      </c>
      <c r="C92" s="271"/>
      <c r="D92" s="271"/>
      <c r="E92" s="271"/>
      <c r="F92" s="271" t="s">
        <v>297</v>
      </c>
      <c r="G92" s="271"/>
      <c r="H92" s="271"/>
      <c r="I92" s="271" t="s">
        <v>297</v>
      </c>
      <c r="J92" s="271"/>
      <c r="K92" s="271"/>
      <c r="L92" s="271" t="s">
        <v>297</v>
      </c>
      <c r="M92" s="271"/>
      <c r="N92" s="271"/>
      <c r="O92" s="271"/>
    </row>
    <row r="93" spans="1:15">
      <c r="A93" s="8" t="s">
        <v>106</v>
      </c>
      <c r="B93" s="271" t="s">
        <v>297</v>
      </c>
      <c r="C93" s="271"/>
      <c r="D93" s="271"/>
      <c r="E93" s="271"/>
      <c r="F93" s="271" t="s">
        <v>297</v>
      </c>
      <c r="G93" s="271"/>
      <c r="H93" s="271"/>
      <c r="I93" s="271" t="s">
        <v>297</v>
      </c>
      <c r="J93" s="271"/>
      <c r="K93" s="271"/>
      <c r="L93" s="271" t="s">
        <v>297</v>
      </c>
      <c r="M93" s="271"/>
      <c r="N93" s="271"/>
      <c r="O93" s="271"/>
    </row>
    <row r="94" spans="1:15">
      <c r="A94" s="8" t="s">
        <v>107</v>
      </c>
      <c r="B94" s="271" t="s">
        <v>297</v>
      </c>
      <c r="C94" s="271"/>
      <c r="D94" s="271"/>
      <c r="E94" s="271"/>
      <c r="F94" s="271" t="s">
        <v>297</v>
      </c>
      <c r="G94" s="271"/>
      <c r="H94" s="271"/>
      <c r="I94" s="271" t="s">
        <v>297</v>
      </c>
      <c r="J94" s="271"/>
      <c r="K94" s="271"/>
      <c r="L94" s="271" t="s">
        <v>297</v>
      </c>
      <c r="M94" s="271"/>
      <c r="N94" s="271"/>
      <c r="O94" s="271"/>
    </row>
    <row r="95" spans="1:15">
      <c r="A95" s="8" t="s">
        <v>108</v>
      </c>
      <c r="B95" s="271" t="s">
        <v>297</v>
      </c>
      <c r="C95" s="271"/>
      <c r="D95" s="271"/>
      <c r="E95" s="271"/>
      <c r="F95" s="271" t="s">
        <v>299</v>
      </c>
      <c r="G95" s="271"/>
      <c r="H95" s="271"/>
      <c r="I95" s="271" t="s">
        <v>297</v>
      </c>
      <c r="J95" s="271"/>
      <c r="K95" s="271"/>
      <c r="L95" s="271" t="s">
        <v>299</v>
      </c>
      <c r="M95" s="271"/>
      <c r="N95" s="271"/>
      <c r="O95" s="271"/>
    </row>
    <row r="96" spans="1:15">
      <c r="A96" s="8" t="s">
        <v>109</v>
      </c>
      <c r="B96" s="271" t="s">
        <v>297</v>
      </c>
      <c r="C96" s="271"/>
      <c r="D96" s="271"/>
      <c r="E96" s="271"/>
      <c r="F96" s="271" t="s">
        <v>297</v>
      </c>
      <c r="G96" s="271"/>
      <c r="H96" s="271"/>
      <c r="I96" s="271" t="s">
        <v>297</v>
      </c>
      <c r="J96" s="271"/>
      <c r="K96" s="271"/>
      <c r="L96" s="271" t="s">
        <v>297</v>
      </c>
      <c r="M96" s="271"/>
      <c r="N96" s="271"/>
      <c r="O96" s="271"/>
    </row>
    <row r="97" spans="1:15">
      <c r="A97" s="8" t="s">
        <v>110</v>
      </c>
      <c r="B97" s="271" t="s">
        <v>297</v>
      </c>
      <c r="C97" s="271"/>
      <c r="D97" s="271"/>
      <c r="E97" s="271"/>
      <c r="F97" s="271" t="s">
        <v>297</v>
      </c>
      <c r="G97" s="271"/>
      <c r="H97" s="271"/>
      <c r="I97" s="271" t="s">
        <v>297</v>
      </c>
      <c r="J97" s="271"/>
      <c r="K97" s="271"/>
      <c r="L97" s="271" t="s">
        <v>297</v>
      </c>
      <c r="M97" s="271"/>
      <c r="N97" s="271"/>
      <c r="O97" s="271"/>
    </row>
    <row r="98" spans="1:15">
      <c r="A98" s="8" t="s">
        <v>111</v>
      </c>
      <c r="B98" s="271" t="s">
        <v>297</v>
      </c>
      <c r="C98" s="271"/>
      <c r="D98" s="271"/>
      <c r="E98" s="271"/>
      <c r="F98" s="271" t="s">
        <v>297</v>
      </c>
      <c r="G98" s="271"/>
      <c r="H98" s="271"/>
      <c r="I98" s="271" t="s">
        <v>297</v>
      </c>
      <c r="J98" s="271"/>
      <c r="K98" s="271"/>
      <c r="L98" s="271" t="s">
        <v>297</v>
      </c>
      <c r="M98" s="271"/>
      <c r="N98" s="271"/>
      <c r="O98" s="271"/>
    </row>
    <row r="99" spans="1:15">
      <c r="A99" s="8" t="s">
        <v>112</v>
      </c>
      <c r="B99" s="271" t="s">
        <v>297</v>
      </c>
      <c r="C99" s="271"/>
      <c r="D99" s="271"/>
      <c r="E99" s="271"/>
      <c r="F99" s="271" t="s">
        <v>297</v>
      </c>
      <c r="G99" s="271"/>
      <c r="H99" s="271"/>
      <c r="I99" s="271" t="s">
        <v>297</v>
      </c>
      <c r="J99" s="271"/>
      <c r="K99" s="271"/>
      <c r="L99" s="271" t="s">
        <v>297</v>
      </c>
      <c r="M99" s="271"/>
      <c r="N99" s="271"/>
      <c r="O99" s="271"/>
    </row>
    <row r="100" spans="1:15">
      <c r="A100" s="8" t="s">
        <v>113</v>
      </c>
      <c r="B100" s="271" t="s">
        <v>297</v>
      </c>
      <c r="C100" s="271"/>
      <c r="D100" s="271"/>
      <c r="E100" s="271"/>
      <c r="F100" s="271" t="s">
        <v>297</v>
      </c>
      <c r="G100" s="271"/>
      <c r="H100" s="271"/>
      <c r="I100" s="271" t="s">
        <v>297</v>
      </c>
      <c r="J100" s="271"/>
      <c r="K100" s="271"/>
      <c r="L100" s="271" t="s">
        <v>297</v>
      </c>
      <c r="M100" s="271"/>
      <c r="N100" s="271"/>
      <c r="O100" s="271"/>
    </row>
    <row r="101" spans="1:15">
      <c r="A101" s="8" t="s">
        <v>114</v>
      </c>
      <c r="B101" s="271" t="s">
        <v>297</v>
      </c>
      <c r="C101" s="271"/>
      <c r="D101" s="271"/>
      <c r="E101" s="271"/>
      <c r="F101" s="271" t="s">
        <v>297</v>
      </c>
      <c r="G101" s="271"/>
      <c r="H101" s="271"/>
      <c r="I101" s="271" t="s">
        <v>297</v>
      </c>
      <c r="J101" s="271"/>
      <c r="K101" s="271"/>
      <c r="L101" s="271" t="s">
        <v>297</v>
      </c>
      <c r="M101" s="271"/>
      <c r="N101" s="271"/>
      <c r="O101" s="271"/>
    </row>
    <row r="102" spans="1:15">
      <c r="A102" s="8" t="s">
        <v>115</v>
      </c>
      <c r="B102" s="271" t="s">
        <v>297</v>
      </c>
      <c r="C102" s="271"/>
      <c r="D102" s="271"/>
      <c r="E102" s="271"/>
      <c r="F102" s="271" t="s">
        <v>297</v>
      </c>
      <c r="G102" s="271"/>
      <c r="H102" s="271"/>
      <c r="I102" s="271" t="s">
        <v>297</v>
      </c>
      <c r="J102" s="271"/>
      <c r="K102" s="271"/>
      <c r="L102" s="271" t="s">
        <v>297</v>
      </c>
      <c r="M102" s="271"/>
      <c r="N102" s="271"/>
      <c r="O102" s="271"/>
    </row>
    <row r="103" spans="1:15">
      <c r="A103" s="8" t="s">
        <v>116</v>
      </c>
      <c r="B103" s="271" t="s">
        <v>297</v>
      </c>
      <c r="C103" s="271"/>
      <c r="D103" s="271"/>
      <c r="E103" s="271"/>
      <c r="F103" s="271" t="s">
        <v>297</v>
      </c>
      <c r="G103" s="271"/>
      <c r="H103" s="271"/>
      <c r="I103" s="271" t="s">
        <v>297</v>
      </c>
      <c r="J103" s="271"/>
      <c r="K103" s="271"/>
      <c r="L103" s="271" t="s">
        <v>297</v>
      </c>
      <c r="M103" s="271"/>
      <c r="N103" s="271"/>
      <c r="O103" s="271"/>
    </row>
    <row r="104" spans="1:15">
      <c r="A104" s="8" t="s">
        <v>180</v>
      </c>
      <c r="B104" s="271" t="s">
        <v>297</v>
      </c>
      <c r="C104" s="271"/>
      <c r="D104" s="271"/>
      <c r="E104" s="271"/>
      <c r="F104" s="271" t="s">
        <v>297</v>
      </c>
      <c r="G104" s="271"/>
      <c r="H104" s="271"/>
      <c r="I104" s="271" t="s">
        <v>297</v>
      </c>
      <c r="J104" s="271"/>
      <c r="K104" s="271"/>
      <c r="L104" s="271" t="s">
        <v>297</v>
      </c>
      <c r="M104" s="271"/>
      <c r="N104" s="271"/>
      <c r="O104" s="271"/>
    </row>
    <row r="105" spans="1:15">
      <c r="A105" s="8" t="s">
        <v>118</v>
      </c>
      <c r="B105" s="271" t="s">
        <v>297</v>
      </c>
      <c r="C105" s="271"/>
      <c r="D105" s="271"/>
      <c r="E105" s="271"/>
      <c r="F105" s="271" t="s">
        <v>297</v>
      </c>
      <c r="G105" s="271"/>
      <c r="H105" s="271"/>
      <c r="I105" s="271" t="s">
        <v>297</v>
      </c>
      <c r="J105" s="271"/>
      <c r="K105" s="271"/>
      <c r="L105" s="271" t="s">
        <v>297</v>
      </c>
      <c r="M105" s="271"/>
      <c r="N105" s="271"/>
      <c r="O105" s="271"/>
    </row>
    <row r="106" spans="1:15">
      <c r="A106" s="8" t="s">
        <v>286</v>
      </c>
      <c r="B106" s="271" t="s">
        <v>297</v>
      </c>
      <c r="C106" s="271"/>
      <c r="D106" s="271"/>
      <c r="E106" s="271"/>
      <c r="F106" s="271" t="s">
        <v>297</v>
      </c>
      <c r="G106" s="271"/>
      <c r="H106" s="271"/>
      <c r="I106" s="271" t="s">
        <v>297</v>
      </c>
      <c r="J106" s="271"/>
      <c r="K106" s="271"/>
      <c r="L106" s="271" t="s">
        <v>297</v>
      </c>
      <c r="M106" s="271"/>
      <c r="N106" s="271"/>
      <c r="O106" s="271"/>
    </row>
    <row r="107" spans="1:15">
      <c r="A107" s="171" t="s">
        <v>225</v>
      </c>
      <c r="B107" s="271" t="s">
        <v>299</v>
      </c>
      <c r="C107" s="271"/>
      <c r="D107" s="271"/>
      <c r="E107" s="271"/>
      <c r="F107" s="271" t="s">
        <v>299</v>
      </c>
      <c r="G107" s="271"/>
      <c r="H107" s="271"/>
      <c r="I107" s="271" t="s">
        <v>297</v>
      </c>
      <c r="J107" s="271"/>
      <c r="K107" s="271"/>
      <c r="L107" s="271" t="s">
        <v>297</v>
      </c>
      <c r="M107" s="271"/>
      <c r="N107" s="271"/>
      <c r="O107" s="271"/>
    </row>
    <row r="108" spans="1:15">
      <c r="A108" s="8" t="s">
        <v>24</v>
      </c>
      <c r="B108" s="271" t="s">
        <v>297</v>
      </c>
      <c r="C108" s="271"/>
      <c r="D108" s="271"/>
      <c r="E108" s="271"/>
      <c r="F108" s="271" t="s">
        <v>299</v>
      </c>
      <c r="G108" s="271"/>
      <c r="H108" s="271"/>
      <c r="I108" s="271" t="s">
        <v>297</v>
      </c>
      <c r="J108" s="271"/>
      <c r="K108" s="271"/>
      <c r="L108" s="271" t="s">
        <v>299</v>
      </c>
      <c r="M108" s="271"/>
      <c r="N108" s="271"/>
      <c r="O108" s="271"/>
    </row>
    <row r="109" spans="1:15">
      <c r="A109" s="8" t="s">
        <v>25</v>
      </c>
      <c r="B109" s="271" t="s">
        <v>297</v>
      </c>
      <c r="C109" s="271"/>
      <c r="D109" s="271"/>
      <c r="E109" s="271"/>
      <c r="F109" s="271" t="s">
        <v>297</v>
      </c>
      <c r="G109" s="271"/>
      <c r="H109" s="271"/>
      <c r="I109" s="271" t="s">
        <v>297</v>
      </c>
      <c r="J109" s="271"/>
      <c r="K109" s="271"/>
      <c r="L109" s="271" t="s">
        <v>297</v>
      </c>
      <c r="M109" s="271"/>
      <c r="N109" s="271"/>
      <c r="O109" s="271"/>
    </row>
    <row r="110" spans="1:15">
      <c r="A110" s="8" t="s">
        <v>26</v>
      </c>
      <c r="B110" s="271" t="s">
        <v>297</v>
      </c>
      <c r="C110" s="271"/>
      <c r="D110" s="271"/>
      <c r="E110" s="271"/>
      <c r="F110" s="271" t="s">
        <v>297</v>
      </c>
      <c r="G110" s="271"/>
      <c r="H110" s="271"/>
      <c r="I110" s="271" t="s">
        <v>297</v>
      </c>
      <c r="J110" s="271"/>
      <c r="K110" s="271"/>
      <c r="L110" s="271" t="s">
        <v>297</v>
      </c>
      <c r="M110" s="271"/>
      <c r="N110" s="271"/>
      <c r="O110" s="271"/>
    </row>
    <row r="111" spans="1:15" ht="25.5">
      <c r="A111" s="8" t="s">
        <v>319</v>
      </c>
      <c r="B111" s="271" t="s">
        <v>297</v>
      </c>
      <c r="C111" s="271"/>
      <c r="D111" s="271"/>
      <c r="E111" s="271"/>
      <c r="F111" s="271" t="s">
        <v>297</v>
      </c>
      <c r="G111" s="271"/>
      <c r="H111" s="271"/>
      <c r="I111" s="271" t="s">
        <v>297</v>
      </c>
      <c r="J111" s="271"/>
      <c r="K111" s="271"/>
      <c r="L111" s="271" t="s">
        <v>297</v>
      </c>
      <c r="M111" s="271"/>
      <c r="N111" s="271"/>
      <c r="O111" s="271"/>
    </row>
    <row r="112" spans="1:15" ht="25.5">
      <c r="A112" s="8" t="s">
        <v>300</v>
      </c>
      <c r="B112" s="271" t="s">
        <v>299</v>
      </c>
      <c r="C112" s="271"/>
      <c r="D112" s="271"/>
      <c r="E112" s="271"/>
      <c r="F112" s="271" t="s">
        <v>299</v>
      </c>
      <c r="G112" s="271"/>
      <c r="H112" s="271"/>
      <c r="I112" s="271" t="s">
        <v>299</v>
      </c>
      <c r="J112" s="271"/>
      <c r="K112" s="271"/>
      <c r="L112" s="271" t="s">
        <v>299</v>
      </c>
      <c r="M112" s="271"/>
      <c r="N112" s="271"/>
      <c r="O112" s="271"/>
    </row>
    <row r="113" spans="1:16" ht="15.75" thickBot="1">
      <c r="A113" s="37" t="s">
        <v>285</v>
      </c>
      <c r="B113" s="272" t="s">
        <v>299</v>
      </c>
      <c r="C113" s="272"/>
      <c r="D113" s="272"/>
      <c r="E113" s="272"/>
      <c r="F113" s="272" t="s">
        <v>299</v>
      </c>
      <c r="G113" s="272"/>
      <c r="H113" s="272"/>
      <c r="I113" s="272" t="s">
        <v>297</v>
      </c>
      <c r="J113" s="272"/>
      <c r="K113" s="272"/>
      <c r="L113" s="272" t="s">
        <v>297</v>
      </c>
      <c r="M113" s="272"/>
      <c r="N113" s="272"/>
      <c r="O113" s="272"/>
    </row>
    <row r="120" spans="1:16" ht="30" customHeight="1" thickBot="1">
      <c r="A120" s="320" t="s">
        <v>318</v>
      </c>
      <c r="B120" s="320"/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</row>
    <row r="121" spans="1:16" ht="32.25" customHeight="1" thickBot="1">
      <c r="A121" s="271" t="s">
        <v>0</v>
      </c>
      <c r="B121" s="278" t="s">
        <v>317</v>
      </c>
      <c r="C121" s="278"/>
      <c r="D121" s="278"/>
      <c r="E121" s="278"/>
      <c r="F121" s="278"/>
      <c r="G121" s="278"/>
      <c r="H121" s="278"/>
      <c r="I121" s="279"/>
      <c r="J121" s="277" t="s">
        <v>316</v>
      </c>
      <c r="K121" s="278"/>
      <c r="L121" s="278"/>
      <c r="M121" s="278"/>
      <c r="N121" s="278"/>
      <c r="O121" s="278"/>
      <c r="P121" s="87"/>
    </row>
    <row r="122" spans="1:16" ht="66" customHeight="1" thickBot="1">
      <c r="A122" s="264"/>
      <c r="B122" s="264" t="s">
        <v>315</v>
      </c>
      <c r="C122" s="264"/>
      <c r="D122" s="264" t="s">
        <v>314</v>
      </c>
      <c r="E122" s="264"/>
      <c r="F122" s="264" t="s">
        <v>313</v>
      </c>
      <c r="G122" s="264"/>
      <c r="H122" s="264" t="s">
        <v>312</v>
      </c>
      <c r="I122" s="264"/>
      <c r="J122" s="264" t="s">
        <v>311</v>
      </c>
      <c r="K122" s="264"/>
      <c r="L122" s="264" t="s">
        <v>310</v>
      </c>
      <c r="M122" s="264"/>
      <c r="N122" s="264" t="s">
        <v>309</v>
      </c>
      <c r="O122" s="264"/>
    </row>
    <row r="123" spans="1:16" ht="16.5" thickTop="1" thickBot="1">
      <c r="B123" s="169" t="s">
        <v>308</v>
      </c>
      <c r="C123" s="169" t="s">
        <v>307</v>
      </c>
      <c r="D123" s="169" t="s">
        <v>308</v>
      </c>
      <c r="E123" s="169" t="s">
        <v>307</v>
      </c>
      <c r="F123" s="169" t="s">
        <v>308</v>
      </c>
      <c r="G123" s="169" t="s">
        <v>307</v>
      </c>
      <c r="H123" s="169" t="s">
        <v>308</v>
      </c>
      <c r="I123" s="169" t="s">
        <v>307</v>
      </c>
      <c r="J123" s="169" t="s">
        <v>308</v>
      </c>
      <c r="K123" s="169" t="s">
        <v>307</v>
      </c>
      <c r="L123" s="169" t="s">
        <v>308</v>
      </c>
      <c r="M123" s="170" t="s">
        <v>307</v>
      </c>
      <c r="N123" s="169" t="s">
        <v>308</v>
      </c>
      <c r="O123" s="169" t="s">
        <v>307</v>
      </c>
    </row>
    <row r="124" spans="1:16" ht="16.5" thickTop="1" thickBot="1">
      <c r="A124" s="21">
        <v>1</v>
      </c>
      <c r="B124" s="258">
        <v>2</v>
      </c>
      <c r="C124" s="258"/>
      <c r="D124" s="258">
        <v>3</v>
      </c>
      <c r="E124" s="258"/>
      <c r="F124" s="258">
        <v>4</v>
      </c>
      <c r="G124" s="258"/>
      <c r="H124" s="258">
        <v>5</v>
      </c>
      <c r="I124" s="258"/>
      <c r="J124" s="258">
        <v>6</v>
      </c>
      <c r="K124" s="258"/>
      <c r="L124" s="281">
        <v>7</v>
      </c>
      <c r="M124" s="281"/>
      <c r="N124" s="258">
        <v>8</v>
      </c>
      <c r="O124" s="258"/>
    </row>
    <row r="125" spans="1:16" ht="15.75" thickTop="1">
      <c r="A125" s="8" t="s">
        <v>103</v>
      </c>
      <c r="B125" s="43">
        <v>3</v>
      </c>
      <c r="C125" s="43">
        <v>1</v>
      </c>
      <c r="D125" s="43">
        <v>0</v>
      </c>
      <c r="E125" s="43">
        <v>0</v>
      </c>
      <c r="F125" s="43">
        <v>3</v>
      </c>
      <c r="G125" s="43">
        <v>3</v>
      </c>
      <c r="H125" s="43">
        <v>3</v>
      </c>
      <c r="I125" s="43">
        <v>3</v>
      </c>
      <c r="J125" s="43">
        <v>6</v>
      </c>
      <c r="K125" s="43">
        <v>3</v>
      </c>
      <c r="L125" s="43">
        <v>4</v>
      </c>
      <c r="M125" s="43">
        <v>4</v>
      </c>
      <c r="N125" s="43">
        <v>0</v>
      </c>
      <c r="O125" s="43">
        <v>0</v>
      </c>
    </row>
    <row r="126" spans="1:16">
      <c r="A126" s="8" t="s">
        <v>104</v>
      </c>
      <c r="B126" s="43">
        <v>9</v>
      </c>
      <c r="C126" s="43">
        <v>5</v>
      </c>
      <c r="D126" s="43">
        <v>0</v>
      </c>
      <c r="E126" s="43">
        <v>0</v>
      </c>
      <c r="F126" s="43">
        <v>5</v>
      </c>
      <c r="G126" s="43">
        <v>5</v>
      </c>
      <c r="H126" s="43">
        <v>4</v>
      </c>
      <c r="I126" s="43">
        <v>0</v>
      </c>
      <c r="J126" s="43">
        <v>0</v>
      </c>
      <c r="K126" s="43">
        <v>0</v>
      </c>
      <c r="L126" s="43">
        <v>4</v>
      </c>
      <c r="M126" s="43">
        <v>2</v>
      </c>
      <c r="N126" s="43">
        <v>4</v>
      </c>
      <c r="O126" s="43">
        <v>4</v>
      </c>
    </row>
    <row r="127" spans="1:16">
      <c r="A127" s="8" t="s">
        <v>105</v>
      </c>
      <c r="B127" s="43">
        <v>3</v>
      </c>
      <c r="C127" s="43">
        <v>3</v>
      </c>
      <c r="D127" s="43">
        <v>0</v>
      </c>
      <c r="E127" s="43">
        <v>0</v>
      </c>
      <c r="F127" s="43">
        <v>3</v>
      </c>
      <c r="G127" s="43">
        <v>1</v>
      </c>
      <c r="H127" s="43">
        <v>3</v>
      </c>
      <c r="I127" s="43">
        <v>1</v>
      </c>
      <c r="J127" s="43">
        <v>0</v>
      </c>
      <c r="K127" s="43">
        <v>0</v>
      </c>
      <c r="L127" s="43">
        <v>3</v>
      </c>
      <c r="M127" s="43">
        <v>2</v>
      </c>
      <c r="N127" s="43">
        <v>0</v>
      </c>
      <c r="O127" s="43">
        <v>0</v>
      </c>
    </row>
    <row r="128" spans="1:16">
      <c r="A128" s="8" t="s">
        <v>106</v>
      </c>
      <c r="B128" s="43">
        <v>3</v>
      </c>
      <c r="C128" s="43">
        <v>2</v>
      </c>
      <c r="D128" s="43">
        <v>0</v>
      </c>
      <c r="E128" s="43">
        <v>0</v>
      </c>
      <c r="F128" s="43">
        <v>3</v>
      </c>
      <c r="G128" s="43">
        <v>3</v>
      </c>
      <c r="H128" s="43">
        <v>3</v>
      </c>
      <c r="I128" s="43">
        <v>3</v>
      </c>
      <c r="J128" s="43">
        <v>3</v>
      </c>
      <c r="K128" s="43">
        <v>3</v>
      </c>
      <c r="L128" s="43">
        <v>3</v>
      </c>
      <c r="M128" s="43">
        <v>3</v>
      </c>
      <c r="N128" s="43">
        <v>0</v>
      </c>
      <c r="O128" s="43">
        <v>0</v>
      </c>
    </row>
    <row r="129" spans="1:15">
      <c r="A129" s="8" t="s">
        <v>107</v>
      </c>
      <c r="B129" s="43">
        <v>5</v>
      </c>
      <c r="C129" s="43">
        <v>3</v>
      </c>
      <c r="D129" s="43">
        <v>0</v>
      </c>
      <c r="E129" s="43">
        <v>0</v>
      </c>
      <c r="F129" s="43">
        <v>2</v>
      </c>
      <c r="G129" s="43">
        <v>2</v>
      </c>
      <c r="H129" s="43">
        <v>2</v>
      </c>
      <c r="I129" s="43">
        <v>1</v>
      </c>
      <c r="J129" s="43">
        <v>0</v>
      </c>
      <c r="K129" s="43">
        <v>0</v>
      </c>
      <c r="L129" s="43">
        <v>4</v>
      </c>
      <c r="M129" s="43">
        <v>4</v>
      </c>
      <c r="N129" s="43">
        <v>0</v>
      </c>
      <c r="O129" s="43">
        <v>0</v>
      </c>
    </row>
    <row r="130" spans="1:15">
      <c r="A130" s="8" t="s">
        <v>108</v>
      </c>
      <c r="B130" s="43">
        <v>3</v>
      </c>
      <c r="C130" s="43">
        <v>3</v>
      </c>
      <c r="D130" s="43">
        <v>3</v>
      </c>
      <c r="E130" s="43">
        <v>3</v>
      </c>
      <c r="F130" s="43">
        <v>3</v>
      </c>
      <c r="G130" s="43">
        <v>3</v>
      </c>
      <c r="H130" s="43">
        <v>3</v>
      </c>
      <c r="I130" s="43">
        <v>3</v>
      </c>
      <c r="J130" s="43">
        <v>4</v>
      </c>
      <c r="K130" s="43">
        <v>4</v>
      </c>
      <c r="L130" s="43">
        <v>3</v>
      </c>
      <c r="M130" s="43">
        <v>3</v>
      </c>
      <c r="N130" s="43">
        <v>6</v>
      </c>
      <c r="O130" s="43">
        <v>6</v>
      </c>
    </row>
    <row r="131" spans="1:15">
      <c r="A131" s="8" t="s">
        <v>109</v>
      </c>
      <c r="B131" s="43">
        <v>3</v>
      </c>
      <c r="C131" s="43">
        <v>3</v>
      </c>
      <c r="D131" s="43">
        <v>0</v>
      </c>
      <c r="E131" s="43">
        <v>0</v>
      </c>
      <c r="F131" s="43">
        <v>3</v>
      </c>
      <c r="G131" s="43">
        <v>1</v>
      </c>
      <c r="H131" s="43">
        <v>3</v>
      </c>
      <c r="I131" s="43">
        <v>0</v>
      </c>
      <c r="J131" s="43">
        <v>3</v>
      </c>
      <c r="K131" s="43">
        <v>1</v>
      </c>
      <c r="L131" s="43">
        <v>3</v>
      </c>
      <c r="M131" s="43">
        <v>1</v>
      </c>
      <c r="N131" s="43">
        <v>0</v>
      </c>
      <c r="O131" s="43">
        <v>0</v>
      </c>
    </row>
    <row r="132" spans="1:15">
      <c r="A132" s="8" t="s">
        <v>110</v>
      </c>
      <c r="B132" s="43">
        <v>9</v>
      </c>
      <c r="C132" s="43">
        <v>1</v>
      </c>
      <c r="D132" s="43">
        <v>0</v>
      </c>
      <c r="E132" s="43">
        <v>0</v>
      </c>
      <c r="F132" s="43">
        <v>2</v>
      </c>
      <c r="G132" s="43">
        <v>2</v>
      </c>
      <c r="H132" s="43">
        <v>3</v>
      </c>
      <c r="I132" s="43">
        <v>0</v>
      </c>
      <c r="J132" s="43">
        <v>0</v>
      </c>
      <c r="K132" s="43">
        <v>0</v>
      </c>
      <c r="L132" s="43">
        <v>3</v>
      </c>
      <c r="M132" s="43">
        <v>0</v>
      </c>
      <c r="N132" s="43">
        <v>0</v>
      </c>
      <c r="O132" s="43">
        <v>0</v>
      </c>
    </row>
    <row r="133" spans="1:15">
      <c r="A133" s="8" t="s">
        <v>111</v>
      </c>
      <c r="B133" s="43">
        <v>3</v>
      </c>
      <c r="C133" s="43">
        <v>1</v>
      </c>
      <c r="D133" s="43">
        <v>0</v>
      </c>
      <c r="E133" s="43">
        <v>0</v>
      </c>
      <c r="F133" s="43">
        <v>3</v>
      </c>
      <c r="G133" s="43">
        <v>2</v>
      </c>
      <c r="H133" s="43">
        <v>3</v>
      </c>
      <c r="I133" s="43">
        <v>2</v>
      </c>
      <c r="J133" s="43">
        <v>2</v>
      </c>
      <c r="K133" s="43">
        <v>2</v>
      </c>
      <c r="L133" s="43">
        <v>3</v>
      </c>
      <c r="M133" s="43">
        <v>1</v>
      </c>
      <c r="N133" s="43">
        <v>0</v>
      </c>
      <c r="O133" s="43">
        <v>0</v>
      </c>
    </row>
    <row r="134" spans="1:15">
      <c r="A134" s="8" t="s">
        <v>112</v>
      </c>
      <c r="B134" s="43">
        <v>5</v>
      </c>
      <c r="C134" s="43">
        <v>3</v>
      </c>
      <c r="D134" s="43">
        <v>1</v>
      </c>
      <c r="E134" s="43">
        <v>1</v>
      </c>
      <c r="F134" s="43">
        <v>3</v>
      </c>
      <c r="G134" s="43">
        <v>2</v>
      </c>
      <c r="H134" s="43">
        <v>2</v>
      </c>
      <c r="I134" s="43">
        <v>1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</row>
    <row r="135" spans="1:15">
      <c r="A135" s="8" t="s">
        <v>113</v>
      </c>
      <c r="B135" s="43">
        <v>3</v>
      </c>
      <c r="C135" s="43">
        <v>2</v>
      </c>
      <c r="D135" s="43">
        <v>0</v>
      </c>
      <c r="E135" s="43">
        <v>0</v>
      </c>
      <c r="F135" s="43">
        <v>3</v>
      </c>
      <c r="G135" s="43">
        <v>2</v>
      </c>
      <c r="H135" s="43">
        <v>3</v>
      </c>
      <c r="I135" s="43">
        <v>0</v>
      </c>
      <c r="J135" s="43">
        <v>3</v>
      </c>
      <c r="K135" s="43">
        <v>3</v>
      </c>
      <c r="L135" s="43">
        <v>3</v>
      </c>
      <c r="M135" s="43">
        <v>3</v>
      </c>
      <c r="N135" s="43">
        <v>0</v>
      </c>
      <c r="O135" s="43">
        <v>0</v>
      </c>
    </row>
    <row r="136" spans="1:15">
      <c r="A136" s="8" t="s">
        <v>114</v>
      </c>
      <c r="B136" s="43">
        <v>3</v>
      </c>
      <c r="C136" s="43">
        <v>2</v>
      </c>
      <c r="D136" s="43">
        <v>1</v>
      </c>
      <c r="E136" s="43">
        <v>1</v>
      </c>
      <c r="F136" s="43">
        <v>2</v>
      </c>
      <c r="G136" s="43">
        <v>2</v>
      </c>
      <c r="H136" s="43">
        <v>2</v>
      </c>
      <c r="I136" s="43">
        <v>1</v>
      </c>
      <c r="J136" s="43">
        <v>0</v>
      </c>
      <c r="K136" s="43">
        <v>0</v>
      </c>
      <c r="L136" s="43">
        <v>3</v>
      </c>
      <c r="M136" s="43">
        <v>2</v>
      </c>
      <c r="N136" s="43">
        <v>0</v>
      </c>
      <c r="O136" s="43">
        <v>0</v>
      </c>
    </row>
    <row r="137" spans="1:15">
      <c r="A137" s="8" t="s">
        <v>115</v>
      </c>
      <c r="B137" s="43">
        <v>6</v>
      </c>
      <c r="C137" s="43">
        <v>3</v>
      </c>
      <c r="D137" s="43">
        <v>0</v>
      </c>
      <c r="E137" s="43">
        <v>0</v>
      </c>
      <c r="F137" s="43">
        <v>3</v>
      </c>
      <c r="G137" s="43">
        <v>1</v>
      </c>
      <c r="H137" s="43">
        <v>2</v>
      </c>
      <c r="I137" s="43">
        <v>1</v>
      </c>
      <c r="J137" s="43">
        <v>0</v>
      </c>
      <c r="K137" s="43">
        <v>0</v>
      </c>
      <c r="L137" s="43">
        <v>5</v>
      </c>
      <c r="M137" s="43">
        <v>5</v>
      </c>
      <c r="N137" s="43">
        <v>4</v>
      </c>
      <c r="O137" s="43">
        <v>4</v>
      </c>
    </row>
    <row r="138" spans="1:15">
      <c r="A138" s="8" t="s">
        <v>116</v>
      </c>
      <c r="B138" s="43">
        <v>3</v>
      </c>
      <c r="C138" s="43">
        <v>1</v>
      </c>
      <c r="D138" s="43">
        <v>0</v>
      </c>
      <c r="E138" s="43">
        <v>0</v>
      </c>
      <c r="F138" s="43">
        <v>3</v>
      </c>
      <c r="G138" s="43">
        <v>1</v>
      </c>
      <c r="H138" s="43">
        <v>3</v>
      </c>
      <c r="I138" s="43">
        <v>2</v>
      </c>
      <c r="J138" s="43">
        <v>3</v>
      </c>
      <c r="K138" s="43">
        <v>3</v>
      </c>
      <c r="L138" s="43">
        <v>2</v>
      </c>
      <c r="M138" s="43">
        <v>2</v>
      </c>
      <c r="N138" s="43">
        <v>0</v>
      </c>
      <c r="O138" s="43">
        <v>0</v>
      </c>
    </row>
    <row r="139" spans="1:15">
      <c r="A139" s="8" t="s">
        <v>180</v>
      </c>
      <c r="B139" s="43">
        <v>9</v>
      </c>
      <c r="C139" s="43">
        <v>1</v>
      </c>
      <c r="D139" s="43">
        <v>0</v>
      </c>
      <c r="E139" s="43">
        <v>0</v>
      </c>
      <c r="F139" s="43">
        <v>6</v>
      </c>
      <c r="G139" s="43">
        <v>1</v>
      </c>
      <c r="H139" s="43">
        <v>2</v>
      </c>
      <c r="I139" s="43">
        <v>0</v>
      </c>
      <c r="J139" s="43">
        <v>5</v>
      </c>
      <c r="K139" s="43">
        <v>2</v>
      </c>
      <c r="L139" s="43">
        <v>7</v>
      </c>
      <c r="M139" s="43">
        <v>4</v>
      </c>
      <c r="N139" s="43">
        <v>0</v>
      </c>
      <c r="O139" s="43">
        <v>0</v>
      </c>
    </row>
    <row r="140" spans="1:15">
      <c r="A140" s="8" t="s">
        <v>118</v>
      </c>
      <c r="B140" s="43">
        <v>5</v>
      </c>
      <c r="C140" s="43">
        <v>1</v>
      </c>
      <c r="D140" s="43">
        <v>0</v>
      </c>
      <c r="E140" s="43">
        <v>0</v>
      </c>
      <c r="F140" s="43">
        <v>4</v>
      </c>
      <c r="G140" s="43">
        <v>1</v>
      </c>
      <c r="H140" s="43">
        <v>2</v>
      </c>
      <c r="I140" s="43">
        <v>0</v>
      </c>
      <c r="J140" s="43">
        <v>6</v>
      </c>
      <c r="K140" s="43">
        <v>4</v>
      </c>
      <c r="L140" s="43">
        <v>1</v>
      </c>
      <c r="M140" s="43">
        <v>0</v>
      </c>
      <c r="N140" s="43">
        <v>0</v>
      </c>
      <c r="O140" s="43">
        <v>0</v>
      </c>
    </row>
    <row r="141" spans="1:15">
      <c r="A141" s="8" t="s">
        <v>286</v>
      </c>
      <c r="B141" s="43">
        <v>1</v>
      </c>
      <c r="C141" s="43">
        <v>1</v>
      </c>
      <c r="D141" s="43">
        <v>2</v>
      </c>
      <c r="E141" s="43">
        <v>2</v>
      </c>
      <c r="F141" s="43">
        <v>2</v>
      </c>
      <c r="G141" s="43">
        <v>1</v>
      </c>
      <c r="H141" s="43">
        <v>2</v>
      </c>
      <c r="I141" s="43">
        <v>1</v>
      </c>
      <c r="J141" s="43">
        <v>0</v>
      </c>
      <c r="K141" s="43">
        <v>0</v>
      </c>
      <c r="L141" s="43">
        <v>4</v>
      </c>
      <c r="M141" s="43">
        <v>3</v>
      </c>
      <c r="N141" s="43">
        <v>0</v>
      </c>
      <c r="O141" s="43">
        <v>0</v>
      </c>
    </row>
    <row r="142" spans="1:15">
      <c r="A142" s="8" t="s">
        <v>225</v>
      </c>
      <c r="B142" s="43">
        <v>3</v>
      </c>
      <c r="C142" s="43">
        <v>1</v>
      </c>
      <c r="D142" s="43">
        <v>0</v>
      </c>
      <c r="E142" s="43">
        <v>0</v>
      </c>
      <c r="F142" s="43">
        <v>1</v>
      </c>
      <c r="G142" s="43">
        <v>0</v>
      </c>
      <c r="H142" s="43">
        <v>3</v>
      </c>
      <c r="I142" s="43">
        <v>1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</row>
    <row r="143" spans="1:15">
      <c r="A143" s="8" t="s">
        <v>24</v>
      </c>
      <c r="B143" s="43">
        <v>15</v>
      </c>
      <c r="C143" s="43">
        <v>3</v>
      </c>
      <c r="D143" s="43">
        <v>2</v>
      </c>
      <c r="E143" s="43">
        <v>2</v>
      </c>
      <c r="F143" s="43">
        <v>14</v>
      </c>
      <c r="G143" s="43">
        <v>14</v>
      </c>
      <c r="H143" s="43">
        <v>3</v>
      </c>
      <c r="I143" s="43">
        <v>2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</row>
    <row r="144" spans="1:15">
      <c r="A144" s="8" t="s">
        <v>25</v>
      </c>
      <c r="B144" s="43">
        <v>0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</row>
    <row r="145" spans="1:15">
      <c r="A145" s="8" t="s">
        <v>26</v>
      </c>
      <c r="B145" s="43">
        <v>0</v>
      </c>
      <c r="C145" s="43">
        <v>0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0</v>
      </c>
    </row>
    <row r="146" spans="1:15" ht="25.5">
      <c r="A146" s="8" t="s">
        <v>298</v>
      </c>
      <c r="B146" s="43">
        <v>1</v>
      </c>
      <c r="C146" s="43">
        <v>1</v>
      </c>
      <c r="D146" s="43">
        <v>0</v>
      </c>
      <c r="E146" s="43">
        <v>0</v>
      </c>
      <c r="F146" s="43">
        <v>1</v>
      </c>
      <c r="G146" s="43">
        <v>0</v>
      </c>
      <c r="H146" s="43">
        <v>1</v>
      </c>
      <c r="I146" s="43">
        <v>1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v>0</v>
      </c>
    </row>
    <row r="147" spans="1:15" ht="27" customHeight="1">
      <c r="A147" s="8" t="s">
        <v>300</v>
      </c>
      <c r="B147" s="43">
        <v>6</v>
      </c>
      <c r="C147" s="43">
        <v>1</v>
      </c>
      <c r="D147" s="43">
        <v>0</v>
      </c>
      <c r="E147" s="43">
        <v>0</v>
      </c>
      <c r="F147" s="43">
        <v>0</v>
      </c>
      <c r="G147" s="43">
        <v>0</v>
      </c>
      <c r="H147" s="43">
        <v>2</v>
      </c>
      <c r="I147" s="43">
        <v>0</v>
      </c>
      <c r="J147" s="43">
        <v>2</v>
      </c>
      <c r="K147" s="43">
        <v>2</v>
      </c>
      <c r="L147" s="43">
        <v>7</v>
      </c>
      <c r="M147" s="43">
        <v>3</v>
      </c>
      <c r="N147" s="43">
        <v>0</v>
      </c>
      <c r="O147" s="43">
        <v>0</v>
      </c>
    </row>
    <row r="148" spans="1:15" ht="15.75" thickBot="1">
      <c r="A148" s="37" t="s">
        <v>285</v>
      </c>
      <c r="B148" s="163">
        <v>3</v>
      </c>
      <c r="C148" s="163">
        <v>3</v>
      </c>
      <c r="D148" s="163">
        <v>0</v>
      </c>
      <c r="E148" s="163">
        <v>0</v>
      </c>
      <c r="F148" s="163">
        <v>0</v>
      </c>
      <c r="G148" s="163">
        <v>0</v>
      </c>
      <c r="H148" s="163">
        <v>3</v>
      </c>
      <c r="I148" s="163">
        <v>3</v>
      </c>
      <c r="J148" s="163">
        <v>0</v>
      </c>
      <c r="K148" s="163">
        <v>0</v>
      </c>
      <c r="L148" s="163">
        <v>2</v>
      </c>
      <c r="M148" s="163">
        <v>2</v>
      </c>
      <c r="N148" s="163">
        <v>0</v>
      </c>
      <c r="O148" s="163">
        <v>0</v>
      </c>
    </row>
  </sheetData>
  <mergeCells count="547">
    <mergeCell ref="A121:A122"/>
    <mergeCell ref="B122:C122"/>
    <mergeCell ref="B124:C124"/>
    <mergeCell ref="B121:I121"/>
    <mergeCell ref="D122:E122"/>
    <mergeCell ref="F122:G122"/>
    <mergeCell ref="D124:E124"/>
    <mergeCell ref="F124:G124"/>
    <mergeCell ref="H124:I124"/>
    <mergeCell ref="B58:O58"/>
    <mergeCell ref="M33:O33"/>
    <mergeCell ref="J124:K124"/>
    <mergeCell ref="L124:M124"/>
    <mergeCell ref="B90:E90"/>
    <mergeCell ref="B91:E91"/>
    <mergeCell ref="B92:E92"/>
    <mergeCell ref="M30:O30"/>
    <mergeCell ref="M32:O32"/>
    <mergeCell ref="G59:H59"/>
    <mergeCell ref="I59:J59"/>
    <mergeCell ref="D59:F59"/>
    <mergeCell ref="K59:L59"/>
    <mergeCell ref="M59:O59"/>
    <mergeCell ref="B87:H87"/>
    <mergeCell ref="B88:E88"/>
    <mergeCell ref="F88:H88"/>
    <mergeCell ref="I87:O87"/>
    <mergeCell ref="I88:K88"/>
    <mergeCell ref="L88:O88"/>
    <mergeCell ref="B32:E32"/>
    <mergeCell ref="B33:E33"/>
    <mergeCell ref="A120:O120"/>
    <mergeCell ref="N122:O122"/>
    <mergeCell ref="B2:C2"/>
    <mergeCell ref="B59:C59"/>
    <mergeCell ref="H122:I122"/>
    <mergeCell ref="J122:K122"/>
    <mergeCell ref="L122:M122"/>
    <mergeCell ref="B93:E93"/>
    <mergeCell ref="F90:H90"/>
    <mergeCell ref="F91:H91"/>
    <mergeCell ref="B4:C4"/>
    <mergeCell ref="B5:C5"/>
    <mergeCell ref="B3:C3"/>
    <mergeCell ref="D2:F2"/>
    <mergeCell ref="L2:M2"/>
    <mergeCell ref="L3:M3"/>
    <mergeCell ref="B6:C6"/>
    <mergeCell ref="B7:C7"/>
    <mergeCell ref="D4:F4"/>
    <mergeCell ref="D5:F5"/>
    <mergeCell ref="D6:F6"/>
    <mergeCell ref="G4:H4"/>
    <mergeCell ref="M31:O31"/>
    <mergeCell ref="B8:C8"/>
    <mergeCell ref="B9:C9"/>
    <mergeCell ref="B10:C10"/>
    <mergeCell ref="B11:C11"/>
    <mergeCell ref="B12:C12"/>
    <mergeCell ref="B13:C13"/>
    <mergeCell ref="B31:E31"/>
    <mergeCell ref="F30:H30"/>
    <mergeCell ref="N26:O26"/>
    <mergeCell ref="G2:H2"/>
    <mergeCell ref="I2:K2"/>
    <mergeCell ref="I3:K3"/>
    <mergeCell ref="G3:H3"/>
    <mergeCell ref="G5:H5"/>
    <mergeCell ref="I4:K4"/>
    <mergeCell ref="I5:K5"/>
    <mergeCell ref="D3:F3"/>
    <mergeCell ref="B14:C14"/>
    <mergeCell ref="B15:C15"/>
    <mergeCell ref="B16:C16"/>
    <mergeCell ref="B17:C17"/>
    <mergeCell ref="B18:C18"/>
    <mergeCell ref="L4:M4"/>
    <mergeCell ref="L5:M5"/>
    <mergeCell ref="D7:F7"/>
    <mergeCell ref="D8:F8"/>
    <mergeCell ref="D9:F9"/>
    <mergeCell ref="N124:O124"/>
    <mergeCell ref="F33:H33"/>
    <mergeCell ref="I32:L32"/>
    <mergeCell ref="I33:L33"/>
    <mergeCell ref="B61:C61"/>
    <mergeCell ref="B62:C62"/>
    <mergeCell ref="B77:C77"/>
    <mergeCell ref="B78:C78"/>
    <mergeCell ref="B71:C71"/>
    <mergeCell ref="B72:C72"/>
    <mergeCell ref="B73:C73"/>
    <mergeCell ref="B74:C74"/>
    <mergeCell ref="B75:C75"/>
    <mergeCell ref="B76:C76"/>
    <mergeCell ref="B69:C69"/>
    <mergeCell ref="B70:C70"/>
    <mergeCell ref="D67:F67"/>
    <mergeCell ref="D68:F68"/>
    <mergeCell ref="D69:F69"/>
    <mergeCell ref="D70:F70"/>
    <mergeCell ref="G61:H61"/>
    <mergeCell ref="J121:O121"/>
    <mergeCell ref="B79:C79"/>
    <mergeCell ref="B80:C80"/>
    <mergeCell ref="D73:F73"/>
    <mergeCell ref="D74:F74"/>
    <mergeCell ref="D75:F75"/>
    <mergeCell ref="D76:F76"/>
    <mergeCell ref="D77:F77"/>
    <mergeCell ref="D78:F78"/>
    <mergeCell ref="D79:F79"/>
    <mergeCell ref="G77:H77"/>
    <mergeCell ref="G78:H78"/>
    <mergeCell ref="G79:H79"/>
    <mergeCell ref="G76:H76"/>
    <mergeCell ref="I61:J61"/>
    <mergeCell ref="I62:J62"/>
    <mergeCell ref="K61:L61"/>
    <mergeCell ref="K62:L62"/>
    <mergeCell ref="M61:O61"/>
    <mergeCell ref="M62:O62"/>
    <mergeCell ref="D61:F61"/>
    <mergeCell ref="D62:F62"/>
    <mergeCell ref="B68:C68"/>
    <mergeCell ref="I63:J63"/>
    <mergeCell ref="I64:J64"/>
    <mergeCell ref="I65:J65"/>
    <mergeCell ref="I66:J66"/>
    <mergeCell ref="I67:J67"/>
    <mergeCell ref="I68:J68"/>
    <mergeCell ref="G63:H63"/>
    <mergeCell ref="G64:H64"/>
    <mergeCell ref="G68:H68"/>
    <mergeCell ref="K63:L63"/>
    <mergeCell ref="K64:L64"/>
    <mergeCell ref="K65:L65"/>
    <mergeCell ref="K66:L66"/>
    <mergeCell ref="K67:L67"/>
    <mergeCell ref="K68:L68"/>
    <mergeCell ref="B60:C60"/>
    <mergeCell ref="D60:F60"/>
    <mergeCell ref="G60:H60"/>
    <mergeCell ref="I60:J60"/>
    <mergeCell ref="K60:L60"/>
    <mergeCell ref="M60:O60"/>
    <mergeCell ref="B65:C65"/>
    <mergeCell ref="B66:C66"/>
    <mergeCell ref="B67:C67"/>
    <mergeCell ref="D63:F63"/>
    <mergeCell ref="D64:F64"/>
    <mergeCell ref="D65:F65"/>
    <mergeCell ref="D66:F66"/>
    <mergeCell ref="B63:C63"/>
    <mergeCell ref="B64:C64"/>
    <mergeCell ref="G65:H65"/>
    <mergeCell ref="G66:H66"/>
    <mergeCell ref="G67:H67"/>
    <mergeCell ref="M63:O63"/>
    <mergeCell ref="M64:O64"/>
    <mergeCell ref="M65:O65"/>
    <mergeCell ref="M66:O66"/>
    <mergeCell ref="M67:O67"/>
    <mergeCell ref="G62:H62"/>
    <mergeCell ref="D10:F10"/>
    <mergeCell ref="D11:F11"/>
    <mergeCell ref="D12:F12"/>
    <mergeCell ref="B112:E112"/>
    <mergeCell ref="B113:E113"/>
    <mergeCell ref="F31:H31"/>
    <mergeCell ref="I31:L31"/>
    <mergeCell ref="B25:C25"/>
    <mergeCell ref="B26:C26"/>
    <mergeCell ref="I90:K90"/>
    <mergeCell ref="I91:K91"/>
    <mergeCell ref="L90:O90"/>
    <mergeCell ref="L91:O91"/>
    <mergeCell ref="B96:E96"/>
    <mergeCell ref="B97:E97"/>
    <mergeCell ref="B98:E98"/>
    <mergeCell ref="B99:E99"/>
    <mergeCell ref="B110:E110"/>
    <mergeCell ref="B111:E111"/>
    <mergeCell ref="B100:E100"/>
    <mergeCell ref="B101:E101"/>
    <mergeCell ref="B102:E102"/>
    <mergeCell ref="B103:E103"/>
    <mergeCell ref="N27:O27"/>
    <mergeCell ref="A58:A59"/>
    <mergeCell ref="A87:A88"/>
    <mergeCell ref="N3:O3"/>
    <mergeCell ref="N4:O4"/>
    <mergeCell ref="N5:O5"/>
    <mergeCell ref="N6:O6"/>
    <mergeCell ref="N7:O7"/>
    <mergeCell ref="G12:H12"/>
    <mergeCell ref="G13:H13"/>
    <mergeCell ref="G14:H14"/>
    <mergeCell ref="I8:K8"/>
    <mergeCell ref="I9:K9"/>
    <mergeCell ref="I10:K10"/>
    <mergeCell ref="I11:K11"/>
    <mergeCell ref="I26:K26"/>
    <mergeCell ref="I15:K15"/>
    <mergeCell ref="I16:K16"/>
    <mergeCell ref="I17:K17"/>
    <mergeCell ref="N20:O20"/>
    <mergeCell ref="N21:O21"/>
    <mergeCell ref="N22:O22"/>
    <mergeCell ref="N23:O23"/>
    <mergeCell ref="N24:O24"/>
    <mergeCell ref="N25:O25"/>
    <mergeCell ref="G23:H23"/>
    <mergeCell ref="G24:H24"/>
    <mergeCell ref="G25:H25"/>
    <mergeCell ref="G26:H26"/>
    <mergeCell ref="I6:K6"/>
    <mergeCell ref="I7:K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L15:M15"/>
    <mergeCell ref="L19:M19"/>
    <mergeCell ref="L20:M20"/>
    <mergeCell ref="L21:M21"/>
    <mergeCell ref="L22:M22"/>
    <mergeCell ref="L23:M23"/>
    <mergeCell ref="A1:O1"/>
    <mergeCell ref="A29:O29"/>
    <mergeCell ref="A57:O57"/>
    <mergeCell ref="N2:O2"/>
    <mergeCell ref="G6:H6"/>
    <mergeCell ref="G7:H7"/>
    <mergeCell ref="G8:H8"/>
    <mergeCell ref="G9:H9"/>
    <mergeCell ref="G10:H10"/>
    <mergeCell ref="G11:H11"/>
    <mergeCell ref="G15:H15"/>
    <mergeCell ref="G16:H16"/>
    <mergeCell ref="G17:H17"/>
    <mergeCell ref="G18:H18"/>
    <mergeCell ref="G19:H19"/>
    <mergeCell ref="G20:H20"/>
    <mergeCell ref="G21:H21"/>
    <mergeCell ref="G22:H22"/>
    <mergeCell ref="M38:O38"/>
    <mergeCell ref="F32:H32"/>
    <mergeCell ref="I30:L30"/>
    <mergeCell ref="L6:M6"/>
    <mergeCell ref="L7:M7"/>
    <mergeCell ref="L8:M8"/>
    <mergeCell ref="L9:M9"/>
    <mergeCell ref="L10:M10"/>
    <mergeCell ref="L11:M11"/>
    <mergeCell ref="L16:M16"/>
    <mergeCell ref="L17:M17"/>
    <mergeCell ref="L18:M18"/>
    <mergeCell ref="I18:K18"/>
    <mergeCell ref="I19:K19"/>
    <mergeCell ref="I20:K20"/>
    <mergeCell ref="L12:M12"/>
    <mergeCell ref="L13:M13"/>
    <mergeCell ref="L14:M14"/>
    <mergeCell ref="I21:K21"/>
    <mergeCell ref="I22:K22"/>
    <mergeCell ref="I23:K23"/>
    <mergeCell ref="I12:K12"/>
    <mergeCell ref="I13:K13"/>
    <mergeCell ref="I14:K14"/>
    <mergeCell ref="L24:M24"/>
    <mergeCell ref="L25:M25"/>
    <mergeCell ref="L26:M26"/>
    <mergeCell ref="L27:M27"/>
    <mergeCell ref="I24:K24"/>
    <mergeCell ref="I25:K25"/>
    <mergeCell ref="I27:K27"/>
    <mergeCell ref="B39:E39"/>
    <mergeCell ref="B40:E40"/>
    <mergeCell ref="D26:F26"/>
    <mergeCell ref="D27:F27"/>
    <mergeCell ref="B27:C27"/>
    <mergeCell ref="D25:F25"/>
    <mergeCell ref="G27:H27"/>
    <mergeCell ref="B30:E30"/>
    <mergeCell ref="I34:L34"/>
    <mergeCell ref="I35:L35"/>
    <mergeCell ref="I36:L36"/>
    <mergeCell ref="I37:L37"/>
    <mergeCell ref="I38:L38"/>
    <mergeCell ref="M34:O34"/>
    <mergeCell ref="M35:O35"/>
    <mergeCell ref="M36:O36"/>
    <mergeCell ref="M37:O37"/>
    <mergeCell ref="F34:H34"/>
    <mergeCell ref="F35:H35"/>
    <mergeCell ref="F36:H36"/>
    <mergeCell ref="B41:E41"/>
    <mergeCell ref="B34:E34"/>
    <mergeCell ref="B35:E35"/>
    <mergeCell ref="B36:E36"/>
    <mergeCell ref="B37:E37"/>
    <mergeCell ref="B42:E42"/>
    <mergeCell ref="B43:E43"/>
    <mergeCell ref="B38:E38"/>
    <mergeCell ref="B44:E44"/>
    <mergeCell ref="F50:H50"/>
    <mergeCell ref="F51:H51"/>
    <mergeCell ref="F52:H52"/>
    <mergeCell ref="F53:H53"/>
    <mergeCell ref="F54:H54"/>
    <mergeCell ref="F55:H55"/>
    <mergeCell ref="B45:E45"/>
    <mergeCell ref="B46:E46"/>
    <mergeCell ref="B47:E47"/>
    <mergeCell ref="B48:E48"/>
    <mergeCell ref="B49:E49"/>
    <mergeCell ref="B50:E50"/>
    <mergeCell ref="B51:E51"/>
    <mergeCell ref="B53:E53"/>
    <mergeCell ref="B52:E52"/>
    <mergeCell ref="F37:H37"/>
    <mergeCell ref="F38:H38"/>
    <mergeCell ref="F39:H39"/>
    <mergeCell ref="F40:H40"/>
    <mergeCell ref="F41:H41"/>
    <mergeCell ref="F42:H42"/>
    <mergeCell ref="D71:F71"/>
    <mergeCell ref="D72:F72"/>
    <mergeCell ref="M46:O46"/>
    <mergeCell ref="M47:O47"/>
    <mergeCell ref="M48:O48"/>
    <mergeCell ref="M49:O49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B54:E54"/>
    <mergeCell ref="B55:E55"/>
    <mergeCell ref="F43:H43"/>
    <mergeCell ref="F44:H44"/>
    <mergeCell ref="F45:H45"/>
    <mergeCell ref="F46:H46"/>
    <mergeCell ref="F47:H47"/>
    <mergeCell ref="F48:H48"/>
    <mergeCell ref="F49:H49"/>
    <mergeCell ref="M43:O43"/>
    <mergeCell ref="M39:O39"/>
    <mergeCell ref="M40:O40"/>
    <mergeCell ref="M41:O41"/>
    <mergeCell ref="M42:O42"/>
    <mergeCell ref="M44:O44"/>
    <mergeCell ref="M45:O45"/>
    <mergeCell ref="I48:L48"/>
    <mergeCell ref="I49:L49"/>
    <mergeCell ref="I54:L54"/>
    <mergeCell ref="I55:L55"/>
    <mergeCell ref="I52:L52"/>
    <mergeCell ref="I53:L53"/>
    <mergeCell ref="M50:O50"/>
    <mergeCell ref="M51:O51"/>
    <mergeCell ref="M52:O52"/>
    <mergeCell ref="M53:O53"/>
    <mergeCell ref="M54:O54"/>
    <mergeCell ref="M55:O55"/>
    <mergeCell ref="I50:L50"/>
    <mergeCell ref="I51:L51"/>
    <mergeCell ref="G70:H70"/>
    <mergeCell ref="G71:H71"/>
    <mergeCell ref="G72:H72"/>
    <mergeCell ref="G73:H73"/>
    <mergeCell ref="G74:H74"/>
    <mergeCell ref="G80:H80"/>
    <mergeCell ref="I69:J69"/>
    <mergeCell ref="I70:J70"/>
    <mergeCell ref="I71:J71"/>
    <mergeCell ref="I72:J72"/>
    <mergeCell ref="I73:J73"/>
    <mergeCell ref="I74:J74"/>
    <mergeCell ref="I75:J75"/>
    <mergeCell ref="I76:J76"/>
    <mergeCell ref="G75:H75"/>
    <mergeCell ref="G69:H69"/>
    <mergeCell ref="K74:L74"/>
    <mergeCell ref="K75:L75"/>
    <mergeCell ref="K76:L76"/>
    <mergeCell ref="K77:L77"/>
    <mergeCell ref="K78:L78"/>
    <mergeCell ref="K79:L79"/>
    <mergeCell ref="K80:L80"/>
    <mergeCell ref="I77:J77"/>
    <mergeCell ref="I78:J78"/>
    <mergeCell ref="I79:J79"/>
    <mergeCell ref="I80:J80"/>
    <mergeCell ref="K69:L69"/>
    <mergeCell ref="K70:L70"/>
    <mergeCell ref="K71:L71"/>
    <mergeCell ref="M68:O68"/>
    <mergeCell ref="M69:O69"/>
    <mergeCell ref="M70:O70"/>
    <mergeCell ref="M71:O71"/>
    <mergeCell ref="M72:O72"/>
    <mergeCell ref="M73:O73"/>
    <mergeCell ref="K72:L72"/>
    <mergeCell ref="K73:L73"/>
    <mergeCell ref="M74:O74"/>
    <mergeCell ref="M75:O75"/>
    <mergeCell ref="M76:O76"/>
    <mergeCell ref="M77:O77"/>
    <mergeCell ref="M78:O78"/>
    <mergeCell ref="M79:O79"/>
    <mergeCell ref="M80:O80"/>
    <mergeCell ref="M81:O81"/>
    <mergeCell ref="M82:O82"/>
    <mergeCell ref="M83:O83"/>
    <mergeCell ref="M84:O84"/>
    <mergeCell ref="B94:E94"/>
    <mergeCell ref="I89:K89"/>
    <mergeCell ref="L89:O89"/>
    <mergeCell ref="I84:J84"/>
    <mergeCell ref="K81:L81"/>
    <mergeCell ref="K82:L82"/>
    <mergeCell ref="K83:L83"/>
    <mergeCell ref="K84:L84"/>
    <mergeCell ref="D82:F82"/>
    <mergeCell ref="B81:C81"/>
    <mergeCell ref="I81:J81"/>
    <mergeCell ref="I82:J82"/>
    <mergeCell ref="I83:J83"/>
    <mergeCell ref="G81:H81"/>
    <mergeCell ref="I96:K96"/>
    <mergeCell ref="I97:K97"/>
    <mergeCell ref="D80:F80"/>
    <mergeCell ref="D81:F81"/>
    <mergeCell ref="B95:E95"/>
    <mergeCell ref="F92:H92"/>
    <mergeCell ref="F93:H93"/>
    <mergeCell ref="F94:H94"/>
    <mergeCell ref="F95:H95"/>
    <mergeCell ref="D83:F83"/>
    <mergeCell ref="D84:F84"/>
    <mergeCell ref="G82:H82"/>
    <mergeCell ref="G83:H83"/>
    <mergeCell ref="G84:H84"/>
    <mergeCell ref="B82:C82"/>
    <mergeCell ref="B83:C83"/>
    <mergeCell ref="B84:C84"/>
    <mergeCell ref="B89:E89"/>
    <mergeCell ref="F89:H89"/>
    <mergeCell ref="A86:O86"/>
    <mergeCell ref="I92:K92"/>
    <mergeCell ref="I93:K93"/>
    <mergeCell ref="I94:K94"/>
    <mergeCell ref="I95:K95"/>
    <mergeCell ref="B104:E104"/>
    <mergeCell ref="B105:E105"/>
    <mergeCell ref="B106:E106"/>
    <mergeCell ref="B107:E107"/>
    <mergeCell ref="B108:E108"/>
    <mergeCell ref="B109:E109"/>
    <mergeCell ref="F96:H96"/>
    <mergeCell ref="F97:H97"/>
    <mergeCell ref="F98:H98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108:H108"/>
    <mergeCell ref="F109:H109"/>
    <mergeCell ref="I98:K98"/>
    <mergeCell ref="I99:K99"/>
    <mergeCell ref="I100:K100"/>
    <mergeCell ref="L108:O108"/>
    <mergeCell ref="L109:O109"/>
    <mergeCell ref="L110:O110"/>
    <mergeCell ref="L111:O111"/>
    <mergeCell ref="L100:O100"/>
    <mergeCell ref="L101:O101"/>
    <mergeCell ref="L102:O102"/>
    <mergeCell ref="L103:O103"/>
    <mergeCell ref="L104:O104"/>
    <mergeCell ref="L105:O105"/>
    <mergeCell ref="L106:O106"/>
    <mergeCell ref="L107:O107"/>
    <mergeCell ref="I101:K101"/>
    <mergeCell ref="I102:K102"/>
    <mergeCell ref="I103:K103"/>
    <mergeCell ref="I104:K104"/>
    <mergeCell ref="I105:K105"/>
    <mergeCell ref="I106:K106"/>
    <mergeCell ref="I107:K107"/>
    <mergeCell ref="I108:K108"/>
    <mergeCell ref="I109:K109"/>
    <mergeCell ref="L112:O112"/>
    <mergeCell ref="L113:O113"/>
    <mergeCell ref="F110:H110"/>
    <mergeCell ref="F111:H111"/>
    <mergeCell ref="F112:H112"/>
    <mergeCell ref="F113:H113"/>
    <mergeCell ref="I110:K110"/>
    <mergeCell ref="I111:K111"/>
    <mergeCell ref="D13:F13"/>
    <mergeCell ref="D14:F14"/>
    <mergeCell ref="D15:F15"/>
    <mergeCell ref="D16:F16"/>
    <mergeCell ref="D17:F17"/>
    <mergeCell ref="D18:F18"/>
    <mergeCell ref="I112:K112"/>
    <mergeCell ref="I113:K113"/>
    <mergeCell ref="L92:O92"/>
    <mergeCell ref="L93:O93"/>
    <mergeCell ref="L94:O94"/>
    <mergeCell ref="L95:O95"/>
    <mergeCell ref="L96:O96"/>
    <mergeCell ref="L97:O97"/>
    <mergeCell ref="L98:O98"/>
    <mergeCell ref="L99:O99"/>
    <mergeCell ref="D19:F19"/>
    <mergeCell ref="D20:F20"/>
    <mergeCell ref="D21:F21"/>
    <mergeCell ref="D22:F22"/>
    <mergeCell ref="D23:F23"/>
    <mergeCell ref="D24:F24"/>
    <mergeCell ref="B19:C19"/>
    <mergeCell ref="B20:C20"/>
    <mergeCell ref="B21:C21"/>
    <mergeCell ref="B22:C22"/>
    <mergeCell ref="B23:C23"/>
    <mergeCell ref="B24:C24"/>
  </mergeCells>
  <pageMargins left="0.45" right="0.45" top="0.75" bottom="0.25" header="0.3" footer="0.3"/>
  <pageSetup paperSize="9" scale="86" orientation="landscape" r:id="rId1"/>
  <rowBreaks count="3" manualBreakCount="3">
    <brk id="28" max="16383" man="1"/>
    <brk id="56" max="16383" man="1"/>
    <brk id="8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J17" sqref="J17"/>
    </sheetView>
  </sheetViews>
  <sheetFormatPr defaultRowHeight="15"/>
  <cols>
    <col min="1" max="1" width="29" customWidth="1"/>
    <col min="2" max="2" width="12.42578125" customWidth="1"/>
    <col min="3" max="3" width="13.42578125" customWidth="1"/>
    <col min="4" max="4" width="12.140625" customWidth="1"/>
    <col min="5" max="5" width="18.85546875" customWidth="1"/>
    <col min="6" max="6" width="20.28515625" customWidth="1"/>
    <col min="7" max="7" width="21.5703125" customWidth="1"/>
  </cols>
  <sheetData>
    <row r="1" spans="1:7" ht="19.5" customHeight="1" thickBot="1">
      <c r="A1" s="319" t="s">
        <v>353</v>
      </c>
      <c r="B1" s="319"/>
      <c r="C1" s="319"/>
      <c r="D1" s="319"/>
      <c r="E1" s="319"/>
      <c r="F1" s="319"/>
      <c r="G1" s="319"/>
    </row>
    <row r="2" spans="1:7" ht="108" customHeight="1" thickBot="1">
      <c r="A2" s="196" t="s">
        <v>0</v>
      </c>
      <c r="B2" s="194" t="s">
        <v>352</v>
      </c>
      <c r="C2" s="194" t="s">
        <v>351</v>
      </c>
      <c r="D2" s="195" t="s">
        <v>350</v>
      </c>
      <c r="E2" s="195" t="s">
        <v>349</v>
      </c>
      <c r="F2" s="194" t="s">
        <v>348</v>
      </c>
      <c r="G2" s="194" t="s">
        <v>347</v>
      </c>
    </row>
    <row r="3" spans="1:7" ht="12" customHeight="1" thickTop="1" thickBot="1">
      <c r="A3" s="193">
        <v>1</v>
      </c>
      <c r="B3" s="192">
        <v>2</v>
      </c>
      <c r="C3" s="192">
        <v>3</v>
      </c>
      <c r="D3" s="192">
        <v>4</v>
      </c>
      <c r="E3" s="192">
        <v>5</v>
      </c>
      <c r="F3" s="192">
        <v>6</v>
      </c>
      <c r="G3" s="192">
        <v>7</v>
      </c>
    </row>
    <row r="4" spans="1:7" ht="13.5" customHeight="1" thickTop="1">
      <c r="A4" s="191" t="s">
        <v>103</v>
      </c>
      <c r="B4" s="184" t="s">
        <v>297</v>
      </c>
      <c r="C4" s="184">
        <v>8</v>
      </c>
      <c r="D4" s="190">
        <v>146</v>
      </c>
      <c r="E4" s="189">
        <v>84</v>
      </c>
      <c r="F4" s="181">
        <v>57.53</v>
      </c>
      <c r="G4" s="180">
        <v>2</v>
      </c>
    </row>
    <row r="5" spans="1:7" ht="13.5" customHeight="1">
      <c r="A5" s="191" t="s">
        <v>104</v>
      </c>
      <c r="B5" s="184" t="s">
        <v>297</v>
      </c>
      <c r="C5" s="184">
        <v>23</v>
      </c>
      <c r="D5" s="190">
        <v>581</v>
      </c>
      <c r="E5" s="189">
        <v>405</v>
      </c>
      <c r="F5" s="181">
        <v>69.709999999999994</v>
      </c>
      <c r="G5" s="180">
        <v>5</v>
      </c>
    </row>
    <row r="6" spans="1:7" ht="13.5" customHeight="1">
      <c r="A6" s="191" t="s">
        <v>105</v>
      </c>
      <c r="B6" s="184" t="s">
        <v>297</v>
      </c>
      <c r="C6" s="184">
        <v>19</v>
      </c>
      <c r="D6" s="190">
        <v>317</v>
      </c>
      <c r="E6" s="189">
        <v>295</v>
      </c>
      <c r="F6" s="181">
        <v>93.06</v>
      </c>
      <c r="G6" s="180">
        <v>14</v>
      </c>
    </row>
    <row r="7" spans="1:7" ht="13.5" customHeight="1">
      <c r="A7" s="191" t="s">
        <v>106</v>
      </c>
      <c r="B7" s="184" t="s">
        <v>297</v>
      </c>
      <c r="C7" s="184">
        <v>16</v>
      </c>
      <c r="D7" s="190">
        <v>348</v>
      </c>
      <c r="E7" s="189">
        <v>323</v>
      </c>
      <c r="F7" s="181">
        <v>92.82</v>
      </c>
      <c r="G7" s="180">
        <v>8</v>
      </c>
    </row>
    <row r="8" spans="1:7" ht="13.5" customHeight="1">
      <c r="A8" s="191" t="s">
        <v>107</v>
      </c>
      <c r="B8" s="184" t="s">
        <v>297</v>
      </c>
      <c r="C8" s="184">
        <v>17</v>
      </c>
      <c r="D8" s="190">
        <v>516</v>
      </c>
      <c r="E8" s="189">
        <v>440</v>
      </c>
      <c r="F8" s="181">
        <v>85.27</v>
      </c>
      <c r="G8" s="180">
        <v>3</v>
      </c>
    </row>
    <row r="9" spans="1:7" ht="13.5" customHeight="1">
      <c r="A9" s="191" t="s">
        <v>108</v>
      </c>
      <c r="B9" s="184" t="s">
        <v>297</v>
      </c>
      <c r="C9" s="184">
        <v>41</v>
      </c>
      <c r="D9" s="190">
        <v>697</v>
      </c>
      <c r="E9" s="189">
        <v>680</v>
      </c>
      <c r="F9" s="181">
        <v>97.56</v>
      </c>
      <c r="G9" s="180">
        <v>6</v>
      </c>
    </row>
    <row r="10" spans="1:7" ht="13.5" customHeight="1">
      <c r="A10" s="191" t="s">
        <v>109</v>
      </c>
      <c r="B10" s="184" t="s">
        <v>297</v>
      </c>
      <c r="C10" s="184">
        <v>17</v>
      </c>
      <c r="D10" s="190">
        <v>316</v>
      </c>
      <c r="E10" s="189">
        <v>83</v>
      </c>
      <c r="F10" s="181">
        <v>26.27</v>
      </c>
      <c r="G10" s="180">
        <v>4</v>
      </c>
    </row>
    <row r="11" spans="1:7" ht="13.5" customHeight="1">
      <c r="A11" s="191" t="s">
        <v>110</v>
      </c>
      <c r="B11" s="184" t="s">
        <v>297</v>
      </c>
      <c r="C11" s="184">
        <v>39</v>
      </c>
      <c r="D11" s="190">
        <v>225</v>
      </c>
      <c r="E11" s="189">
        <v>189</v>
      </c>
      <c r="F11" s="181">
        <v>84</v>
      </c>
      <c r="G11" s="180">
        <v>2</v>
      </c>
    </row>
    <row r="12" spans="1:7" ht="13.5" customHeight="1">
      <c r="A12" s="191" t="s">
        <v>111</v>
      </c>
      <c r="B12" s="184" t="s">
        <v>297</v>
      </c>
      <c r="C12" s="184">
        <v>43</v>
      </c>
      <c r="D12" s="190">
        <v>747</v>
      </c>
      <c r="E12" s="189">
        <v>555</v>
      </c>
      <c r="F12" s="181">
        <v>74.3</v>
      </c>
      <c r="G12" s="180">
        <v>37</v>
      </c>
    </row>
    <row r="13" spans="1:7" ht="13.5" customHeight="1">
      <c r="A13" s="191" t="s">
        <v>112</v>
      </c>
      <c r="B13" s="184" t="s">
        <v>297</v>
      </c>
      <c r="C13" s="184">
        <v>30</v>
      </c>
      <c r="D13" s="190">
        <v>359</v>
      </c>
      <c r="E13" s="189">
        <v>341</v>
      </c>
      <c r="F13" s="181">
        <v>94.99</v>
      </c>
      <c r="G13" s="180">
        <v>22</v>
      </c>
    </row>
    <row r="14" spans="1:7" ht="13.5" customHeight="1">
      <c r="A14" s="191" t="s">
        <v>113</v>
      </c>
      <c r="B14" s="184" t="s">
        <v>297</v>
      </c>
      <c r="C14" s="184">
        <v>42</v>
      </c>
      <c r="D14" s="190">
        <v>632</v>
      </c>
      <c r="E14" s="189">
        <v>624</v>
      </c>
      <c r="F14" s="181">
        <v>98.73</v>
      </c>
      <c r="G14" s="180">
        <v>10</v>
      </c>
    </row>
    <row r="15" spans="1:7" ht="13.5" customHeight="1">
      <c r="A15" s="191" t="s">
        <v>114</v>
      </c>
      <c r="B15" s="184" t="s">
        <v>297</v>
      </c>
      <c r="C15" s="184">
        <v>15</v>
      </c>
      <c r="D15" s="190">
        <v>359</v>
      </c>
      <c r="E15" s="189">
        <v>344</v>
      </c>
      <c r="F15" s="181">
        <v>95.82</v>
      </c>
      <c r="G15" s="180">
        <v>10</v>
      </c>
    </row>
    <row r="16" spans="1:7" ht="13.5" customHeight="1">
      <c r="A16" s="191" t="s">
        <v>115</v>
      </c>
      <c r="B16" s="184" t="s">
        <v>297</v>
      </c>
      <c r="C16" s="184">
        <v>33</v>
      </c>
      <c r="D16" s="190">
        <v>271</v>
      </c>
      <c r="E16" s="189">
        <v>271</v>
      </c>
      <c r="F16" s="181">
        <v>100</v>
      </c>
      <c r="G16" s="180">
        <v>9</v>
      </c>
    </row>
    <row r="17" spans="1:7" ht="13.5" customHeight="1">
      <c r="A17" s="191" t="s">
        <v>116</v>
      </c>
      <c r="B17" s="184" t="s">
        <v>297</v>
      </c>
      <c r="C17" s="184">
        <v>5</v>
      </c>
      <c r="D17" s="190">
        <v>96</v>
      </c>
      <c r="E17" s="189">
        <v>91</v>
      </c>
      <c r="F17" s="181">
        <v>94.79</v>
      </c>
      <c r="G17" s="180">
        <v>0</v>
      </c>
    </row>
    <row r="18" spans="1:7" ht="13.5" customHeight="1">
      <c r="A18" s="191" t="s">
        <v>180</v>
      </c>
      <c r="B18" s="184" t="s">
        <v>297</v>
      </c>
      <c r="C18" s="184">
        <v>51</v>
      </c>
      <c r="D18" s="190">
        <v>342</v>
      </c>
      <c r="E18" s="189">
        <v>336</v>
      </c>
      <c r="F18" s="181">
        <v>98.25</v>
      </c>
      <c r="G18" s="180">
        <v>10</v>
      </c>
    </row>
    <row r="19" spans="1:7" ht="13.5" customHeight="1" thickBot="1">
      <c r="A19" s="191" t="s">
        <v>118</v>
      </c>
      <c r="B19" s="184" t="s">
        <v>297</v>
      </c>
      <c r="C19" s="184">
        <v>15</v>
      </c>
      <c r="D19" s="190">
        <v>578</v>
      </c>
      <c r="E19" s="189">
        <v>552</v>
      </c>
      <c r="F19" s="181">
        <v>95.5</v>
      </c>
      <c r="G19" s="180">
        <v>7</v>
      </c>
    </row>
    <row r="20" spans="1:7" ht="15" customHeight="1" thickBot="1">
      <c r="A20" s="179" t="s">
        <v>346</v>
      </c>
      <c r="B20" s="188"/>
      <c r="C20" s="186">
        <f>SUM(C4:C19)</f>
        <v>414</v>
      </c>
      <c r="D20" s="186">
        <f>SUM(D4:D19)</f>
        <v>6530</v>
      </c>
      <c r="E20" s="186">
        <f>SUM(E4:E19)</f>
        <v>5613</v>
      </c>
      <c r="F20" s="187">
        <f>E20/D20*100</f>
        <v>85.957120980091887</v>
      </c>
      <c r="G20" s="186">
        <f>SUM(G4:G19)</f>
        <v>149</v>
      </c>
    </row>
    <row r="21" spans="1:7" ht="13.5" customHeight="1">
      <c r="A21" s="185" t="s">
        <v>286</v>
      </c>
      <c r="B21" s="184" t="s">
        <v>297</v>
      </c>
      <c r="C21" s="183">
        <v>53</v>
      </c>
      <c r="D21" s="182">
        <v>842</v>
      </c>
      <c r="E21" s="182">
        <v>815</v>
      </c>
      <c r="F21" s="181">
        <v>96.79</v>
      </c>
      <c r="G21" s="180">
        <v>6</v>
      </c>
    </row>
    <row r="22" spans="1:7" ht="13.5" customHeight="1">
      <c r="A22" s="185" t="s">
        <v>285</v>
      </c>
      <c r="B22" s="184" t="s">
        <v>297</v>
      </c>
      <c r="C22" s="183">
        <v>7</v>
      </c>
      <c r="D22" s="182">
        <v>290</v>
      </c>
      <c r="E22" s="182">
        <v>70</v>
      </c>
      <c r="F22" s="181">
        <v>24.14</v>
      </c>
      <c r="G22" s="180">
        <v>1</v>
      </c>
    </row>
    <row r="23" spans="1:7" ht="13.5" customHeight="1">
      <c r="A23" s="185" t="s">
        <v>225</v>
      </c>
      <c r="B23" s="184" t="s">
        <v>297</v>
      </c>
      <c r="C23" s="183">
        <v>56</v>
      </c>
      <c r="D23" s="182">
        <v>505</v>
      </c>
      <c r="E23" s="182">
        <v>388</v>
      </c>
      <c r="F23" s="181">
        <v>76.83</v>
      </c>
      <c r="G23" s="180">
        <v>9</v>
      </c>
    </row>
    <row r="24" spans="1:7" ht="13.5" customHeight="1">
      <c r="A24" s="185" t="s">
        <v>283</v>
      </c>
      <c r="B24" s="184" t="s">
        <v>297</v>
      </c>
      <c r="C24" s="183">
        <v>3</v>
      </c>
      <c r="D24" s="182">
        <v>57</v>
      </c>
      <c r="E24" s="182">
        <v>51</v>
      </c>
      <c r="F24" s="181">
        <v>89.47</v>
      </c>
      <c r="G24" s="180">
        <v>6</v>
      </c>
    </row>
    <row r="25" spans="1:7" ht="13.5" customHeight="1">
      <c r="A25" s="185" t="s">
        <v>300</v>
      </c>
      <c r="B25" s="184" t="s">
        <v>297</v>
      </c>
      <c r="C25" s="183">
        <v>8</v>
      </c>
      <c r="D25" s="182">
        <v>147</v>
      </c>
      <c r="E25" s="182">
        <v>138</v>
      </c>
      <c r="F25" s="181">
        <v>93.88</v>
      </c>
      <c r="G25" s="180">
        <v>15</v>
      </c>
    </row>
    <row r="26" spans="1:7" ht="13.5" customHeight="1">
      <c r="A26" s="185" t="s">
        <v>24</v>
      </c>
      <c r="B26" s="184" t="s">
        <v>299</v>
      </c>
      <c r="C26" s="183">
        <v>2</v>
      </c>
      <c r="D26" s="182">
        <v>191</v>
      </c>
      <c r="E26" s="182">
        <v>82</v>
      </c>
      <c r="F26" s="181">
        <v>42.93</v>
      </c>
      <c r="G26" s="180">
        <v>2</v>
      </c>
    </row>
    <row r="27" spans="1:7" ht="13.5" customHeight="1">
      <c r="A27" s="185" t="s">
        <v>25</v>
      </c>
      <c r="B27" s="184" t="s">
        <v>297</v>
      </c>
      <c r="C27" s="183">
        <v>18</v>
      </c>
      <c r="D27" s="182">
        <v>595</v>
      </c>
      <c r="E27" s="182">
        <v>524</v>
      </c>
      <c r="F27" s="181">
        <v>88.07</v>
      </c>
      <c r="G27" s="180">
        <v>14</v>
      </c>
    </row>
    <row r="28" spans="1:7" ht="13.5" customHeight="1" thickBot="1">
      <c r="A28" s="185" t="s">
        <v>26</v>
      </c>
      <c r="B28" s="184" t="s">
        <v>297</v>
      </c>
      <c r="C28" s="183">
        <v>1</v>
      </c>
      <c r="D28" s="182">
        <v>193</v>
      </c>
      <c r="E28" s="182">
        <v>0</v>
      </c>
      <c r="F28" s="181">
        <v>0</v>
      </c>
      <c r="G28" s="180">
        <v>1</v>
      </c>
    </row>
    <row r="29" spans="1:7" ht="15" customHeight="1" thickBot="1">
      <c r="A29" s="179" t="s">
        <v>182</v>
      </c>
      <c r="B29" s="179"/>
      <c r="C29" s="177">
        <f>SUM(C21:C28)</f>
        <v>148</v>
      </c>
      <c r="D29" s="177">
        <f>SUM(D21:D28)</f>
        <v>2820</v>
      </c>
      <c r="E29" s="177">
        <f>SUM(E21:E28)</f>
        <v>2068</v>
      </c>
      <c r="F29" s="178">
        <f>E29/D29*100</f>
        <v>73.333333333333329</v>
      </c>
      <c r="G29" s="177">
        <f>SUM(G21:G28)</f>
        <v>54</v>
      </c>
    </row>
    <row r="30" spans="1:7">
      <c r="D30" s="176"/>
    </row>
    <row r="31" spans="1:7">
      <c r="D31" s="176"/>
    </row>
    <row r="32" spans="1:7">
      <c r="D32" s="176"/>
    </row>
    <row r="33" spans="4:4">
      <c r="D33" s="176"/>
    </row>
    <row r="35" spans="4:4">
      <c r="D35" s="176"/>
    </row>
    <row r="36" spans="4:4">
      <c r="D36" s="176"/>
    </row>
    <row r="37" spans="4:4">
      <c r="D37" s="176"/>
    </row>
    <row r="38" spans="4:4">
      <c r="D38" s="176"/>
    </row>
    <row r="39" spans="4:4">
      <c r="D39" s="176"/>
    </row>
    <row r="40" spans="4:4">
      <c r="D40" s="176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5"/>
  <sheetViews>
    <sheetView topLeftCell="A47" zoomScaleNormal="100" workbookViewId="0">
      <selection activeCell="G55" activeCellId="3" sqref="D29:D49 G29:G49 D55:D75 G55:G75"/>
    </sheetView>
  </sheetViews>
  <sheetFormatPr defaultRowHeight="15"/>
  <cols>
    <col min="1" max="1" width="20.85546875" style="15" customWidth="1"/>
    <col min="2" max="2" width="22.85546875" style="15" customWidth="1"/>
    <col min="3" max="3" width="18" style="15" customWidth="1"/>
    <col min="4" max="4" width="19.28515625" style="29" customWidth="1"/>
    <col min="5" max="5" width="14.140625" style="30" customWidth="1"/>
    <col min="6" max="6" width="13.42578125" style="30" customWidth="1"/>
    <col min="7" max="7" width="17.42578125" customWidth="1"/>
    <col min="257" max="257" width="20.85546875" customWidth="1"/>
    <col min="258" max="258" width="22.85546875" customWidth="1"/>
    <col min="259" max="259" width="18" customWidth="1"/>
    <col min="260" max="260" width="19.28515625" customWidth="1"/>
    <col min="261" max="261" width="14.140625" customWidth="1"/>
    <col min="262" max="262" width="13.42578125" customWidth="1"/>
    <col min="263" max="263" width="17.42578125" customWidth="1"/>
    <col min="513" max="513" width="20.85546875" customWidth="1"/>
    <col min="514" max="514" width="22.85546875" customWidth="1"/>
    <col min="515" max="515" width="18" customWidth="1"/>
    <col min="516" max="516" width="19.28515625" customWidth="1"/>
    <col min="517" max="517" width="14.140625" customWidth="1"/>
    <col min="518" max="518" width="13.42578125" customWidth="1"/>
    <col min="519" max="519" width="17.42578125" customWidth="1"/>
    <col min="769" max="769" width="20.85546875" customWidth="1"/>
    <col min="770" max="770" width="22.85546875" customWidth="1"/>
    <col min="771" max="771" width="18" customWidth="1"/>
    <col min="772" max="772" width="19.28515625" customWidth="1"/>
    <col min="773" max="773" width="14.140625" customWidth="1"/>
    <col min="774" max="774" width="13.42578125" customWidth="1"/>
    <col min="775" max="775" width="17.42578125" customWidth="1"/>
    <col min="1025" max="1025" width="20.85546875" customWidth="1"/>
    <col min="1026" max="1026" width="22.85546875" customWidth="1"/>
    <col min="1027" max="1027" width="18" customWidth="1"/>
    <col min="1028" max="1028" width="19.28515625" customWidth="1"/>
    <col min="1029" max="1029" width="14.140625" customWidth="1"/>
    <col min="1030" max="1030" width="13.42578125" customWidth="1"/>
    <col min="1031" max="1031" width="17.42578125" customWidth="1"/>
    <col min="1281" max="1281" width="20.85546875" customWidth="1"/>
    <col min="1282" max="1282" width="22.85546875" customWidth="1"/>
    <col min="1283" max="1283" width="18" customWidth="1"/>
    <col min="1284" max="1284" width="19.28515625" customWidth="1"/>
    <col min="1285" max="1285" width="14.140625" customWidth="1"/>
    <col min="1286" max="1286" width="13.42578125" customWidth="1"/>
    <col min="1287" max="1287" width="17.42578125" customWidth="1"/>
    <col min="1537" max="1537" width="20.85546875" customWidth="1"/>
    <col min="1538" max="1538" width="22.85546875" customWidth="1"/>
    <col min="1539" max="1539" width="18" customWidth="1"/>
    <col min="1540" max="1540" width="19.28515625" customWidth="1"/>
    <col min="1541" max="1541" width="14.140625" customWidth="1"/>
    <col min="1542" max="1542" width="13.42578125" customWidth="1"/>
    <col min="1543" max="1543" width="17.42578125" customWidth="1"/>
    <col min="1793" max="1793" width="20.85546875" customWidth="1"/>
    <col min="1794" max="1794" width="22.85546875" customWidth="1"/>
    <col min="1795" max="1795" width="18" customWidth="1"/>
    <col min="1796" max="1796" width="19.28515625" customWidth="1"/>
    <col min="1797" max="1797" width="14.140625" customWidth="1"/>
    <col min="1798" max="1798" width="13.42578125" customWidth="1"/>
    <col min="1799" max="1799" width="17.42578125" customWidth="1"/>
    <col min="2049" max="2049" width="20.85546875" customWidth="1"/>
    <col min="2050" max="2050" width="22.85546875" customWidth="1"/>
    <col min="2051" max="2051" width="18" customWidth="1"/>
    <col min="2052" max="2052" width="19.28515625" customWidth="1"/>
    <col min="2053" max="2053" width="14.140625" customWidth="1"/>
    <col min="2054" max="2054" width="13.42578125" customWidth="1"/>
    <col min="2055" max="2055" width="17.42578125" customWidth="1"/>
    <col min="2305" max="2305" width="20.85546875" customWidth="1"/>
    <col min="2306" max="2306" width="22.85546875" customWidth="1"/>
    <col min="2307" max="2307" width="18" customWidth="1"/>
    <col min="2308" max="2308" width="19.28515625" customWidth="1"/>
    <col min="2309" max="2309" width="14.140625" customWidth="1"/>
    <col min="2310" max="2310" width="13.42578125" customWidth="1"/>
    <col min="2311" max="2311" width="17.42578125" customWidth="1"/>
    <col min="2561" max="2561" width="20.85546875" customWidth="1"/>
    <col min="2562" max="2562" width="22.85546875" customWidth="1"/>
    <col min="2563" max="2563" width="18" customWidth="1"/>
    <col min="2564" max="2564" width="19.28515625" customWidth="1"/>
    <col min="2565" max="2565" width="14.140625" customWidth="1"/>
    <col min="2566" max="2566" width="13.42578125" customWidth="1"/>
    <col min="2567" max="2567" width="17.42578125" customWidth="1"/>
    <col min="2817" max="2817" width="20.85546875" customWidth="1"/>
    <col min="2818" max="2818" width="22.85546875" customWidth="1"/>
    <col min="2819" max="2819" width="18" customWidth="1"/>
    <col min="2820" max="2820" width="19.28515625" customWidth="1"/>
    <col min="2821" max="2821" width="14.140625" customWidth="1"/>
    <col min="2822" max="2822" width="13.42578125" customWidth="1"/>
    <col min="2823" max="2823" width="17.42578125" customWidth="1"/>
    <col min="3073" max="3073" width="20.85546875" customWidth="1"/>
    <col min="3074" max="3074" width="22.85546875" customWidth="1"/>
    <col min="3075" max="3075" width="18" customWidth="1"/>
    <col min="3076" max="3076" width="19.28515625" customWidth="1"/>
    <col min="3077" max="3077" width="14.140625" customWidth="1"/>
    <col min="3078" max="3078" width="13.42578125" customWidth="1"/>
    <col min="3079" max="3079" width="17.42578125" customWidth="1"/>
    <col min="3329" max="3329" width="20.85546875" customWidth="1"/>
    <col min="3330" max="3330" width="22.85546875" customWidth="1"/>
    <col min="3331" max="3331" width="18" customWidth="1"/>
    <col min="3332" max="3332" width="19.28515625" customWidth="1"/>
    <col min="3333" max="3333" width="14.140625" customWidth="1"/>
    <col min="3334" max="3334" width="13.42578125" customWidth="1"/>
    <col min="3335" max="3335" width="17.42578125" customWidth="1"/>
    <col min="3585" max="3585" width="20.85546875" customWidth="1"/>
    <col min="3586" max="3586" width="22.85546875" customWidth="1"/>
    <col min="3587" max="3587" width="18" customWidth="1"/>
    <col min="3588" max="3588" width="19.28515625" customWidth="1"/>
    <col min="3589" max="3589" width="14.140625" customWidth="1"/>
    <col min="3590" max="3590" width="13.42578125" customWidth="1"/>
    <col min="3591" max="3591" width="17.42578125" customWidth="1"/>
    <col min="3841" max="3841" width="20.85546875" customWidth="1"/>
    <col min="3842" max="3842" width="22.85546875" customWidth="1"/>
    <col min="3843" max="3843" width="18" customWidth="1"/>
    <col min="3844" max="3844" width="19.28515625" customWidth="1"/>
    <col min="3845" max="3845" width="14.140625" customWidth="1"/>
    <col min="3846" max="3846" width="13.42578125" customWidth="1"/>
    <col min="3847" max="3847" width="17.42578125" customWidth="1"/>
    <col min="4097" max="4097" width="20.85546875" customWidth="1"/>
    <col min="4098" max="4098" width="22.85546875" customWidth="1"/>
    <col min="4099" max="4099" width="18" customWidth="1"/>
    <col min="4100" max="4100" width="19.28515625" customWidth="1"/>
    <col min="4101" max="4101" width="14.140625" customWidth="1"/>
    <col min="4102" max="4102" width="13.42578125" customWidth="1"/>
    <col min="4103" max="4103" width="17.42578125" customWidth="1"/>
    <col min="4353" max="4353" width="20.85546875" customWidth="1"/>
    <col min="4354" max="4354" width="22.85546875" customWidth="1"/>
    <col min="4355" max="4355" width="18" customWidth="1"/>
    <col min="4356" max="4356" width="19.28515625" customWidth="1"/>
    <col min="4357" max="4357" width="14.140625" customWidth="1"/>
    <col min="4358" max="4358" width="13.42578125" customWidth="1"/>
    <col min="4359" max="4359" width="17.42578125" customWidth="1"/>
    <col min="4609" max="4609" width="20.85546875" customWidth="1"/>
    <col min="4610" max="4610" width="22.85546875" customWidth="1"/>
    <col min="4611" max="4611" width="18" customWidth="1"/>
    <col min="4612" max="4612" width="19.28515625" customWidth="1"/>
    <col min="4613" max="4613" width="14.140625" customWidth="1"/>
    <col min="4614" max="4614" width="13.42578125" customWidth="1"/>
    <col min="4615" max="4615" width="17.42578125" customWidth="1"/>
    <col min="4865" max="4865" width="20.85546875" customWidth="1"/>
    <col min="4866" max="4866" width="22.85546875" customWidth="1"/>
    <col min="4867" max="4867" width="18" customWidth="1"/>
    <col min="4868" max="4868" width="19.28515625" customWidth="1"/>
    <col min="4869" max="4869" width="14.140625" customWidth="1"/>
    <col min="4870" max="4870" width="13.42578125" customWidth="1"/>
    <col min="4871" max="4871" width="17.42578125" customWidth="1"/>
    <col min="5121" max="5121" width="20.85546875" customWidth="1"/>
    <col min="5122" max="5122" width="22.85546875" customWidth="1"/>
    <col min="5123" max="5123" width="18" customWidth="1"/>
    <col min="5124" max="5124" width="19.28515625" customWidth="1"/>
    <col min="5125" max="5125" width="14.140625" customWidth="1"/>
    <col min="5126" max="5126" width="13.42578125" customWidth="1"/>
    <col min="5127" max="5127" width="17.42578125" customWidth="1"/>
    <col min="5377" max="5377" width="20.85546875" customWidth="1"/>
    <col min="5378" max="5378" width="22.85546875" customWidth="1"/>
    <col min="5379" max="5379" width="18" customWidth="1"/>
    <col min="5380" max="5380" width="19.28515625" customWidth="1"/>
    <col min="5381" max="5381" width="14.140625" customWidth="1"/>
    <col min="5382" max="5382" width="13.42578125" customWidth="1"/>
    <col min="5383" max="5383" width="17.42578125" customWidth="1"/>
    <col min="5633" max="5633" width="20.85546875" customWidth="1"/>
    <col min="5634" max="5634" width="22.85546875" customWidth="1"/>
    <col min="5635" max="5635" width="18" customWidth="1"/>
    <col min="5636" max="5636" width="19.28515625" customWidth="1"/>
    <col min="5637" max="5637" width="14.140625" customWidth="1"/>
    <col min="5638" max="5638" width="13.42578125" customWidth="1"/>
    <col min="5639" max="5639" width="17.42578125" customWidth="1"/>
    <col min="5889" max="5889" width="20.85546875" customWidth="1"/>
    <col min="5890" max="5890" width="22.85546875" customWidth="1"/>
    <col min="5891" max="5891" width="18" customWidth="1"/>
    <col min="5892" max="5892" width="19.28515625" customWidth="1"/>
    <col min="5893" max="5893" width="14.140625" customWidth="1"/>
    <col min="5894" max="5894" width="13.42578125" customWidth="1"/>
    <col min="5895" max="5895" width="17.42578125" customWidth="1"/>
    <col min="6145" max="6145" width="20.85546875" customWidth="1"/>
    <col min="6146" max="6146" width="22.85546875" customWidth="1"/>
    <col min="6147" max="6147" width="18" customWidth="1"/>
    <col min="6148" max="6148" width="19.28515625" customWidth="1"/>
    <col min="6149" max="6149" width="14.140625" customWidth="1"/>
    <col min="6150" max="6150" width="13.42578125" customWidth="1"/>
    <col min="6151" max="6151" width="17.42578125" customWidth="1"/>
    <col min="6401" max="6401" width="20.85546875" customWidth="1"/>
    <col min="6402" max="6402" width="22.85546875" customWidth="1"/>
    <col min="6403" max="6403" width="18" customWidth="1"/>
    <col min="6404" max="6404" width="19.28515625" customWidth="1"/>
    <col min="6405" max="6405" width="14.140625" customWidth="1"/>
    <col min="6406" max="6406" width="13.42578125" customWidth="1"/>
    <col min="6407" max="6407" width="17.42578125" customWidth="1"/>
    <col min="6657" max="6657" width="20.85546875" customWidth="1"/>
    <col min="6658" max="6658" width="22.85546875" customWidth="1"/>
    <col min="6659" max="6659" width="18" customWidth="1"/>
    <col min="6660" max="6660" width="19.28515625" customWidth="1"/>
    <col min="6661" max="6661" width="14.140625" customWidth="1"/>
    <col min="6662" max="6662" width="13.42578125" customWidth="1"/>
    <col min="6663" max="6663" width="17.42578125" customWidth="1"/>
    <col min="6913" max="6913" width="20.85546875" customWidth="1"/>
    <col min="6914" max="6914" width="22.85546875" customWidth="1"/>
    <col min="6915" max="6915" width="18" customWidth="1"/>
    <col min="6916" max="6916" width="19.28515625" customWidth="1"/>
    <col min="6917" max="6917" width="14.140625" customWidth="1"/>
    <col min="6918" max="6918" width="13.42578125" customWidth="1"/>
    <col min="6919" max="6919" width="17.42578125" customWidth="1"/>
    <col min="7169" max="7169" width="20.85546875" customWidth="1"/>
    <col min="7170" max="7170" width="22.85546875" customWidth="1"/>
    <col min="7171" max="7171" width="18" customWidth="1"/>
    <col min="7172" max="7172" width="19.28515625" customWidth="1"/>
    <col min="7173" max="7173" width="14.140625" customWidth="1"/>
    <col min="7174" max="7174" width="13.42578125" customWidth="1"/>
    <col min="7175" max="7175" width="17.42578125" customWidth="1"/>
    <col min="7425" max="7425" width="20.85546875" customWidth="1"/>
    <col min="7426" max="7426" width="22.85546875" customWidth="1"/>
    <col min="7427" max="7427" width="18" customWidth="1"/>
    <col min="7428" max="7428" width="19.28515625" customWidth="1"/>
    <col min="7429" max="7429" width="14.140625" customWidth="1"/>
    <col min="7430" max="7430" width="13.42578125" customWidth="1"/>
    <col min="7431" max="7431" width="17.42578125" customWidth="1"/>
    <col min="7681" max="7681" width="20.85546875" customWidth="1"/>
    <col min="7682" max="7682" width="22.85546875" customWidth="1"/>
    <col min="7683" max="7683" width="18" customWidth="1"/>
    <col min="7684" max="7684" width="19.28515625" customWidth="1"/>
    <col min="7685" max="7685" width="14.140625" customWidth="1"/>
    <col min="7686" max="7686" width="13.42578125" customWidth="1"/>
    <col min="7687" max="7687" width="17.42578125" customWidth="1"/>
    <col min="7937" max="7937" width="20.85546875" customWidth="1"/>
    <col min="7938" max="7938" width="22.85546875" customWidth="1"/>
    <col min="7939" max="7939" width="18" customWidth="1"/>
    <col min="7940" max="7940" width="19.28515625" customWidth="1"/>
    <col min="7941" max="7941" width="14.140625" customWidth="1"/>
    <col min="7942" max="7942" width="13.42578125" customWidth="1"/>
    <col min="7943" max="7943" width="17.42578125" customWidth="1"/>
    <col min="8193" max="8193" width="20.85546875" customWidth="1"/>
    <col min="8194" max="8194" width="22.85546875" customWidth="1"/>
    <col min="8195" max="8195" width="18" customWidth="1"/>
    <col min="8196" max="8196" width="19.28515625" customWidth="1"/>
    <col min="8197" max="8197" width="14.140625" customWidth="1"/>
    <col min="8198" max="8198" width="13.42578125" customWidth="1"/>
    <col min="8199" max="8199" width="17.42578125" customWidth="1"/>
    <col min="8449" max="8449" width="20.85546875" customWidth="1"/>
    <col min="8450" max="8450" width="22.85546875" customWidth="1"/>
    <col min="8451" max="8451" width="18" customWidth="1"/>
    <col min="8452" max="8452" width="19.28515625" customWidth="1"/>
    <col min="8453" max="8453" width="14.140625" customWidth="1"/>
    <col min="8454" max="8454" width="13.42578125" customWidth="1"/>
    <col min="8455" max="8455" width="17.42578125" customWidth="1"/>
    <col min="8705" max="8705" width="20.85546875" customWidth="1"/>
    <col min="8706" max="8706" width="22.85546875" customWidth="1"/>
    <col min="8707" max="8707" width="18" customWidth="1"/>
    <col min="8708" max="8708" width="19.28515625" customWidth="1"/>
    <col min="8709" max="8709" width="14.140625" customWidth="1"/>
    <col min="8710" max="8710" width="13.42578125" customWidth="1"/>
    <col min="8711" max="8711" width="17.42578125" customWidth="1"/>
    <col min="8961" max="8961" width="20.85546875" customWidth="1"/>
    <col min="8962" max="8962" width="22.85546875" customWidth="1"/>
    <col min="8963" max="8963" width="18" customWidth="1"/>
    <col min="8964" max="8964" width="19.28515625" customWidth="1"/>
    <col min="8965" max="8965" width="14.140625" customWidth="1"/>
    <col min="8966" max="8966" width="13.42578125" customWidth="1"/>
    <col min="8967" max="8967" width="17.42578125" customWidth="1"/>
    <col min="9217" max="9217" width="20.85546875" customWidth="1"/>
    <col min="9218" max="9218" width="22.85546875" customWidth="1"/>
    <col min="9219" max="9219" width="18" customWidth="1"/>
    <col min="9220" max="9220" width="19.28515625" customWidth="1"/>
    <col min="9221" max="9221" width="14.140625" customWidth="1"/>
    <col min="9222" max="9222" width="13.42578125" customWidth="1"/>
    <col min="9223" max="9223" width="17.42578125" customWidth="1"/>
    <col min="9473" max="9473" width="20.85546875" customWidth="1"/>
    <col min="9474" max="9474" width="22.85546875" customWidth="1"/>
    <col min="9475" max="9475" width="18" customWidth="1"/>
    <col min="9476" max="9476" width="19.28515625" customWidth="1"/>
    <col min="9477" max="9477" width="14.140625" customWidth="1"/>
    <col min="9478" max="9478" width="13.42578125" customWidth="1"/>
    <col min="9479" max="9479" width="17.42578125" customWidth="1"/>
    <col min="9729" max="9729" width="20.85546875" customWidth="1"/>
    <col min="9730" max="9730" width="22.85546875" customWidth="1"/>
    <col min="9731" max="9731" width="18" customWidth="1"/>
    <col min="9732" max="9732" width="19.28515625" customWidth="1"/>
    <col min="9733" max="9733" width="14.140625" customWidth="1"/>
    <col min="9734" max="9734" width="13.42578125" customWidth="1"/>
    <col min="9735" max="9735" width="17.42578125" customWidth="1"/>
    <col min="9985" max="9985" width="20.85546875" customWidth="1"/>
    <col min="9986" max="9986" width="22.85546875" customWidth="1"/>
    <col min="9987" max="9987" width="18" customWidth="1"/>
    <col min="9988" max="9988" width="19.28515625" customWidth="1"/>
    <col min="9989" max="9989" width="14.140625" customWidth="1"/>
    <col min="9990" max="9990" width="13.42578125" customWidth="1"/>
    <col min="9991" max="9991" width="17.42578125" customWidth="1"/>
    <col min="10241" max="10241" width="20.85546875" customWidth="1"/>
    <col min="10242" max="10242" width="22.85546875" customWidth="1"/>
    <col min="10243" max="10243" width="18" customWidth="1"/>
    <col min="10244" max="10244" width="19.28515625" customWidth="1"/>
    <col min="10245" max="10245" width="14.140625" customWidth="1"/>
    <col min="10246" max="10246" width="13.42578125" customWidth="1"/>
    <col min="10247" max="10247" width="17.42578125" customWidth="1"/>
    <col min="10497" max="10497" width="20.85546875" customWidth="1"/>
    <col min="10498" max="10498" width="22.85546875" customWidth="1"/>
    <col min="10499" max="10499" width="18" customWidth="1"/>
    <col min="10500" max="10500" width="19.28515625" customWidth="1"/>
    <col min="10501" max="10501" width="14.140625" customWidth="1"/>
    <col min="10502" max="10502" width="13.42578125" customWidth="1"/>
    <col min="10503" max="10503" width="17.42578125" customWidth="1"/>
    <col min="10753" max="10753" width="20.85546875" customWidth="1"/>
    <col min="10754" max="10754" width="22.85546875" customWidth="1"/>
    <col min="10755" max="10755" width="18" customWidth="1"/>
    <col min="10756" max="10756" width="19.28515625" customWidth="1"/>
    <col min="10757" max="10757" width="14.140625" customWidth="1"/>
    <col min="10758" max="10758" width="13.42578125" customWidth="1"/>
    <col min="10759" max="10759" width="17.42578125" customWidth="1"/>
    <col min="11009" max="11009" width="20.85546875" customWidth="1"/>
    <col min="11010" max="11010" width="22.85546875" customWidth="1"/>
    <col min="11011" max="11011" width="18" customWidth="1"/>
    <col min="11012" max="11012" width="19.28515625" customWidth="1"/>
    <col min="11013" max="11013" width="14.140625" customWidth="1"/>
    <col min="11014" max="11014" width="13.42578125" customWidth="1"/>
    <col min="11015" max="11015" width="17.42578125" customWidth="1"/>
    <col min="11265" max="11265" width="20.85546875" customWidth="1"/>
    <col min="11266" max="11266" width="22.85546875" customWidth="1"/>
    <col min="11267" max="11267" width="18" customWidth="1"/>
    <col min="11268" max="11268" width="19.28515625" customWidth="1"/>
    <col min="11269" max="11269" width="14.140625" customWidth="1"/>
    <col min="11270" max="11270" width="13.42578125" customWidth="1"/>
    <col min="11271" max="11271" width="17.42578125" customWidth="1"/>
    <col min="11521" max="11521" width="20.85546875" customWidth="1"/>
    <col min="11522" max="11522" width="22.85546875" customWidth="1"/>
    <col min="11523" max="11523" width="18" customWidth="1"/>
    <col min="11524" max="11524" width="19.28515625" customWidth="1"/>
    <col min="11525" max="11525" width="14.140625" customWidth="1"/>
    <col min="11526" max="11526" width="13.42578125" customWidth="1"/>
    <col min="11527" max="11527" width="17.42578125" customWidth="1"/>
    <col min="11777" max="11777" width="20.85546875" customWidth="1"/>
    <col min="11778" max="11778" width="22.85546875" customWidth="1"/>
    <col min="11779" max="11779" width="18" customWidth="1"/>
    <col min="11780" max="11780" width="19.28515625" customWidth="1"/>
    <col min="11781" max="11781" width="14.140625" customWidth="1"/>
    <col min="11782" max="11782" width="13.42578125" customWidth="1"/>
    <col min="11783" max="11783" width="17.42578125" customWidth="1"/>
    <col min="12033" max="12033" width="20.85546875" customWidth="1"/>
    <col min="12034" max="12034" width="22.85546875" customWidth="1"/>
    <col min="12035" max="12035" width="18" customWidth="1"/>
    <col min="12036" max="12036" width="19.28515625" customWidth="1"/>
    <col min="12037" max="12037" width="14.140625" customWidth="1"/>
    <col min="12038" max="12038" width="13.42578125" customWidth="1"/>
    <col min="12039" max="12039" width="17.42578125" customWidth="1"/>
    <col min="12289" max="12289" width="20.85546875" customWidth="1"/>
    <col min="12290" max="12290" width="22.85546875" customWidth="1"/>
    <col min="12291" max="12291" width="18" customWidth="1"/>
    <col min="12292" max="12292" width="19.28515625" customWidth="1"/>
    <col min="12293" max="12293" width="14.140625" customWidth="1"/>
    <col min="12294" max="12294" width="13.42578125" customWidth="1"/>
    <col min="12295" max="12295" width="17.42578125" customWidth="1"/>
    <col min="12545" max="12545" width="20.85546875" customWidth="1"/>
    <col min="12546" max="12546" width="22.85546875" customWidth="1"/>
    <col min="12547" max="12547" width="18" customWidth="1"/>
    <col min="12548" max="12548" width="19.28515625" customWidth="1"/>
    <col min="12549" max="12549" width="14.140625" customWidth="1"/>
    <col min="12550" max="12550" width="13.42578125" customWidth="1"/>
    <col min="12551" max="12551" width="17.42578125" customWidth="1"/>
    <col min="12801" max="12801" width="20.85546875" customWidth="1"/>
    <col min="12802" max="12802" width="22.85546875" customWidth="1"/>
    <col min="12803" max="12803" width="18" customWidth="1"/>
    <col min="12804" max="12804" width="19.28515625" customWidth="1"/>
    <col min="12805" max="12805" width="14.140625" customWidth="1"/>
    <col min="12806" max="12806" width="13.42578125" customWidth="1"/>
    <col min="12807" max="12807" width="17.42578125" customWidth="1"/>
    <col min="13057" max="13057" width="20.85546875" customWidth="1"/>
    <col min="13058" max="13058" width="22.85546875" customWidth="1"/>
    <col min="13059" max="13059" width="18" customWidth="1"/>
    <col min="13060" max="13060" width="19.28515625" customWidth="1"/>
    <col min="13061" max="13061" width="14.140625" customWidth="1"/>
    <col min="13062" max="13062" width="13.42578125" customWidth="1"/>
    <col min="13063" max="13063" width="17.42578125" customWidth="1"/>
    <col min="13313" max="13313" width="20.85546875" customWidth="1"/>
    <col min="13314" max="13314" width="22.85546875" customWidth="1"/>
    <col min="13315" max="13315" width="18" customWidth="1"/>
    <col min="13316" max="13316" width="19.28515625" customWidth="1"/>
    <col min="13317" max="13317" width="14.140625" customWidth="1"/>
    <col min="13318" max="13318" width="13.42578125" customWidth="1"/>
    <col min="13319" max="13319" width="17.42578125" customWidth="1"/>
    <col min="13569" max="13569" width="20.85546875" customWidth="1"/>
    <col min="13570" max="13570" width="22.85546875" customWidth="1"/>
    <col min="13571" max="13571" width="18" customWidth="1"/>
    <col min="13572" max="13572" width="19.28515625" customWidth="1"/>
    <col min="13573" max="13573" width="14.140625" customWidth="1"/>
    <col min="13574" max="13574" width="13.42578125" customWidth="1"/>
    <col min="13575" max="13575" width="17.42578125" customWidth="1"/>
    <col min="13825" max="13825" width="20.85546875" customWidth="1"/>
    <col min="13826" max="13826" width="22.85546875" customWidth="1"/>
    <col min="13827" max="13827" width="18" customWidth="1"/>
    <col min="13828" max="13828" width="19.28515625" customWidth="1"/>
    <col min="13829" max="13829" width="14.140625" customWidth="1"/>
    <col min="13830" max="13830" width="13.42578125" customWidth="1"/>
    <col min="13831" max="13831" width="17.42578125" customWidth="1"/>
    <col min="14081" max="14081" width="20.85546875" customWidth="1"/>
    <col min="14082" max="14082" width="22.85546875" customWidth="1"/>
    <col min="14083" max="14083" width="18" customWidth="1"/>
    <col min="14084" max="14084" width="19.28515625" customWidth="1"/>
    <col min="14085" max="14085" width="14.140625" customWidth="1"/>
    <col min="14086" max="14086" width="13.42578125" customWidth="1"/>
    <col min="14087" max="14087" width="17.42578125" customWidth="1"/>
    <col min="14337" max="14337" width="20.85546875" customWidth="1"/>
    <col min="14338" max="14338" width="22.85546875" customWidth="1"/>
    <col min="14339" max="14339" width="18" customWidth="1"/>
    <col min="14340" max="14340" width="19.28515625" customWidth="1"/>
    <col min="14341" max="14341" width="14.140625" customWidth="1"/>
    <col min="14342" max="14342" width="13.42578125" customWidth="1"/>
    <col min="14343" max="14343" width="17.42578125" customWidth="1"/>
    <col min="14593" max="14593" width="20.85546875" customWidth="1"/>
    <col min="14594" max="14594" width="22.85546875" customWidth="1"/>
    <col min="14595" max="14595" width="18" customWidth="1"/>
    <col min="14596" max="14596" width="19.28515625" customWidth="1"/>
    <col min="14597" max="14597" width="14.140625" customWidth="1"/>
    <col min="14598" max="14598" width="13.42578125" customWidth="1"/>
    <col min="14599" max="14599" width="17.42578125" customWidth="1"/>
    <col min="14849" max="14849" width="20.85546875" customWidth="1"/>
    <col min="14850" max="14850" width="22.85546875" customWidth="1"/>
    <col min="14851" max="14851" width="18" customWidth="1"/>
    <col min="14852" max="14852" width="19.28515625" customWidth="1"/>
    <col min="14853" max="14853" width="14.140625" customWidth="1"/>
    <col min="14854" max="14854" width="13.42578125" customWidth="1"/>
    <col min="14855" max="14855" width="17.42578125" customWidth="1"/>
    <col min="15105" max="15105" width="20.85546875" customWidth="1"/>
    <col min="15106" max="15106" width="22.85546875" customWidth="1"/>
    <col min="15107" max="15107" width="18" customWidth="1"/>
    <col min="15108" max="15108" width="19.28515625" customWidth="1"/>
    <col min="15109" max="15109" width="14.140625" customWidth="1"/>
    <col min="15110" max="15110" width="13.42578125" customWidth="1"/>
    <col min="15111" max="15111" width="17.42578125" customWidth="1"/>
    <col min="15361" max="15361" width="20.85546875" customWidth="1"/>
    <col min="15362" max="15362" width="22.85546875" customWidth="1"/>
    <col min="15363" max="15363" width="18" customWidth="1"/>
    <col min="15364" max="15364" width="19.28515625" customWidth="1"/>
    <col min="15365" max="15365" width="14.140625" customWidth="1"/>
    <col min="15366" max="15366" width="13.42578125" customWidth="1"/>
    <col min="15367" max="15367" width="17.42578125" customWidth="1"/>
    <col min="15617" max="15617" width="20.85546875" customWidth="1"/>
    <col min="15618" max="15618" width="22.85546875" customWidth="1"/>
    <col min="15619" max="15619" width="18" customWidth="1"/>
    <col min="15620" max="15620" width="19.28515625" customWidth="1"/>
    <col min="15621" max="15621" width="14.140625" customWidth="1"/>
    <col min="15622" max="15622" width="13.42578125" customWidth="1"/>
    <col min="15623" max="15623" width="17.42578125" customWidth="1"/>
    <col min="15873" max="15873" width="20.85546875" customWidth="1"/>
    <col min="15874" max="15874" width="22.85546875" customWidth="1"/>
    <col min="15875" max="15875" width="18" customWidth="1"/>
    <col min="15876" max="15876" width="19.28515625" customWidth="1"/>
    <col min="15877" max="15877" width="14.140625" customWidth="1"/>
    <col min="15878" max="15878" width="13.42578125" customWidth="1"/>
    <col min="15879" max="15879" width="17.42578125" customWidth="1"/>
    <col min="16129" max="16129" width="20.85546875" customWidth="1"/>
    <col min="16130" max="16130" width="22.85546875" customWidth="1"/>
    <col min="16131" max="16131" width="18" customWidth="1"/>
    <col min="16132" max="16132" width="19.28515625" customWidth="1"/>
    <col min="16133" max="16133" width="14.140625" customWidth="1"/>
    <col min="16134" max="16134" width="13.42578125" customWidth="1"/>
    <col min="16135" max="16135" width="17.42578125" customWidth="1"/>
  </cols>
  <sheetData>
    <row r="1" spans="1:7" ht="37.5" customHeight="1" thickBot="1">
      <c r="A1" s="224" t="s">
        <v>86</v>
      </c>
      <c r="B1" s="224"/>
      <c r="C1" s="224"/>
      <c r="D1" s="224"/>
      <c r="E1" s="224"/>
      <c r="F1" s="224"/>
      <c r="G1" s="224"/>
    </row>
    <row r="2" spans="1:7" ht="93" customHeight="1" thickBot="1">
      <c r="A2" s="25" t="s">
        <v>0</v>
      </c>
      <c r="B2" s="25" t="s">
        <v>67</v>
      </c>
      <c r="C2" s="25" t="s">
        <v>68</v>
      </c>
      <c r="D2" s="24" t="s">
        <v>69</v>
      </c>
      <c r="E2" s="27" t="s">
        <v>70</v>
      </c>
      <c r="F2" s="27" t="s">
        <v>5</v>
      </c>
      <c r="G2" s="22" t="s">
        <v>71</v>
      </c>
    </row>
    <row r="3" spans="1:7" ht="12.75" customHeight="1" thickTop="1" thickBot="1">
      <c r="A3" s="6">
        <v>1</v>
      </c>
      <c r="B3" s="6">
        <v>2</v>
      </c>
      <c r="C3" s="6">
        <v>3</v>
      </c>
      <c r="D3" s="6">
        <v>4</v>
      </c>
      <c r="E3" s="28">
        <v>5</v>
      </c>
      <c r="F3" s="28">
        <v>6</v>
      </c>
      <c r="G3" s="7">
        <v>7</v>
      </c>
    </row>
    <row r="4" spans="1:7" ht="15.75" thickTop="1">
      <c r="A4" s="8" t="s">
        <v>7</v>
      </c>
      <c r="B4" s="39">
        <v>2994</v>
      </c>
      <c r="C4" s="39">
        <v>3697</v>
      </c>
      <c r="D4" s="283">
        <v>80.984582093589395</v>
      </c>
      <c r="E4" s="39">
        <v>678</v>
      </c>
      <c r="F4" s="39">
        <v>405</v>
      </c>
      <c r="G4" s="283">
        <v>1.674074074074074</v>
      </c>
    </row>
    <row r="5" spans="1:7">
      <c r="A5" s="8" t="s">
        <v>8</v>
      </c>
      <c r="B5" s="39">
        <v>20385</v>
      </c>
      <c r="C5" s="39">
        <v>37609</v>
      </c>
      <c r="D5" s="283">
        <v>54.202451540854582</v>
      </c>
      <c r="E5" s="39">
        <v>9514</v>
      </c>
      <c r="F5" s="39">
        <v>7108</v>
      </c>
      <c r="G5" s="283">
        <v>1.3384918401800787</v>
      </c>
    </row>
    <row r="6" spans="1:7">
      <c r="A6" s="8" t="s">
        <v>9</v>
      </c>
      <c r="B6" s="39">
        <v>7334</v>
      </c>
      <c r="C6" s="39">
        <v>14177</v>
      </c>
      <c r="D6" s="283">
        <v>51.73167807011356</v>
      </c>
      <c r="E6" s="39">
        <v>6469</v>
      </c>
      <c r="F6" s="39">
        <v>3636</v>
      </c>
      <c r="G6" s="283">
        <v>1.7791529152915291</v>
      </c>
    </row>
    <row r="7" spans="1:7">
      <c r="A7" s="8" t="s">
        <v>10</v>
      </c>
      <c r="B7" s="39">
        <v>6647</v>
      </c>
      <c r="C7" s="39">
        <v>11832</v>
      </c>
      <c r="D7" s="283">
        <v>56.178160919540232</v>
      </c>
      <c r="E7" s="39">
        <v>3488</v>
      </c>
      <c r="F7" s="39">
        <v>5690</v>
      </c>
      <c r="G7" s="283">
        <v>0.61300527240773284</v>
      </c>
    </row>
    <row r="8" spans="1:7">
      <c r="A8" s="8" t="s">
        <v>11</v>
      </c>
      <c r="B8" s="39">
        <v>15084</v>
      </c>
      <c r="C8" s="39">
        <v>27408</v>
      </c>
      <c r="D8" s="283">
        <v>55.035026269702279</v>
      </c>
      <c r="E8" s="39">
        <v>13965</v>
      </c>
      <c r="F8" s="39">
        <v>6995</v>
      </c>
      <c r="G8" s="283">
        <v>1.9964260185847034</v>
      </c>
    </row>
    <row r="9" spans="1:7">
      <c r="A9" s="8" t="s">
        <v>12</v>
      </c>
      <c r="B9" s="39">
        <v>36109</v>
      </c>
      <c r="C9" s="39">
        <v>38898</v>
      </c>
      <c r="D9" s="283">
        <v>92.82996555092808</v>
      </c>
      <c r="E9" s="39">
        <v>11209</v>
      </c>
      <c r="F9" s="39">
        <v>13817</v>
      </c>
      <c r="G9" s="283">
        <v>0.81124701454729686</v>
      </c>
    </row>
    <row r="10" spans="1:7">
      <c r="A10" s="8" t="s">
        <v>13</v>
      </c>
      <c r="B10" s="39">
        <v>4790</v>
      </c>
      <c r="C10" s="39">
        <v>10395</v>
      </c>
      <c r="D10" s="283">
        <v>46.079846079846085</v>
      </c>
      <c r="E10" s="39">
        <v>3496</v>
      </c>
      <c r="F10" s="39">
        <v>4353</v>
      </c>
      <c r="G10" s="283">
        <v>0.80312428210429587</v>
      </c>
    </row>
    <row r="11" spans="1:7">
      <c r="A11" s="8" t="s">
        <v>14</v>
      </c>
      <c r="B11" s="39">
        <v>5198</v>
      </c>
      <c r="C11" s="39">
        <v>11579</v>
      </c>
      <c r="D11" s="283">
        <v>44.891614129026685</v>
      </c>
      <c r="E11" s="39">
        <v>1963</v>
      </c>
      <c r="F11" s="39">
        <v>2930</v>
      </c>
      <c r="G11" s="283">
        <v>0.66996587030716725</v>
      </c>
    </row>
    <row r="12" spans="1:7">
      <c r="A12" s="8" t="s">
        <v>15</v>
      </c>
      <c r="B12" s="39">
        <v>27901</v>
      </c>
      <c r="C12" s="39">
        <v>39419</v>
      </c>
      <c r="D12" s="283">
        <v>70.780588041299879</v>
      </c>
      <c r="E12" s="39">
        <v>13224</v>
      </c>
      <c r="F12" s="39">
        <v>23973</v>
      </c>
      <c r="G12" s="283">
        <v>0.55162057314478785</v>
      </c>
    </row>
    <row r="13" spans="1:7">
      <c r="A13" s="8" t="s">
        <v>16</v>
      </c>
      <c r="B13" s="39">
        <v>6977</v>
      </c>
      <c r="C13" s="39">
        <v>11789</v>
      </c>
      <c r="D13" s="283">
        <v>59.1822885740945</v>
      </c>
      <c r="E13" s="39">
        <v>1295</v>
      </c>
      <c r="F13" s="39">
        <v>5088</v>
      </c>
      <c r="G13" s="283">
        <v>0.25452044025157233</v>
      </c>
    </row>
    <row r="14" spans="1:7">
      <c r="A14" s="8" t="s">
        <v>17</v>
      </c>
      <c r="B14" s="39">
        <v>17787</v>
      </c>
      <c r="C14" s="39">
        <v>36615</v>
      </c>
      <c r="D14" s="283">
        <v>48.578451454322</v>
      </c>
      <c r="E14" s="39">
        <v>2171</v>
      </c>
      <c r="F14" s="39">
        <v>5941</v>
      </c>
      <c r="G14" s="283">
        <v>0.36542669584245074</v>
      </c>
    </row>
    <row r="15" spans="1:7">
      <c r="A15" s="8" t="s">
        <v>18</v>
      </c>
      <c r="B15" s="39">
        <v>14718</v>
      </c>
      <c r="C15" s="39">
        <v>24689</v>
      </c>
      <c r="D15" s="283">
        <v>59.613593098140868</v>
      </c>
      <c r="E15" s="39">
        <v>4610</v>
      </c>
      <c r="F15" s="39">
        <v>10679</v>
      </c>
      <c r="G15" s="283">
        <v>0.43168836033336455</v>
      </c>
    </row>
    <row r="16" spans="1:7">
      <c r="A16" s="8" t="s">
        <v>19</v>
      </c>
      <c r="B16" s="39">
        <v>5369</v>
      </c>
      <c r="C16" s="39">
        <v>15195</v>
      </c>
      <c r="D16" s="283">
        <v>35.33399144455413</v>
      </c>
      <c r="E16" s="39">
        <v>2041</v>
      </c>
      <c r="F16" s="39">
        <v>4922</v>
      </c>
      <c r="G16" s="283">
        <v>0.41466883380739539</v>
      </c>
    </row>
    <row r="17" spans="1:7">
      <c r="A17" s="8" t="s">
        <v>20</v>
      </c>
      <c r="B17" s="39">
        <v>1377</v>
      </c>
      <c r="C17" s="39">
        <v>2479</v>
      </c>
      <c r="D17" s="283">
        <v>55.546591367486883</v>
      </c>
      <c r="E17" s="39">
        <v>76</v>
      </c>
      <c r="F17" s="39">
        <v>256</v>
      </c>
      <c r="G17" s="283">
        <v>0.296875</v>
      </c>
    </row>
    <row r="18" spans="1:7">
      <c r="A18" s="8" t="s">
        <v>21</v>
      </c>
      <c r="B18" s="39">
        <v>13546</v>
      </c>
      <c r="C18" s="39">
        <v>24295</v>
      </c>
      <c r="D18" s="283">
        <v>55.756328462646628</v>
      </c>
      <c r="E18" s="39">
        <v>2055</v>
      </c>
      <c r="F18" s="39">
        <v>7435</v>
      </c>
      <c r="G18" s="283">
        <v>0.27639542703429726</v>
      </c>
    </row>
    <row r="19" spans="1:7" ht="15.75" thickBot="1">
      <c r="A19" s="37" t="s">
        <v>22</v>
      </c>
      <c r="B19" s="41">
        <v>20050</v>
      </c>
      <c r="C19" s="41">
        <v>27824</v>
      </c>
      <c r="D19" s="284">
        <v>72.060092006900518</v>
      </c>
      <c r="E19" s="41">
        <v>15496</v>
      </c>
      <c r="F19" s="41">
        <v>10684</v>
      </c>
      <c r="G19" s="284">
        <v>1.4503931111943091</v>
      </c>
    </row>
    <row r="20" spans="1:7" ht="16.5" customHeight="1" thickBot="1">
      <c r="A20" s="11" t="s">
        <v>23</v>
      </c>
      <c r="B20" s="12">
        <f>SUM(B4:B19)</f>
        <v>206266</v>
      </c>
      <c r="C20" s="12">
        <f>SUM(C4:C19)</f>
        <v>337900</v>
      </c>
      <c r="D20" s="205">
        <f>B20*100/C20</f>
        <v>61.043503995264871</v>
      </c>
      <c r="E20" s="19">
        <f>SUM(E4:E19)</f>
        <v>91750</v>
      </c>
      <c r="F20" s="19">
        <f>SUM(F4:F19)</f>
        <v>113912</v>
      </c>
      <c r="G20" s="205">
        <f>E20/F20</f>
        <v>0.80544630943184214</v>
      </c>
    </row>
    <row r="21" spans="1:7">
      <c r="A21" s="8" t="s">
        <v>24</v>
      </c>
      <c r="B21" s="39">
        <v>6176</v>
      </c>
      <c r="C21" s="39">
        <v>8500</v>
      </c>
      <c r="D21" s="283">
        <v>72.658823529411762</v>
      </c>
      <c r="E21" s="39">
        <v>2598</v>
      </c>
      <c r="F21" s="39">
        <v>2087</v>
      </c>
      <c r="G21" s="283">
        <v>1.2448490656444657</v>
      </c>
    </row>
    <row r="22" spans="1:7">
      <c r="A22" s="8" t="s">
        <v>25</v>
      </c>
      <c r="B22" s="39">
        <v>8010</v>
      </c>
      <c r="C22" s="39">
        <v>19646</v>
      </c>
      <c r="D22" s="283">
        <v>40.771658352845364</v>
      </c>
      <c r="E22" s="39">
        <v>11248</v>
      </c>
      <c r="F22" s="39">
        <v>8010</v>
      </c>
      <c r="G22" s="283">
        <v>1.4042446941323345</v>
      </c>
    </row>
    <row r="23" spans="1:7" ht="15.75" thickBot="1">
      <c r="A23" s="37" t="s">
        <v>26</v>
      </c>
      <c r="B23" s="69"/>
      <c r="C23" s="69"/>
      <c r="D23" s="287"/>
      <c r="E23" s="41">
        <v>2366</v>
      </c>
      <c r="F23" s="41">
        <v>6967</v>
      </c>
      <c r="G23" s="284">
        <v>0.33960097602985501</v>
      </c>
    </row>
    <row r="24" spans="1:7" ht="22.5" customHeight="1" thickBot="1">
      <c r="A24" s="11" t="s">
        <v>27</v>
      </c>
      <c r="B24" s="12">
        <f>SUM(B20:B23)</f>
        <v>220452</v>
      </c>
      <c r="C24" s="12">
        <f>SUM(C20:C23)</f>
        <v>366046</v>
      </c>
      <c r="D24" s="205">
        <f>B24*100/C24</f>
        <v>60.225217595602736</v>
      </c>
      <c r="E24" s="19">
        <f>SUM(E20:E23)</f>
        <v>107962</v>
      </c>
      <c r="F24" s="19">
        <f>SUM(F20:F23)</f>
        <v>130976</v>
      </c>
      <c r="G24" s="205">
        <f>E24/F24</f>
        <v>0.82428841925238217</v>
      </c>
    </row>
    <row r="25" spans="1:7" ht="34.5" customHeight="1"/>
    <row r="26" spans="1:7" ht="32.25" customHeight="1" thickBot="1">
      <c r="A26" s="221" t="s">
        <v>85</v>
      </c>
      <c r="B26" s="221"/>
      <c r="C26" s="221"/>
      <c r="D26" s="221"/>
      <c r="E26" s="221"/>
      <c r="F26" s="221"/>
      <c r="G26" s="221"/>
    </row>
    <row r="27" spans="1:7" ht="93" customHeight="1" thickBot="1">
      <c r="A27" s="25" t="s">
        <v>0</v>
      </c>
      <c r="B27" s="25" t="s">
        <v>28</v>
      </c>
      <c r="C27" s="25" t="s">
        <v>72</v>
      </c>
      <c r="D27" s="24" t="s">
        <v>73</v>
      </c>
      <c r="E27" s="27" t="s">
        <v>74</v>
      </c>
      <c r="F27" s="27" t="s">
        <v>72</v>
      </c>
      <c r="G27" s="22" t="s">
        <v>75</v>
      </c>
    </row>
    <row r="28" spans="1:7" ht="12.75" customHeight="1" thickTop="1" thickBot="1">
      <c r="A28" s="6">
        <v>1</v>
      </c>
      <c r="B28" s="6">
        <v>2</v>
      </c>
      <c r="C28" s="6">
        <v>3</v>
      </c>
      <c r="D28" s="6">
        <v>4</v>
      </c>
      <c r="E28" s="28">
        <v>5</v>
      </c>
      <c r="F28" s="28">
        <v>6</v>
      </c>
      <c r="G28" s="7">
        <v>7</v>
      </c>
    </row>
    <row r="29" spans="1:7" ht="15" customHeight="1" thickTop="1">
      <c r="A29" s="8" t="s">
        <v>7</v>
      </c>
      <c r="B29" s="39">
        <v>1273</v>
      </c>
      <c r="C29" s="39">
        <v>8335</v>
      </c>
      <c r="D29" s="283">
        <v>15.272945410917815</v>
      </c>
      <c r="E29" s="39">
        <v>5057</v>
      </c>
      <c r="F29" s="39">
        <v>8335</v>
      </c>
      <c r="G29" s="283">
        <v>60.67186562687462</v>
      </c>
    </row>
    <row r="30" spans="1:7">
      <c r="A30" s="8" t="s">
        <v>8</v>
      </c>
      <c r="B30" s="39">
        <v>4004</v>
      </c>
      <c r="C30" s="39">
        <v>70043</v>
      </c>
      <c r="D30" s="283">
        <v>5.7164884428137004</v>
      </c>
      <c r="E30" s="39">
        <v>49996</v>
      </c>
      <c r="F30" s="39">
        <v>70043</v>
      </c>
      <c r="G30" s="283">
        <v>71.379010036691753</v>
      </c>
    </row>
    <row r="31" spans="1:7">
      <c r="A31" s="8" t="s">
        <v>9</v>
      </c>
      <c r="B31" s="39">
        <v>4152</v>
      </c>
      <c r="C31" s="39">
        <v>37754</v>
      </c>
      <c r="D31" s="283">
        <v>10.997510197594956</v>
      </c>
      <c r="E31" s="39">
        <v>14036</v>
      </c>
      <c r="F31" s="39">
        <v>37754</v>
      </c>
      <c r="G31" s="283">
        <v>37.177517614027657</v>
      </c>
    </row>
    <row r="32" spans="1:7">
      <c r="A32" s="8" t="s">
        <v>10</v>
      </c>
      <c r="B32" s="39">
        <v>3472</v>
      </c>
      <c r="C32" s="39">
        <v>38410</v>
      </c>
      <c r="D32" s="283">
        <v>9.0393126789898464</v>
      </c>
      <c r="E32" s="39">
        <v>18604</v>
      </c>
      <c r="F32" s="39">
        <v>38410</v>
      </c>
      <c r="G32" s="283">
        <v>48.435303306430619</v>
      </c>
    </row>
    <row r="33" spans="1:7">
      <c r="A33" s="8" t="s">
        <v>11</v>
      </c>
      <c r="B33" s="39">
        <v>4813</v>
      </c>
      <c r="C33" s="39">
        <v>107157</v>
      </c>
      <c r="D33" s="283">
        <v>4.4915404499939342</v>
      </c>
      <c r="E33" s="39">
        <v>53664</v>
      </c>
      <c r="F33" s="39">
        <v>107157</v>
      </c>
      <c r="G33" s="283">
        <v>50.079789467790249</v>
      </c>
    </row>
    <row r="34" spans="1:7">
      <c r="A34" s="8" t="s">
        <v>12</v>
      </c>
      <c r="B34" s="39">
        <v>11185</v>
      </c>
      <c r="C34" s="39">
        <v>91308</v>
      </c>
      <c r="D34" s="283">
        <v>12.249748105313882</v>
      </c>
      <c r="E34" s="39">
        <v>44109</v>
      </c>
      <c r="F34" s="39">
        <v>91308</v>
      </c>
      <c r="G34" s="283">
        <v>48.307924825864106</v>
      </c>
    </row>
    <row r="35" spans="1:7">
      <c r="A35" s="8" t="s">
        <v>13</v>
      </c>
      <c r="B35" s="39">
        <v>386</v>
      </c>
      <c r="C35" s="39">
        <v>23453</v>
      </c>
      <c r="D35" s="283">
        <v>1.6458448812518653</v>
      </c>
      <c r="E35" s="39">
        <v>14223</v>
      </c>
      <c r="F35" s="39">
        <v>23453</v>
      </c>
      <c r="G35" s="283">
        <v>60.644693642604352</v>
      </c>
    </row>
    <row r="36" spans="1:7">
      <c r="A36" s="8" t="s">
        <v>14</v>
      </c>
      <c r="B36" s="39">
        <v>3516</v>
      </c>
      <c r="C36" s="39">
        <v>22407</v>
      </c>
      <c r="D36" s="283">
        <v>15.691524969875486</v>
      </c>
      <c r="E36" s="39">
        <v>8275</v>
      </c>
      <c r="F36" s="39">
        <v>22407</v>
      </c>
      <c r="G36" s="283">
        <v>36.930423528361672</v>
      </c>
    </row>
    <row r="37" spans="1:7">
      <c r="A37" s="8" t="s">
        <v>15</v>
      </c>
      <c r="B37" s="39">
        <v>10113</v>
      </c>
      <c r="C37" s="39">
        <v>80892</v>
      </c>
      <c r="D37" s="283">
        <v>12.501854324284231</v>
      </c>
      <c r="E37" s="39">
        <v>43695</v>
      </c>
      <c r="F37" s="39">
        <v>80892</v>
      </c>
      <c r="G37" s="283">
        <v>54.016466399643967</v>
      </c>
    </row>
    <row r="38" spans="1:7">
      <c r="A38" s="8" t="s">
        <v>16</v>
      </c>
      <c r="B38" s="39">
        <v>2865</v>
      </c>
      <c r="C38" s="39">
        <v>31544</v>
      </c>
      <c r="D38" s="283">
        <v>9.0825513568348981</v>
      </c>
      <c r="E38" s="39">
        <v>14171</v>
      </c>
      <c r="F38" s="39">
        <v>31329</v>
      </c>
      <c r="G38" s="283">
        <v>45.232851351782692</v>
      </c>
    </row>
    <row r="39" spans="1:7">
      <c r="A39" s="8" t="s">
        <v>17</v>
      </c>
      <c r="B39" s="39">
        <v>6017</v>
      </c>
      <c r="C39" s="39">
        <v>51400</v>
      </c>
      <c r="D39" s="283">
        <v>11.706225680933851</v>
      </c>
      <c r="E39" s="39">
        <v>35340</v>
      </c>
      <c r="F39" s="39">
        <v>51400</v>
      </c>
      <c r="G39" s="283">
        <v>68.754863813229576</v>
      </c>
    </row>
    <row r="40" spans="1:7">
      <c r="A40" s="8" t="s">
        <v>18</v>
      </c>
      <c r="B40" s="39">
        <v>4699</v>
      </c>
      <c r="C40" s="39">
        <v>66730</v>
      </c>
      <c r="D40" s="283">
        <v>7.0418102802337774</v>
      </c>
      <c r="E40" s="39">
        <v>29553</v>
      </c>
      <c r="F40" s="39">
        <v>66730</v>
      </c>
      <c r="G40" s="283">
        <v>44.287426944402817</v>
      </c>
    </row>
    <row r="41" spans="1:7">
      <c r="A41" s="8" t="s">
        <v>19</v>
      </c>
      <c r="B41" s="39">
        <v>642</v>
      </c>
      <c r="C41" s="39">
        <v>13251</v>
      </c>
      <c r="D41" s="283">
        <v>4.8449173647271904</v>
      </c>
      <c r="E41" s="39">
        <v>14941</v>
      </c>
      <c r="F41" s="39">
        <v>22267</v>
      </c>
      <c r="G41" s="283">
        <v>67.099294920734721</v>
      </c>
    </row>
    <row r="42" spans="1:7">
      <c r="A42" s="8" t="s">
        <v>20</v>
      </c>
      <c r="B42" s="39">
        <v>72</v>
      </c>
      <c r="C42" s="39">
        <v>3037</v>
      </c>
      <c r="D42" s="283">
        <v>2.3707606190319397</v>
      </c>
      <c r="E42" s="39">
        <v>1280</v>
      </c>
      <c r="F42" s="39">
        <v>3037</v>
      </c>
      <c r="G42" s="283">
        <v>42.146855449456702</v>
      </c>
    </row>
    <row r="43" spans="1:7">
      <c r="A43" s="8" t="s">
        <v>21</v>
      </c>
      <c r="B43" s="39">
        <v>1926</v>
      </c>
      <c r="C43" s="39">
        <v>47725</v>
      </c>
      <c r="D43" s="283">
        <v>4.0356207438449445</v>
      </c>
      <c r="E43" s="39">
        <v>29134</v>
      </c>
      <c r="F43" s="39">
        <v>47724</v>
      </c>
      <c r="G43" s="283">
        <v>61.046852736568603</v>
      </c>
    </row>
    <row r="44" spans="1:7" ht="15.75" thickBot="1">
      <c r="A44" s="37" t="s">
        <v>22</v>
      </c>
      <c r="B44" s="41">
        <v>12833</v>
      </c>
      <c r="C44" s="41">
        <v>101593</v>
      </c>
      <c r="D44" s="284">
        <v>12.631775811325582</v>
      </c>
      <c r="E44" s="41">
        <v>42051</v>
      </c>
      <c r="F44" s="41">
        <v>101593</v>
      </c>
      <c r="G44" s="284">
        <v>41.39163131318103</v>
      </c>
    </row>
    <row r="45" spans="1:7" s="18" customFormat="1" ht="24" customHeight="1" thickBot="1">
      <c r="A45" s="11" t="s">
        <v>23</v>
      </c>
      <c r="B45" s="12">
        <f>SUM(B29:B44)</f>
        <v>71968</v>
      </c>
      <c r="C45" s="12">
        <f>SUM(C29:C44)</f>
        <v>795039</v>
      </c>
      <c r="D45" s="205">
        <f>B45/C45*100</f>
        <v>9.0521345493743084</v>
      </c>
      <c r="E45" s="19">
        <f>SUM(E29:E44)</f>
        <v>418129</v>
      </c>
      <c r="F45" s="19">
        <f>SUM(F29:F44)</f>
        <v>803839</v>
      </c>
      <c r="G45" s="205">
        <f>AVERAGE(G29:G44)</f>
        <v>52.350173186102808</v>
      </c>
    </row>
    <row r="46" spans="1:7">
      <c r="A46" s="8" t="s">
        <v>24</v>
      </c>
      <c r="B46" s="39">
        <v>7487</v>
      </c>
      <c r="C46" s="39">
        <v>25415</v>
      </c>
      <c r="D46" s="283">
        <v>29.458980916781428</v>
      </c>
      <c r="E46" s="39">
        <v>11162</v>
      </c>
      <c r="F46" s="39">
        <v>25415</v>
      </c>
      <c r="G46" s="283">
        <v>43.918945504623252</v>
      </c>
    </row>
    <row r="47" spans="1:7">
      <c r="A47" s="8" t="s">
        <v>25</v>
      </c>
      <c r="B47" s="39">
        <v>7371</v>
      </c>
      <c r="C47" s="39">
        <v>76419</v>
      </c>
      <c r="D47" s="283">
        <v>9.6455070074196207</v>
      </c>
      <c r="E47" s="39">
        <v>27361</v>
      </c>
      <c r="F47" s="39">
        <v>76419</v>
      </c>
      <c r="G47" s="283">
        <v>35.803923108127563</v>
      </c>
    </row>
    <row r="48" spans="1:7" ht="15.75" thickBot="1">
      <c r="A48" s="37" t="s">
        <v>26</v>
      </c>
      <c r="B48" s="41">
        <v>1070</v>
      </c>
      <c r="C48" s="41">
        <v>70657</v>
      </c>
      <c r="D48" s="284">
        <v>1.5143580961546628</v>
      </c>
      <c r="E48" s="41">
        <v>29685</v>
      </c>
      <c r="F48" s="41">
        <v>70657</v>
      </c>
      <c r="G48" s="284">
        <v>42.012822508739397</v>
      </c>
    </row>
    <row r="49" spans="1:7" s="18" customFormat="1" ht="24" customHeight="1" thickBot="1">
      <c r="A49" s="11" t="s">
        <v>27</v>
      </c>
      <c r="B49" s="12">
        <f>SUM(B45:B48)</f>
        <v>87896</v>
      </c>
      <c r="C49" s="12">
        <f>SUM(C45:C48)</f>
        <v>967530</v>
      </c>
      <c r="D49" s="205">
        <f>B49*100/C49</f>
        <v>9.0845761888520258</v>
      </c>
      <c r="E49" s="19">
        <f>SUM(E45:E48)</f>
        <v>486337</v>
      </c>
      <c r="F49" s="19">
        <f>SUM(F45:F48)</f>
        <v>976330</v>
      </c>
      <c r="G49" s="205">
        <f>AVERAGE(G45:G48)</f>
        <v>43.521466076898257</v>
      </c>
    </row>
    <row r="51" spans="1:7" ht="15" customHeight="1"/>
    <row r="52" spans="1:7" ht="44.25" customHeight="1" thickBot="1">
      <c r="A52" s="221" t="s">
        <v>84</v>
      </c>
      <c r="B52" s="221"/>
      <c r="C52" s="221"/>
      <c r="D52" s="221"/>
      <c r="E52" s="221"/>
      <c r="F52" s="221"/>
      <c r="G52" s="221"/>
    </row>
    <row r="53" spans="1:7" ht="139.5" customHeight="1" thickBot="1">
      <c r="A53" s="25" t="s">
        <v>0</v>
      </c>
      <c r="B53" s="25" t="s">
        <v>76</v>
      </c>
      <c r="C53" s="25" t="s">
        <v>77</v>
      </c>
      <c r="D53" s="24" t="s">
        <v>78</v>
      </c>
      <c r="E53" s="27" t="s">
        <v>79</v>
      </c>
      <c r="F53" s="27" t="s">
        <v>77</v>
      </c>
      <c r="G53" s="22" t="s">
        <v>80</v>
      </c>
    </row>
    <row r="54" spans="1:7" ht="12.75" customHeight="1" thickTop="1" thickBot="1">
      <c r="A54" s="6">
        <v>1</v>
      </c>
      <c r="B54" s="6">
        <v>2</v>
      </c>
      <c r="C54" s="6">
        <v>3</v>
      </c>
      <c r="D54" s="6">
        <v>4</v>
      </c>
      <c r="E54" s="28">
        <v>5</v>
      </c>
      <c r="F54" s="28">
        <v>6</v>
      </c>
      <c r="G54" s="7">
        <v>7</v>
      </c>
    </row>
    <row r="55" spans="1:7" ht="15" customHeight="1" thickTop="1">
      <c r="A55" s="8" t="s">
        <v>7</v>
      </c>
      <c r="B55" s="39">
        <v>401</v>
      </c>
      <c r="C55" s="39">
        <v>765</v>
      </c>
      <c r="D55" s="283">
        <v>52.418300653594777</v>
      </c>
      <c r="E55" s="39">
        <v>436</v>
      </c>
      <c r="F55" s="39">
        <v>599</v>
      </c>
      <c r="G55" s="283">
        <v>72.787979966611019</v>
      </c>
    </row>
    <row r="56" spans="1:7">
      <c r="A56" s="8" t="s">
        <v>8</v>
      </c>
      <c r="B56" s="39">
        <v>4251</v>
      </c>
      <c r="C56" s="39">
        <v>31054</v>
      </c>
      <c r="D56" s="283">
        <v>13.689057770335545</v>
      </c>
      <c r="E56" s="39">
        <v>3229</v>
      </c>
      <c r="F56" s="39">
        <v>13624</v>
      </c>
      <c r="G56" s="283">
        <v>23.700822078684673</v>
      </c>
    </row>
    <row r="57" spans="1:7" ht="15" customHeight="1">
      <c r="A57" s="8" t="s">
        <v>9</v>
      </c>
      <c r="B57" s="39">
        <v>1096</v>
      </c>
      <c r="C57" s="39">
        <v>12050</v>
      </c>
      <c r="D57" s="283">
        <v>9.0954356846473026</v>
      </c>
      <c r="E57" s="39">
        <v>1028</v>
      </c>
      <c r="F57" s="39">
        <v>5623</v>
      </c>
      <c r="G57" s="283">
        <v>18.282055842077185</v>
      </c>
    </row>
    <row r="58" spans="1:7">
      <c r="A58" s="8" t="s">
        <v>10</v>
      </c>
      <c r="B58" s="39">
        <v>2562</v>
      </c>
      <c r="C58" s="39">
        <v>10321</v>
      </c>
      <c r="D58" s="283">
        <v>24.823176048832476</v>
      </c>
      <c r="E58" s="39">
        <v>2474</v>
      </c>
      <c r="F58" s="39">
        <v>4825</v>
      </c>
      <c r="G58" s="283">
        <v>51.274611398963735</v>
      </c>
    </row>
    <row r="59" spans="1:7">
      <c r="A59" s="8" t="s">
        <v>11</v>
      </c>
      <c r="B59" s="39">
        <v>1191</v>
      </c>
      <c r="C59" s="39">
        <v>22908</v>
      </c>
      <c r="D59" s="283">
        <v>5.199057097957045</v>
      </c>
      <c r="E59" s="39">
        <v>6194</v>
      </c>
      <c r="F59" s="39">
        <v>19841</v>
      </c>
      <c r="G59" s="283">
        <v>31.218184567310114</v>
      </c>
    </row>
    <row r="60" spans="1:7">
      <c r="A60" s="8" t="s">
        <v>12</v>
      </c>
      <c r="B60" s="39">
        <v>6403</v>
      </c>
      <c r="C60" s="39">
        <v>29620</v>
      </c>
      <c r="D60" s="283">
        <v>21.617150573936531</v>
      </c>
      <c r="E60" s="39">
        <v>4027</v>
      </c>
      <c r="F60" s="39">
        <v>12899</v>
      </c>
      <c r="G60" s="283">
        <v>31.219474377858745</v>
      </c>
    </row>
    <row r="61" spans="1:7">
      <c r="A61" s="8" t="s">
        <v>13</v>
      </c>
      <c r="B61" s="39">
        <v>3436</v>
      </c>
      <c r="C61" s="39">
        <v>18241</v>
      </c>
      <c r="D61" s="283">
        <v>18.836686585165289</v>
      </c>
      <c r="E61" s="39">
        <v>512</v>
      </c>
      <c r="F61" s="39">
        <v>10255</v>
      </c>
      <c r="G61" s="283">
        <v>4.992686494392979</v>
      </c>
    </row>
    <row r="62" spans="1:7">
      <c r="A62" s="8" t="s">
        <v>14</v>
      </c>
      <c r="B62" s="39">
        <v>1781</v>
      </c>
      <c r="C62" s="39">
        <v>8646</v>
      </c>
      <c r="D62" s="283">
        <v>20.599120980800372</v>
      </c>
      <c r="E62" s="39">
        <v>780</v>
      </c>
      <c r="F62" s="39">
        <v>7593</v>
      </c>
      <c r="G62" s="283">
        <v>10.272619517977084</v>
      </c>
    </row>
    <row r="63" spans="1:7">
      <c r="A63" s="8" t="s">
        <v>15</v>
      </c>
      <c r="B63" s="39">
        <v>5528</v>
      </c>
      <c r="C63" s="39">
        <v>63836</v>
      </c>
      <c r="D63" s="283">
        <v>8.6596904567955377</v>
      </c>
      <c r="E63" s="39">
        <v>2516</v>
      </c>
      <c r="F63" s="39">
        <v>36362</v>
      </c>
      <c r="G63" s="283">
        <v>6.9193113690116066</v>
      </c>
    </row>
    <row r="64" spans="1:7">
      <c r="A64" s="8" t="s">
        <v>16</v>
      </c>
      <c r="B64" s="39">
        <v>1480</v>
      </c>
      <c r="C64" s="39">
        <v>10252</v>
      </c>
      <c r="D64" s="283">
        <v>14.43620756925478</v>
      </c>
      <c r="E64" s="39">
        <v>782</v>
      </c>
      <c r="F64" s="39">
        <v>4062</v>
      </c>
      <c r="G64" s="283">
        <v>19.251600196947315</v>
      </c>
    </row>
    <row r="65" spans="1:7">
      <c r="A65" s="8" t="s">
        <v>17</v>
      </c>
      <c r="B65" s="39">
        <v>4450</v>
      </c>
      <c r="C65" s="39">
        <v>30773</v>
      </c>
      <c r="D65" s="283">
        <v>14.460728560751306</v>
      </c>
      <c r="E65" s="39">
        <v>2501</v>
      </c>
      <c r="F65" s="39">
        <v>13972</v>
      </c>
      <c r="G65" s="283">
        <v>17.90008588605783</v>
      </c>
    </row>
    <row r="66" spans="1:7">
      <c r="A66" s="8" t="s">
        <v>18</v>
      </c>
      <c r="B66" s="39">
        <v>3394</v>
      </c>
      <c r="C66" s="39">
        <v>20482</v>
      </c>
      <c r="D66" s="283">
        <v>16.570647397715067</v>
      </c>
      <c r="E66" s="39">
        <v>2079</v>
      </c>
      <c r="F66" s="39">
        <v>9030</v>
      </c>
      <c r="G66" s="283">
        <v>23.02325581395349</v>
      </c>
    </row>
    <row r="67" spans="1:7">
      <c r="A67" s="8" t="s">
        <v>19</v>
      </c>
      <c r="B67" s="39">
        <v>2054</v>
      </c>
      <c r="C67" s="39">
        <v>12684</v>
      </c>
      <c r="D67" s="283">
        <v>16.193629769788707</v>
      </c>
      <c r="E67" s="39">
        <v>731</v>
      </c>
      <c r="F67" s="39">
        <v>5656</v>
      </c>
      <c r="G67" s="283">
        <v>12.924328147100425</v>
      </c>
    </row>
    <row r="68" spans="1:7">
      <c r="A68" s="8" t="s">
        <v>20</v>
      </c>
      <c r="B68" s="39">
        <v>254</v>
      </c>
      <c r="C68" s="39">
        <v>1967</v>
      </c>
      <c r="D68" s="283">
        <v>12.913065582104727</v>
      </c>
      <c r="E68" s="39">
        <v>111</v>
      </c>
      <c r="F68" s="39">
        <v>1030</v>
      </c>
      <c r="G68" s="283">
        <v>10.776699029126213</v>
      </c>
    </row>
    <row r="69" spans="1:7">
      <c r="A69" s="8" t="s">
        <v>21</v>
      </c>
      <c r="B69" s="39">
        <v>4694</v>
      </c>
      <c r="C69" s="39">
        <v>20851</v>
      </c>
      <c r="D69" s="283">
        <v>22.512109730948158</v>
      </c>
      <c r="E69" s="39">
        <v>1877</v>
      </c>
      <c r="F69" s="39">
        <v>9666</v>
      </c>
      <c r="G69" s="283">
        <v>19.41858059176495</v>
      </c>
    </row>
    <row r="70" spans="1:7" ht="15.75" thickBot="1">
      <c r="A70" s="37" t="s">
        <v>22</v>
      </c>
      <c r="B70" s="41">
        <v>5087</v>
      </c>
      <c r="C70" s="41">
        <v>24318</v>
      </c>
      <c r="D70" s="284">
        <v>20.91866107410149</v>
      </c>
      <c r="E70" s="41">
        <v>4118</v>
      </c>
      <c r="F70" s="41">
        <v>9226</v>
      </c>
      <c r="G70" s="284">
        <v>44.634727942770432</v>
      </c>
    </row>
    <row r="71" spans="1:7" s="18" customFormat="1" ht="15" customHeight="1" thickBot="1">
      <c r="A71" s="11" t="s">
        <v>23</v>
      </c>
      <c r="B71" s="12">
        <f>SUM(B55:B70)</f>
        <v>48062</v>
      </c>
      <c r="C71" s="12">
        <f>SUM(C55:C70)</f>
        <v>318768</v>
      </c>
      <c r="D71" s="205">
        <f>B71*100/C71</f>
        <v>15.077423078853586</v>
      </c>
      <c r="E71" s="19">
        <f>SUM(E55:E70)</f>
        <v>33395</v>
      </c>
      <c r="F71" s="19">
        <f>SUM(F55:F70)</f>
        <v>164263</v>
      </c>
      <c r="G71" s="205">
        <f>E71*100/F71</f>
        <v>20.330202175779085</v>
      </c>
    </row>
    <row r="72" spans="1:7">
      <c r="A72" s="8" t="s">
        <v>24</v>
      </c>
      <c r="B72" s="39">
        <v>3976</v>
      </c>
      <c r="C72" s="39">
        <v>5505</v>
      </c>
      <c r="D72" s="283">
        <v>72.225249772933694</v>
      </c>
      <c r="E72" s="39">
        <v>211</v>
      </c>
      <c r="F72" s="39">
        <v>5007</v>
      </c>
      <c r="G72" s="283">
        <v>4.2141002596365089</v>
      </c>
    </row>
    <row r="73" spans="1:7">
      <c r="A73" s="8" t="s">
        <v>25</v>
      </c>
      <c r="B73" s="39">
        <v>5252</v>
      </c>
      <c r="C73" s="39">
        <v>17233</v>
      </c>
      <c r="D73" s="283">
        <v>30.476411536006498</v>
      </c>
      <c r="E73" s="39">
        <v>1285</v>
      </c>
      <c r="F73" s="39">
        <v>5761</v>
      </c>
      <c r="G73" s="283">
        <v>22.305155354973095</v>
      </c>
    </row>
    <row r="74" spans="1:7" ht="15" customHeight="1" thickBot="1">
      <c r="A74" s="37" t="s">
        <v>26</v>
      </c>
      <c r="B74" s="69"/>
      <c r="C74" s="69"/>
      <c r="D74" s="287"/>
      <c r="E74" s="70"/>
      <c r="F74" s="70"/>
      <c r="G74" s="216"/>
    </row>
    <row r="75" spans="1:7" s="18" customFormat="1" ht="19.5" customHeight="1" thickBot="1">
      <c r="A75" s="11" t="s">
        <v>27</v>
      </c>
      <c r="B75" s="12">
        <f>SUM(B71:B74)</f>
        <v>57290</v>
      </c>
      <c r="C75" s="12">
        <f>SUM(C71:C74)</f>
        <v>341506</v>
      </c>
      <c r="D75" s="205">
        <f>B75*100/C75</f>
        <v>16.775693545647808</v>
      </c>
      <c r="E75" s="19">
        <f>SUM(E71:E74)</f>
        <v>34891</v>
      </c>
      <c r="F75" s="19">
        <f>SUM(F71:F74)</f>
        <v>175031</v>
      </c>
      <c r="G75" s="205">
        <f>E75*100/F75</f>
        <v>19.934183087567344</v>
      </c>
    </row>
  </sheetData>
  <mergeCells count="3">
    <mergeCell ref="A1:G1"/>
    <mergeCell ref="A26:G26"/>
    <mergeCell ref="A52:G52"/>
  </mergeCells>
  <pageMargins left="0.7" right="0.7" top="0.75" bottom="0.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B4" sqref="B4"/>
    </sheetView>
  </sheetViews>
  <sheetFormatPr defaultRowHeight="15"/>
  <cols>
    <col min="1" max="1" width="23.28515625" customWidth="1"/>
    <col min="2" max="2" width="14.85546875" customWidth="1"/>
    <col min="3" max="3" width="18" customWidth="1"/>
    <col min="4" max="4" width="15.5703125" customWidth="1"/>
    <col min="5" max="5" width="16.5703125" customWidth="1"/>
    <col min="6" max="6" width="18.140625" customWidth="1"/>
    <col min="7" max="7" width="16.28515625" customWidth="1"/>
    <col min="257" max="257" width="23.28515625" customWidth="1"/>
    <col min="258" max="258" width="14.85546875" customWidth="1"/>
    <col min="259" max="259" width="18" customWidth="1"/>
    <col min="260" max="260" width="15.5703125" customWidth="1"/>
    <col min="261" max="261" width="16.5703125" customWidth="1"/>
    <col min="262" max="262" width="18.140625" customWidth="1"/>
    <col min="263" max="263" width="16.28515625" customWidth="1"/>
    <col min="513" max="513" width="23.28515625" customWidth="1"/>
    <col min="514" max="514" width="14.85546875" customWidth="1"/>
    <col min="515" max="515" width="18" customWidth="1"/>
    <col min="516" max="516" width="15.5703125" customWidth="1"/>
    <col min="517" max="517" width="16.5703125" customWidth="1"/>
    <col min="518" max="518" width="18.140625" customWidth="1"/>
    <col min="519" max="519" width="16.28515625" customWidth="1"/>
    <col min="769" max="769" width="23.28515625" customWidth="1"/>
    <col min="770" max="770" width="14.85546875" customWidth="1"/>
    <col min="771" max="771" width="18" customWidth="1"/>
    <col min="772" max="772" width="15.5703125" customWidth="1"/>
    <col min="773" max="773" width="16.5703125" customWidth="1"/>
    <col min="774" max="774" width="18.140625" customWidth="1"/>
    <col min="775" max="775" width="16.28515625" customWidth="1"/>
    <col min="1025" max="1025" width="23.28515625" customWidth="1"/>
    <col min="1026" max="1026" width="14.85546875" customWidth="1"/>
    <col min="1027" max="1027" width="18" customWidth="1"/>
    <col min="1028" max="1028" width="15.5703125" customWidth="1"/>
    <col min="1029" max="1029" width="16.5703125" customWidth="1"/>
    <col min="1030" max="1030" width="18.140625" customWidth="1"/>
    <col min="1031" max="1031" width="16.28515625" customWidth="1"/>
    <col min="1281" max="1281" width="23.28515625" customWidth="1"/>
    <col min="1282" max="1282" width="14.85546875" customWidth="1"/>
    <col min="1283" max="1283" width="18" customWidth="1"/>
    <col min="1284" max="1284" width="15.5703125" customWidth="1"/>
    <col min="1285" max="1285" width="16.5703125" customWidth="1"/>
    <col min="1286" max="1286" width="18.140625" customWidth="1"/>
    <col min="1287" max="1287" width="16.28515625" customWidth="1"/>
    <col min="1537" max="1537" width="23.28515625" customWidth="1"/>
    <col min="1538" max="1538" width="14.85546875" customWidth="1"/>
    <col min="1539" max="1539" width="18" customWidth="1"/>
    <col min="1540" max="1540" width="15.5703125" customWidth="1"/>
    <col min="1541" max="1541" width="16.5703125" customWidth="1"/>
    <col min="1542" max="1542" width="18.140625" customWidth="1"/>
    <col min="1543" max="1543" width="16.28515625" customWidth="1"/>
    <col min="1793" max="1793" width="23.28515625" customWidth="1"/>
    <col min="1794" max="1794" width="14.85546875" customWidth="1"/>
    <col min="1795" max="1795" width="18" customWidth="1"/>
    <col min="1796" max="1796" width="15.5703125" customWidth="1"/>
    <col min="1797" max="1797" width="16.5703125" customWidth="1"/>
    <col min="1798" max="1798" width="18.140625" customWidth="1"/>
    <col min="1799" max="1799" width="16.28515625" customWidth="1"/>
    <col min="2049" max="2049" width="23.28515625" customWidth="1"/>
    <col min="2050" max="2050" width="14.85546875" customWidth="1"/>
    <col min="2051" max="2051" width="18" customWidth="1"/>
    <col min="2052" max="2052" width="15.5703125" customWidth="1"/>
    <col min="2053" max="2053" width="16.5703125" customWidth="1"/>
    <col min="2054" max="2054" width="18.140625" customWidth="1"/>
    <col min="2055" max="2055" width="16.28515625" customWidth="1"/>
    <col min="2305" max="2305" width="23.28515625" customWidth="1"/>
    <col min="2306" max="2306" width="14.85546875" customWidth="1"/>
    <col min="2307" max="2307" width="18" customWidth="1"/>
    <col min="2308" max="2308" width="15.5703125" customWidth="1"/>
    <col min="2309" max="2309" width="16.5703125" customWidth="1"/>
    <col min="2310" max="2310" width="18.140625" customWidth="1"/>
    <col min="2311" max="2311" width="16.28515625" customWidth="1"/>
    <col min="2561" max="2561" width="23.28515625" customWidth="1"/>
    <col min="2562" max="2562" width="14.85546875" customWidth="1"/>
    <col min="2563" max="2563" width="18" customWidth="1"/>
    <col min="2564" max="2564" width="15.5703125" customWidth="1"/>
    <col min="2565" max="2565" width="16.5703125" customWidth="1"/>
    <col min="2566" max="2566" width="18.140625" customWidth="1"/>
    <col min="2567" max="2567" width="16.28515625" customWidth="1"/>
    <col min="2817" max="2817" width="23.28515625" customWidth="1"/>
    <col min="2818" max="2818" width="14.85546875" customWidth="1"/>
    <col min="2819" max="2819" width="18" customWidth="1"/>
    <col min="2820" max="2820" width="15.5703125" customWidth="1"/>
    <col min="2821" max="2821" width="16.5703125" customWidth="1"/>
    <col min="2822" max="2822" width="18.140625" customWidth="1"/>
    <col min="2823" max="2823" width="16.28515625" customWidth="1"/>
    <col min="3073" max="3073" width="23.28515625" customWidth="1"/>
    <col min="3074" max="3074" width="14.85546875" customWidth="1"/>
    <col min="3075" max="3075" width="18" customWidth="1"/>
    <col min="3076" max="3076" width="15.5703125" customWidth="1"/>
    <col min="3077" max="3077" width="16.5703125" customWidth="1"/>
    <col min="3078" max="3078" width="18.140625" customWidth="1"/>
    <col min="3079" max="3079" width="16.28515625" customWidth="1"/>
    <col min="3329" max="3329" width="23.28515625" customWidth="1"/>
    <col min="3330" max="3330" width="14.85546875" customWidth="1"/>
    <col min="3331" max="3331" width="18" customWidth="1"/>
    <col min="3332" max="3332" width="15.5703125" customWidth="1"/>
    <col min="3333" max="3333" width="16.5703125" customWidth="1"/>
    <col min="3334" max="3334" width="18.140625" customWidth="1"/>
    <col min="3335" max="3335" width="16.28515625" customWidth="1"/>
    <col min="3585" max="3585" width="23.28515625" customWidth="1"/>
    <col min="3586" max="3586" width="14.85546875" customWidth="1"/>
    <col min="3587" max="3587" width="18" customWidth="1"/>
    <col min="3588" max="3588" width="15.5703125" customWidth="1"/>
    <col min="3589" max="3589" width="16.5703125" customWidth="1"/>
    <col min="3590" max="3590" width="18.140625" customWidth="1"/>
    <col min="3591" max="3591" width="16.28515625" customWidth="1"/>
    <col min="3841" max="3841" width="23.28515625" customWidth="1"/>
    <col min="3842" max="3842" width="14.85546875" customWidth="1"/>
    <col min="3843" max="3843" width="18" customWidth="1"/>
    <col min="3844" max="3844" width="15.5703125" customWidth="1"/>
    <col min="3845" max="3845" width="16.5703125" customWidth="1"/>
    <col min="3846" max="3846" width="18.140625" customWidth="1"/>
    <col min="3847" max="3847" width="16.28515625" customWidth="1"/>
    <col min="4097" max="4097" width="23.28515625" customWidth="1"/>
    <col min="4098" max="4098" width="14.85546875" customWidth="1"/>
    <col min="4099" max="4099" width="18" customWidth="1"/>
    <col min="4100" max="4100" width="15.5703125" customWidth="1"/>
    <col min="4101" max="4101" width="16.5703125" customWidth="1"/>
    <col min="4102" max="4102" width="18.140625" customWidth="1"/>
    <col min="4103" max="4103" width="16.28515625" customWidth="1"/>
    <col min="4353" max="4353" width="23.28515625" customWidth="1"/>
    <col min="4354" max="4354" width="14.85546875" customWidth="1"/>
    <col min="4355" max="4355" width="18" customWidth="1"/>
    <col min="4356" max="4356" width="15.5703125" customWidth="1"/>
    <col min="4357" max="4357" width="16.5703125" customWidth="1"/>
    <col min="4358" max="4358" width="18.140625" customWidth="1"/>
    <col min="4359" max="4359" width="16.28515625" customWidth="1"/>
    <col min="4609" max="4609" width="23.28515625" customWidth="1"/>
    <col min="4610" max="4610" width="14.85546875" customWidth="1"/>
    <col min="4611" max="4611" width="18" customWidth="1"/>
    <col min="4612" max="4612" width="15.5703125" customWidth="1"/>
    <col min="4613" max="4613" width="16.5703125" customWidth="1"/>
    <col min="4614" max="4614" width="18.140625" customWidth="1"/>
    <col min="4615" max="4615" width="16.28515625" customWidth="1"/>
    <col min="4865" max="4865" width="23.28515625" customWidth="1"/>
    <col min="4866" max="4866" width="14.85546875" customWidth="1"/>
    <col min="4867" max="4867" width="18" customWidth="1"/>
    <col min="4868" max="4868" width="15.5703125" customWidth="1"/>
    <col min="4869" max="4869" width="16.5703125" customWidth="1"/>
    <col min="4870" max="4870" width="18.140625" customWidth="1"/>
    <col min="4871" max="4871" width="16.28515625" customWidth="1"/>
    <col min="5121" max="5121" width="23.28515625" customWidth="1"/>
    <col min="5122" max="5122" width="14.85546875" customWidth="1"/>
    <col min="5123" max="5123" width="18" customWidth="1"/>
    <col min="5124" max="5124" width="15.5703125" customWidth="1"/>
    <col min="5125" max="5125" width="16.5703125" customWidth="1"/>
    <col min="5126" max="5126" width="18.140625" customWidth="1"/>
    <col min="5127" max="5127" width="16.28515625" customWidth="1"/>
    <col min="5377" max="5377" width="23.28515625" customWidth="1"/>
    <col min="5378" max="5378" width="14.85546875" customWidth="1"/>
    <col min="5379" max="5379" width="18" customWidth="1"/>
    <col min="5380" max="5380" width="15.5703125" customWidth="1"/>
    <col min="5381" max="5381" width="16.5703125" customWidth="1"/>
    <col min="5382" max="5382" width="18.140625" customWidth="1"/>
    <col min="5383" max="5383" width="16.28515625" customWidth="1"/>
    <col min="5633" max="5633" width="23.28515625" customWidth="1"/>
    <col min="5634" max="5634" width="14.85546875" customWidth="1"/>
    <col min="5635" max="5635" width="18" customWidth="1"/>
    <col min="5636" max="5636" width="15.5703125" customWidth="1"/>
    <col min="5637" max="5637" width="16.5703125" customWidth="1"/>
    <col min="5638" max="5638" width="18.140625" customWidth="1"/>
    <col min="5639" max="5639" width="16.28515625" customWidth="1"/>
    <col min="5889" max="5889" width="23.28515625" customWidth="1"/>
    <col min="5890" max="5890" width="14.85546875" customWidth="1"/>
    <col min="5891" max="5891" width="18" customWidth="1"/>
    <col min="5892" max="5892" width="15.5703125" customWidth="1"/>
    <col min="5893" max="5893" width="16.5703125" customWidth="1"/>
    <col min="5894" max="5894" width="18.140625" customWidth="1"/>
    <col min="5895" max="5895" width="16.28515625" customWidth="1"/>
    <col min="6145" max="6145" width="23.28515625" customWidth="1"/>
    <col min="6146" max="6146" width="14.85546875" customWidth="1"/>
    <col min="6147" max="6147" width="18" customWidth="1"/>
    <col min="6148" max="6148" width="15.5703125" customWidth="1"/>
    <col min="6149" max="6149" width="16.5703125" customWidth="1"/>
    <col min="6150" max="6150" width="18.140625" customWidth="1"/>
    <col min="6151" max="6151" width="16.28515625" customWidth="1"/>
    <col min="6401" max="6401" width="23.28515625" customWidth="1"/>
    <col min="6402" max="6402" width="14.85546875" customWidth="1"/>
    <col min="6403" max="6403" width="18" customWidth="1"/>
    <col min="6404" max="6404" width="15.5703125" customWidth="1"/>
    <col min="6405" max="6405" width="16.5703125" customWidth="1"/>
    <col min="6406" max="6406" width="18.140625" customWidth="1"/>
    <col min="6407" max="6407" width="16.28515625" customWidth="1"/>
    <col min="6657" max="6657" width="23.28515625" customWidth="1"/>
    <col min="6658" max="6658" width="14.85546875" customWidth="1"/>
    <col min="6659" max="6659" width="18" customWidth="1"/>
    <col min="6660" max="6660" width="15.5703125" customWidth="1"/>
    <col min="6661" max="6661" width="16.5703125" customWidth="1"/>
    <col min="6662" max="6662" width="18.140625" customWidth="1"/>
    <col min="6663" max="6663" width="16.28515625" customWidth="1"/>
    <col min="6913" max="6913" width="23.28515625" customWidth="1"/>
    <col min="6914" max="6914" width="14.85546875" customWidth="1"/>
    <col min="6915" max="6915" width="18" customWidth="1"/>
    <col min="6916" max="6916" width="15.5703125" customWidth="1"/>
    <col min="6917" max="6917" width="16.5703125" customWidth="1"/>
    <col min="6918" max="6918" width="18.140625" customWidth="1"/>
    <col min="6919" max="6919" width="16.28515625" customWidth="1"/>
    <col min="7169" max="7169" width="23.28515625" customWidth="1"/>
    <col min="7170" max="7170" width="14.85546875" customWidth="1"/>
    <col min="7171" max="7171" width="18" customWidth="1"/>
    <col min="7172" max="7172" width="15.5703125" customWidth="1"/>
    <col min="7173" max="7173" width="16.5703125" customWidth="1"/>
    <col min="7174" max="7174" width="18.140625" customWidth="1"/>
    <col min="7175" max="7175" width="16.28515625" customWidth="1"/>
    <col min="7425" max="7425" width="23.28515625" customWidth="1"/>
    <col min="7426" max="7426" width="14.85546875" customWidth="1"/>
    <col min="7427" max="7427" width="18" customWidth="1"/>
    <col min="7428" max="7428" width="15.5703125" customWidth="1"/>
    <col min="7429" max="7429" width="16.5703125" customWidth="1"/>
    <col min="7430" max="7430" width="18.140625" customWidth="1"/>
    <col min="7431" max="7431" width="16.28515625" customWidth="1"/>
    <col min="7681" max="7681" width="23.28515625" customWidth="1"/>
    <col min="7682" max="7682" width="14.85546875" customWidth="1"/>
    <col min="7683" max="7683" width="18" customWidth="1"/>
    <col min="7684" max="7684" width="15.5703125" customWidth="1"/>
    <col min="7685" max="7685" width="16.5703125" customWidth="1"/>
    <col min="7686" max="7686" width="18.140625" customWidth="1"/>
    <col min="7687" max="7687" width="16.28515625" customWidth="1"/>
    <col min="7937" max="7937" width="23.28515625" customWidth="1"/>
    <col min="7938" max="7938" width="14.85546875" customWidth="1"/>
    <col min="7939" max="7939" width="18" customWidth="1"/>
    <col min="7940" max="7940" width="15.5703125" customWidth="1"/>
    <col min="7941" max="7941" width="16.5703125" customWidth="1"/>
    <col min="7942" max="7942" width="18.140625" customWidth="1"/>
    <col min="7943" max="7943" width="16.28515625" customWidth="1"/>
    <col min="8193" max="8193" width="23.28515625" customWidth="1"/>
    <col min="8194" max="8194" width="14.85546875" customWidth="1"/>
    <col min="8195" max="8195" width="18" customWidth="1"/>
    <col min="8196" max="8196" width="15.5703125" customWidth="1"/>
    <col min="8197" max="8197" width="16.5703125" customWidth="1"/>
    <col min="8198" max="8198" width="18.140625" customWidth="1"/>
    <col min="8199" max="8199" width="16.28515625" customWidth="1"/>
    <col min="8449" max="8449" width="23.28515625" customWidth="1"/>
    <col min="8450" max="8450" width="14.85546875" customWidth="1"/>
    <col min="8451" max="8451" width="18" customWidth="1"/>
    <col min="8452" max="8452" width="15.5703125" customWidth="1"/>
    <col min="8453" max="8453" width="16.5703125" customWidth="1"/>
    <col min="8454" max="8454" width="18.140625" customWidth="1"/>
    <col min="8455" max="8455" width="16.28515625" customWidth="1"/>
    <col min="8705" max="8705" width="23.28515625" customWidth="1"/>
    <col min="8706" max="8706" width="14.85546875" customWidth="1"/>
    <col min="8707" max="8707" width="18" customWidth="1"/>
    <col min="8708" max="8708" width="15.5703125" customWidth="1"/>
    <col min="8709" max="8709" width="16.5703125" customWidth="1"/>
    <col min="8710" max="8710" width="18.140625" customWidth="1"/>
    <col min="8711" max="8711" width="16.28515625" customWidth="1"/>
    <col min="8961" max="8961" width="23.28515625" customWidth="1"/>
    <col min="8962" max="8962" width="14.85546875" customWidth="1"/>
    <col min="8963" max="8963" width="18" customWidth="1"/>
    <col min="8964" max="8964" width="15.5703125" customWidth="1"/>
    <col min="8965" max="8965" width="16.5703125" customWidth="1"/>
    <col min="8966" max="8966" width="18.140625" customWidth="1"/>
    <col min="8967" max="8967" width="16.28515625" customWidth="1"/>
    <col min="9217" max="9217" width="23.28515625" customWidth="1"/>
    <col min="9218" max="9218" width="14.85546875" customWidth="1"/>
    <col min="9219" max="9219" width="18" customWidth="1"/>
    <col min="9220" max="9220" width="15.5703125" customWidth="1"/>
    <col min="9221" max="9221" width="16.5703125" customWidth="1"/>
    <col min="9222" max="9222" width="18.140625" customWidth="1"/>
    <col min="9223" max="9223" width="16.28515625" customWidth="1"/>
    <col min="9473" max="9473" width="23.28515625" customWidth="1"/>
    <col min="9474" max="9474" width="14.85546875" customWidth="1"/>
    <col min="9475" max="9475" width="18" customWidth="1"/>
    <col min="9476" max="9476" width="15.5703125" customWidth="1"/>
    <col min="9477" max="9477" width="16.5703125" customWidth="1"/>
    <col min="9478" max="9478" width="18.140625" customWidth="1"/>
    <col min="9479" max="9479" width="16.28515625" customWidth="1"/>
    <col min="9729" max="9729" width="23.28515625" customWidth="1"/>
    <col min="9730" max="9730" width="14.85546875" customWidth="1"/>
    <col min="9731" max="9731" width="18" customWidth="1"/>
    <col min="9732" max="9732" width="15.5703125" customWidth="1"/>
    <col min="9733" max="9733" width="16.5703125" customWidth="1"/>
    <col min="9734" max="9734" width="18.140625" customWidth="1"/>
    <col min="9735" max="9735" width="16.28515625" customWidth="1"/>
    <col min="9985" max="9985" width="23.28515625" customWidth="1"/>
    <col min="9986" max="9986" width="14.85546875" customWidth="1"/>
    <col min="9987" max="9987" width="18" customWidth="1"/>
    <col min="9988" max="9988" width="15.5703125" customWidth="1"/>
    <col min="9989" max="9989" width="16.5703125" customWidth="1"/>
    <col min="9990" max="9990" width="18.140625" customWidth="1"/>
    <col min="9991" max="9991" width="16.28515625" customWidth="1"/>
    <col min="10241" max="10241" width="23.28515625" customWidth="1"/>
    <col min="10242" max="10242" width="14.85546875" customWidth="1"/>
    <col min="10243" max="10243" width="18" customWidth="1"/>
    <col min="10244" max="10244" width="15.5703125" customWidth="1"/>
    <col min="10245" max="10245" width="16.5703125" customWidth="1"/>
    <col min="10246" max="10246" width="18.140625" customWidth="1"/>
    <col min="10247" max="10247" width="16.28515625" customWidth="1"/>
    <col min="10497" max="10497" width="23.28515625" customWidth="1"/>
    <col min="10498" max="10498" width="14.85546875" customWidth="1"/>
    <col min="10499" max="10499" width="18" customWidth="1"/>
    <col min="10500" max="10500" width="15.5703125" customWidth="1"/>
    <col min="10501" max="10501" width="16.5703125" customWidth="1"/>
    <col min="10502" max="10502" width="18.140625" customWidth="1"/>
    <col min="10503" max="10503" width="16.28515625" customWidth="1"/>
    <col min="10753" max="10753" width="23.28515625" customWidth="1"/>
    <col min="10754" max="10754" width="14.85546875" customWidth="1"/>
    <col min="10755" max="10755" width="18" customWidth="1"/>
    <col min="10756" max="10756" width="15.5703125" customWidth="1"/>
    <col min="10757" max="10757" width="16.5703125" customWidth="1"/>
    <col min="10758" max="10758" width="18.140625" customWidth="1"/>
    <col min="10759" max="10759" width="16.28515625" customWidth="1"/>
    <col min="11009" max="11009" width="23.28515625" customWidth="1"/>
    <col min="11010" max="11010" width="14.85546875" customWidth="1"/>
    <col min="11011" max="11011" width="18" customWidth="1"/>
    <col min="11012" max="11012" width="15.5703125" customWidth="1"/>
    <col min="11013" max="11013" width="16.5703125" customWidth="1"/>
    <col min="11014" max="11014" width="18.140625" customWidth="1"/>
    <col min="11015" max="11015" width="16.28515625" customWidth="1"/>
    <col min="11265" max="11265" width="23.28515625" customWidth="1"/>
    <col min="11266" max="11266" width="14.85546875" customWidth="1"/>
    <col min="11267" max="11267" width="18" customWidth="1"/>
    <col min="11268" max="11268" width="15.5703125" customWidth="1"/>
    <col min="11269" max="11269" width="16.5703125" customWidth="1"/>
    <col min="11270" max="11270" width="18.140625" customWidth="1"/>
    <col min="11271" max="11271" width="16.28515625" customWidth="1"/>
    <col min="11521" max="11521" width="23.28515625" customWidth="1"/>
    <col min="11522" max="11522" width="14.85546875" customWidth="1"/>
    <col min="11523" max="11523" width="18" customWidth="1"/>
    <col min="11524" max="11524" width="15.5703125" customWidth="1"/>
    <col min="11525" max="11525" width="16.5703125" customWidth="1"/>
    <col min="11526" max="11526" width="18.140625" customWidth="1"/>
    <col min="11527" max="11527" width="16.28515625" customWidth="1"/>
    <col min="11777" max="11777" width="23.28515625" customWidth="1"/>
    <col min="11778" max="11778" width="14.85546875" customWidth="1"/>
    <col min="11779" max="11779" width="18" customWidth="1"/>
    <col min="11780" max="11780" width="15.5703125" customWidth="1"/>
    <col min="11781" max="11781" width="16.5703125" customWidth="1"/>
    <col min="11782" max="11782" width="18.140625" customWidth="1"/>
    <col min="11783" max="11783" width="16.28515625" customWidth="1"/>
    <col min="12033" max="12033" width="23.28515625" customWidth="1"/>
    <col min="12034" max="12034" width="14.85546875" customWidth="1"/>
    <col min="12035" max="12035" width="18" customWidth="1"/>
    <col min="12036" max="12036" width="15.5703125" customWidth="1"/>
    <col min="12037" max="12037" width="16.5703125" customWidth="1"/>
    <col min="12038" max="12038" width="18.140625" customWidth="1"/>
    <col min="12039" max="12039" width="16.28515625" customWidth="1"/>
    <col min="12289" max="12289" width="23.28515625" customWidth="1"/>
    <col min="12290" max="12290" width="14.85546875" customWidth="1"/>
    <col min="12291" max="12291" width="18" customWidth="1"/>
    <col min="12292" max="12292" width="15.5703125" customWidth="1"/>
    <col min="12293" max="12293" width="16.5703125" customWidth="1"/>
    <col min="12294" max="12294" width="18.140625" customWidth="1"/>
    <col min="12295" max="12295" width="16.28515625" customWidth="1"/>
    <col min="12545" max="12545" width="23.28515625" customWidth="1"/>
    <col min="12546" max="12546" width="14.85546875" customWidth="1"/>
    <col min="12547" max="12547" width="18" customWidth="1"/>
    <col min="12548" max="12548" width="15.5703125" customWidth="1"/>
    <col min="12549" max="12549" width="16.5703125" customWidth="1"/>
    <col min="12550" max="12550" width="18.140625" customWidth="1"/>
    <col min="12551" max="12551" width="16.28515625" customWidth="1"/>
    <col min="12801" max="12801" width="23.28515625" customWidth="1"/>
    <col min="12802" max="12802" width="14.85546875" customWidth="1"/>
    <col min="12803" max="12803" width="18" customWidth="1"/>
    <col min="12804" max="12804" width="15.5703125" customWidth="1"/>
    <col min="12805" max="12805" width="16.5703125" customWidth="1"/>
    <col min="12806" max="12806" width="18.140625" customWidth="1"/>
    <col min="12807" max="12807" width="16.28515625" customWidth="1"/>
    <col min="13057" max="13057" width="23.28515625" customWidth="1"/>
    <col min="13058" max="13058" width="14.85546875" customWidth="1"/>
    <col min="13059" max="13059" width="18" customWidth="1"/>
    <col min="13060" max="13060" width="15.5703125" customWidth="1"/>
    <col min="13061" max="13061" width="16.5703125" customWidth="1"/>
    <col min="13062" max="13062" width="18.140625" customWidth="1"/>
    <col min="13063" max="13063" width="16.28515625" customWidth="1"/>
    <col min="13313" max="13313" width="23.28515625" customWidth="1"/>
    <col min="13314" max="13314" width="14.85546875" customWidth="1"/>
    <col min="13315" max="13315" width="18" customWidth="1"/>
    <col min="13316" max="13316" width="15.5703125" customWidth="1"/>
    <col min="13317" max="13317" width="16.5703125" customWidth="1"/>
    <col min="13318" max="13318" width="18.140625" customWidth="1"/>
    <col min="13319" max="13319" width="16.28515625" customWidth="1"/>
    <col min="13569" max="13569" width="23.28515625" customWidth="1"/>
    <col min="13570" max="13570" width="14.85546875" customWidth="1"/>
    <col min="13571" max="13571" width="18" customWidth="1"/>
    <col min="13572" max="13572" width="15.5703125" customWidth="1"/>
    <col min="13573" max="13573" width="16.5703125" customWidth="1"/>
    <col min="13574" max="13574" width="18.140625" customWidth="1"/>
    <col min="13575" max="13575" width="16.28515625" customWidth="1"/>
    <col min="13825" max="13825" width="23.28515625" customWidth="1"/>
    <col min="13826" max="13826" width="14.85546875" customWidth="1"/>
    <col min="13827" max="13827" width="18" customWidth="1"/>
    <col min="13828" max="13828" width="15.5703125" customWidth="1"/>
    <col min="13829" max="13829" width="16.5703125" customWidth="1"/>
    <col min="13830" max="13830" width="18.140625" customWidth="1"/>
    <col min="13831" max="13831" width="16.28515625" customWidth="1"/>
    <col min="14081" max="14081" width="23.28515625" customWidth="1"/>
    <col min="14082" max="14082" width="14.85546875" customWidth="1"/>
    <col min="14083" max="14083" width="18" customWidth="1"/>
    <col min="14084" max="14084" width="15.5703125" customWidth="1"/>
    <col min="14085" max="14085" width="16.5703125" customWidth="1"/>
    <col min="14086" max="14086" width="18.140625" customWidth="1"/>
    <col min="14087" max="14087" width="16.28515625" customWidth="1"/>
    <col min="14337" max="14337" width="23.28515625" customWidth="1"/>
    <col min="14338" max="14338" width="14.85546875" customWidth="1"/>
    <col min="14339" max="14339" width="18" customWidth="1"/>
    <col min="14340" max="14340" width="15.5703125" customWidth="1"/>
    <col min="14341" max="14341" width="16.5703125" customWidth="1"/>
    <col min="14342" max="14342" width="18.140625" customWidth="1"/>
    <col min="14343" max="14343" width="16.28515625" customWidth="1"/>
    <col min="14593" max="14593" width="23.28515625" customWidth="1"/>
    <col min="14594" max="14594" width="14.85546875" customWidth="1"/>
    <col min="14595" max="14595" width="18" customWidth="1"/>
    <col min="14596" max="14596" width="15.5703125" customWidth="1"/>
    <col min="14597" max="14597" width="16.5703125" customWidth="1"/>
    <col min="14598" max="14598" width="18.140625" customWidth="1"/>
    <col min="14599" max="14599" width="16.28515625" customWidth="1"/>
    <col min="14849" max="14849" width="23.28515625" customWidth="1"/>
    <col min="14850" max="14850" width="14.85546875" customWidth="1"/>
    <col min="14851" max="14851" width="18" customWidth="1"/>
    <col min="14852" max="14852" width="15.5703125" customWidth="1"/>
    <col min="14853" max="14853" width="16.5703125" customWidth="1"/>
    <col min="14854" max="14854" width="18.140625" customWidth="1"/>
    <col min="14855" max="14855" width="16.28515625" customWidth="1"/>
    <col min="15105" max="15105" width="23.28515625" customWidth="1"/>
    <col min="15106" max="15106" width="14.85546875" customWidth="1"/>
    <col min="15107" max="15107" width="18" customWidth="1"/>
    <col min="15108" max="15108" width="15.5703125" customWidth="1"/>
    <col min="15109" max="15109" width="16.5703125" customWidth="1"/>
    <col min="15110" max="15110" width="18.140625" customWidth="1"/>
    <col min="15111" max="15111" width="16.28515625" customWidth="1"/>
    <col min="15361" max="15361" width="23.28515625" customWidth="1"/>
    <col min="15362" max="15362" width="14.85546875" customWidth="1"/>
    <col min="15363" max="15363" width="18" customWidth="1"/>
    <col min="15364" max="15364" width="15.5703125" customWidth="1"/>
    <col min="15365" max="15365" width="16.5703125" customWidth="1"/>
    <col min="15366" max="15366" width="18.140625" customWidth="1"/>
    <col min="15367" max="15367" width="16.28515625" customWidth="1"/>
    <col min="15617" max="15617" width="23.28515625" customWidth="1"/>
    <col min="15618" max="15618" width="14.85546875" customWidth="1"/>
    <col min="15619" max="15619" width="18" customWidth="1"/>
    <col min="15620" max="15620" width="15.5703125" customWidth="1"/>
    <col min="15621" max="15621" width="16.5703125" customWidth="1"/>
    <col min="15622" max="15622" width="18.140625" customWidth="1"/>
    <col min="15623" max="15623" width="16.28515625" customWidth="1"/>
    <col min="15873" max="15873" width="23.28515625" customWidth="1"/>
    <col min="15874" max="15874" width="14.85546875" customWidth="1"/>
    <col min="15875" max="15875" width="18" customWidth="1"/>
    <col min="15876" max="15876" width="15.5703125" customWidth="1"/>
    <col min="15877" max="15877" width="16.5703125" customWidth="1"/>
    <col min="15878" max="15878" width="18.140625" customWidth="1"/>
    <col min="15879" max="15879" width="16.28515625" customWidth="1"/>
    <col min="16129" max="16129" width="23.28515625" customWidth="1"/>
    <col min="16130" max="16130" width="14.85546875" customWidth="1"/>
    <col min="16131" max="16131" width="18" customWidth="1"/>
    <col min="16132" max="16132" width="15.5703125" customWidth="1"/>
    <col min="16133" max="16133" width="16.5703125" customWidth="1"/>
    <col min="16134" max="16134" width="18.140625" customWidth="1"/>
    <col min="16135" max="16135" width="16.28515625" customWidth="1"/>
  </cols>
  <sheetData>
    <row r="1" spans="1:7" ht="37.5" customHeight="1" thickBot="1">
      <c r="A1" s="225" t="s">
        <v>95</v>
      </c>
      <c r="B1" s="226"/>
      <c r="C1" s="226"/>
      <c r="D1" s="226"/>
      <c r="E1" s="226"/>
      <c r="F1" s="226"/>
      <c r="G1" s="226"/>
    </row>
    <row r="2" spans="1:7" ht="90" thickBot="1">
      <c r="A2" s="210" t="s">
        <v>96</v>
      </c>
      <c r="B2" s="210" t="s">
        <v>97</v>
      </c>
      <c r="C2" s="210" t="s">
        <v>98</v>
      </c>
      <c r="D2" s="210" t="s">
        <v>99</v>
      </c>
      <c r="E2" s="209" t="s">
        <v>100</v>
      </c>
      <c r="F2" s="210" t="s">
        <v>101</v>
      </c>
      <c r="G2" s="209" t="s">
        <v>102</v>
      </c>
    </row>
    <row r="3" spans="1:7" ht="15.75" customHeight="1" thickTop="1" thickBot="1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</row>
    <row r="4" spans="1:7" ht="15.75" thickTop="1">
      <c r="A4" s="8" t="s">
        <v>103</v>
      </c>
      <c r="B4" s="71">
        <v>248</v>
      </c>
      <c r="C4" s="71">
        <v>247</v>
      </c>
      <c r="D4" s="71">
        <v>41</v>
      </c>
      <c r="E4" s="10">
        <f>D4/C4*100</f>
        <v>16.599190283400812</v>
      </c>
      <c r="F4" s="71">
        <v>217</v>
      </c>
      <c r="G4" s="10">
        <f>F4/C4*100</f>
        <v>87.854251012145738</v>
      </c>
    </row>
    <row r="5" spans="1:7">
      <c r="A5" s="8" t="s">
        <v>104</v>
      </c>
      <c r="B5" s="71">
        <v>1371</v>
      </c>
      <c r="C5" s="71">
        <v>1145</v>
      </c>
      <c r="D5" s="71">
        <v>241</v>
      </c>
      <c r="E5" s="10">
        <f>D5/C5*100</f>
        <v>21.048034934497817</v>
      </c>
      <c r="F5" s="71">
        <v>1143</v>
      </c>
      <c r="G5" s="10">
        <f t="shared" ref="G5:G19" si="0">F5/C5*100</f>
        <v>99.825327510917035</v>
      </c>
    </row>
    <row r="6" spans="1:7">
      <c r="A6" s="8" t="s">
        <v>105</v>
      </c>
      <c r="B6" s="71">
        <v>594</v>
      </c>
      <c r="C6" s="71">
        <v>514</v>
      </c>
      <c r="D6" s="71">
        <v>205</v>
      </c>
      <c r="E6" s="10">
        <f t="shared" ref="E6:E19" si="1">D6/C6*100</f>
        <v>39.883268482490273</v>
      </c>
      <c r="F6" s="71">
        <v>514</v>
      </c>
      <c r="G6" s="10">
        <f t="shared" si="0"/>
        <v>100</v>
      </c>
    </row>
    <row r="7" spans="1:7">
      <c r="A7" s="8" t="s">
        <v>106</v>
      </c>
      <c r="B7" s="71">
        <v>896</v>
      </c>
      <c r="C7" s="71">
        <v>896</v>
      </c>
      <c r="D7" s="71">
        <v>335</v>
      </c>
      <c r="E7" s="10">
        <f t="shared" si="1"/>
        <v>37.388392857142854</v>
      </c>
      <c r="F7" s="71">
        <v>895</v>
      </c>
      <c r="G7" s="10">
        <f t="shared" si="0"/>
        <v>99.888392857142861</v>
      </c>
    </row>
    <row r="8" spans="1:7">
      <c r="A8" s="8" t="s">
        <v>107</v>
      </c>
      <c r="B8" s="71">
        <v>1359</v>
      </c>
      <c r="C8" s="71">
        <v>1107</v>
      </c>
      <c r="D8" s="71">
        <v>732</v>
      </c>
      <c r="E8" s="10">
        <f t="shared" si="1"/>
        <v>66.124661246612476</v>
      </c>
      <c r="F8" s="71">
        <v>915</v>
      </c>
      <c r="G8" s="10">
        <f t="shared" si="0"/>
        <v>82.655826558265574</v>
      </c>
    </row>
    <row r="9" spans="1:7">
      <c r="A9" s="8" t="s">
        <v>108</v>
      </c>
      <c r="B9" s="71">
        <v>2268</v>
      </c>
      <c r="C9" s="71">
        <v>2061</v>
      </c>
      <c r="D9" s="71">
        <v>1030</v>
      </c>
      <c r="E9" s="10">
        <f t="shared" si="1"/>
        <v>49.975739932071811</v>
      </c>
      <c r="F9" s="71">
        <v>2061</v>
      </c>
      <c r="G9" s="10">
        <f t="shared" si="0"/>
        <v>100</v>
      </c>
    </row>
    <row r="10" spans="1:7">
      <c r="A10" s="8" t="s">
        <v>109</v>
      </c>
      <c r="B10" s="71">
        <v>633</v>
      </c>
      <c r="C10" s="71">
        <v>284</v>
      </c>
      <c r="D10" s="71">
        <v>172</v>
      </c>
      <c r="E10" s="10">
        <f t="shared" si="1"/>
        <v>60.563380281690137</v>
      </c>
      <c r="F10" s="71">
        <v>284</v>
      </c>
      <c r="G10" s="10">
        <f t="shared" si="0"/>
        <v>100</v>
      </c>
    </row>
    <row r="11" spans="1:7">
      <c r="A11" s="8" t="s">
        <v>110</v>
      </c>
      <c r="B11" s="71">
        <v>600</v>
      </c>
      <c r="C11" s="71">
        <v>451</v>
      </c>
      <c r="D11" s="71">
        <v>86</v>
      </c>
      <c r="E11" s="10">
        <f t="shared" si="1"/>
        <v>19.068736141906871</v>
      </c>
      <c r="F11" s="71">
        <v>0</v>
      </c>
      <c r="G11" s="10">
        <f t="shared" si="0"/>
        <v>0</v>
      </c>
    </row>
    <row r="12" spans="1:7">
      <c r="A12" s="8" t="s">
        <v>111</v>
      </c>
      <c r="B12" s="71">
        <v>2111</v>
      </c>
      <c r="C12" s="71">
        <v>1966</v>
      </c>
      <c r="D12" s="71">
        <v>798</v>
      </c>
      <c r="E12" s="10">
        <f t="shared" si="1"/>
        <v>40.590030518819944</v>
      </c>
      <c r="F12" s="71">
        <v>42</v>
      </c>
      <c r="G12" s="10">
        <f t="shared" si="0"/>
        <v>2.1363173957273651</v>
      </c>
    </row>
    <row r="13" spans="1:7">
      <c r="A13" s="8" t="s">
        <v>112</v>
      </c>
      <c r="B13" s="71">
        <v>614</v>
      </c>
      <c r="C13" s="71">
        <v>478</v>
      </c>
      <c r="D13" s="71">
        <v>93</v>
      </c>
      <c r="E13" s="10">
        <f t="shared" si="1"/>
        <v>19.456066945606697</v>
      </c>
      <c r="F13" s="71">
        <v>458</v>
      </c>
      <c r="G13" s="10">
        <f t="shared" si="0"/>
        <v>95.81589958158996</v>
      </c>
    </row>
    <row r="14" spans="1:7">
      <c r="A14" s="8" t="s">
        <v>113</v>
      </c>
      <c r="B14" s="71">
        <v>1763</v>
      </c>
      <c r="C14" s="71">
        <v>1203</v>
      </c>
      <c r="D14" s="71">
        <v>932</v>
      </c>
      <c r="E14" s="10">
        <f t="shared" si="1"/>
        <v>77.472984206151281</v>
      </c>
      <c r="F14" s="71">
        <v>1203</v>
      </c>
      <c r="G14" s="10">
        <f t="shared" si="0"/>
        <v>100</v>
      </c>
    </row>
    <row r="15" spans="1:7">
      <c r="A15" s="8" t="s">
        <v>114</v>
      </c>
      <c r="B15" s="71">
        <v>1044</v>
      </c>
      <c r="C15" s="71">
        <v>550</v>
      </c>
      <c r="D15" s="71">
        <v>267</v>
      </c>
      <c r="E15" s="10">
        <f t="shared" si="1"/>
        <v>48.545454545454547</v>
      </c>
      <c r="F15" s="71">
        <v>534</v>
      </c>
      <c r="G15" s="10">
        <f t="shared" si="0"/>
        <v>97.090909090909093</v>
      </c>
    </row>
    <row r="16" spans="1:7">
      <c r="A16" s="8" t="s">
        <v>115</v>
      </c>
      <c r="B16" s="71">
        <v>286</v>
      </c>
      <c r="C16" s="71">
        <v>238</v>
      </c>
      <c r="D16" s="71">
        <v>174</v>
      </c>
      <c r="E16" s="10">
        <f t="shared" si="1"/>
        <v>73.109243697478988</v>
      </c>
      <c r="F16" s="71">
        <v>222</v>
      </c>
      <c r="G16" s="10">
        <f t="shared" si="0"/>
        <v>93.277310924369743</v>
      </c>
    </row>
    <row r="17" spans="1:7">
      <c r="A17" s="8" t="s">
        <v>116</v>
      </c>
      <c r="B17" s="71">
        <v>170</v>
      </c>
      <c r="C17" s="71">
        <v>138</v>
      </c>
      <c r="D17" s="71">
        <v>32</v>
      </c>
      <c r="E17" s="10">
        <f t="shared" si="1"/>
        <v>23.188405797101449</v>
      </c>
      <c r="F17" s="71">
        <v>138</v>
      </c>
      <c r="G17" s="10">
        <f t="shared" si="0"/>
        <v>100</v>
      </c>
    </row>
    <row r="18" spans="1:7">
      <c r="A18" s="8" t="s">
        <v>117</v>
      </c>
      <c r="B18" s="71">
        <v>470</v>
      </c>
      <c r="C18" s="71">
        <v>446</v>
      </c>
      <c r="D18" s="71">
        <v>54</v>
      </c>
      <c r="E18" s="10">
        <f t="shared" si="1"/>
        <v>12.107623318385651</v>
      </c>
      <c r="F18" s="71">
        <v>317</v>
      </c>
      <c r="G18" s="10">
        <f t="shared" si="0"/>
        <v>71.076233183856502</v>
      </c>
    </row>
    <row r="19" spans="1:7" ht="15.75" thickBot="1">
      <c r="A19" s="8" t="s">
        <v>118</v>
      </c>
      <c r="B19" s="71">
        <v>1843</v>
      </c>
      <c r="C19" s="71">
        <v>1448</v>
      </c>
      <c r="D19" s="71">
        <v>311</v>
      </c>
      <c r="E19" s="10">
        <f t="shared" si="1"/>
        <v>21.477900552486187</v>
      </c>
      <c r="F19" s="71">
        <v>1357</v>
      </c>
      <c r="G19" s="10">
        <f t="shared" si="0"/>
        <v>93.715469613259671</v>
      </c>
    </row>
    <row r="20" spans="1:7" ht="24" customHeight="1" thickBot="1">
      <c r="A20" s="11" t="s">
        <v>119</v>
      </c>
      <c r="B20" s="19">
        <f>SUM(B4:B19)</f>
        <v>16270</v>
      </c>
      <c r="C20" s="19">
        <f>SUM(C4:C19)</f>
        <v>13172</v>
      </c>
      <c r="D20" s="19">
        <f>SUM(D4:D19)</f>
        <v>5503</v>
      </c>
      <c r="E20" s="13">
        <f>D20/C20*100</f>
        <v>41.77801396902521</v>
      </c>
      <c r="F20" s="72">
        <f>SUM(F4:F19)</f>
        <v>10300</v>
      </c>
      <c r="G20" s="13">
        <f>F20/C20*100</f>
        <v>78.196173701791679</v>
      </c>
    </row>
    <row r="21" spans="1:7">
      <c r="A21" s="8" t="s">
        <v>120</v>
      </c>
      <c r="B21" s="71">
        <v>183</v>
      </c>
      <c r="C21" s="71">
        <v>65</v>
      </c>
      <c r="D21" s="71">
        <v>19</v>
      </c>
      <c r="E21" s="10">
        <f>D21/C21*100</f>
        <v>29.230769230769234</v>
      </c>
      <c r="F21" s="71">
        <v>10</v>
      </c>
      <c r="G21" s="10">
        <f>F21/C21*100</f>
        <v>15.384615384615385</v>
      </c>
    </row>
    <row r="22" spans="1:7" ht="15.75" thickBot="1">
      <c r="A22" s="8" t="s">
        <v>121</v>
      </c>
      <c r="B22" s="71">
        <v>1</v>
      </c>
      <c r="C22" s="71">
        <v>1</v>
      </c>
      <c r="D22" s="71">
        <v>1</v>
      </c>
      <c r="E22" s="10">
        <f>D22/C22*100</f>
        <v>100</v>
      </c>
      <c r="F22" s="71">
        <v>1</v>
      </c>
      <c r="G22" s="10">
        <f>F22/C22*100</f>
        <v>100</v>
      </c>
    </row>
    <row r="23" spans="1:7" ht="24" customHeight="1" thickBot="1">
      <c r="A23" s="11" t="s">
        <v>27</v>
      </c>
      <c r="B23" s="19">
        <f>SUM(B20:B22)</f>
        <v>16454</v>
      </c>
      <c r="C23" s="19">
        <f>SUM(C20:C22)</f>
        <v>13238</v>
      </c>
      <c r="D23" s="19">
        <f>SUM(D20:D22)</f>
        <v>5523</v>
      </c>
      <c r="E23" s="13">
        <f>D23/C23*100</f>
        <v>41.720803746789549</v>
      </c>
      <c r="F23" s="72">
        <f>SUM(F20:F22)</f>
        <v>10311</v>
      </c>
      <c r="G23" s="13">
        <f>F23/C23*100</f>
        <v>77.889409276325722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topLeftCell="A7" workbookViewId="0">
      <selection activeCell="K22" sqref="K22"/>
    </sheetView>
  </sheetViews>
  <sheetFormatPr defaultRowHeight="15"/>
  <cols>
    <col min="1" max="1" width="20.7109375" customWidth="1"/>
    <col min="2" max="2" width="12.42578125" customWidth="1"/>
    <col min="3" max="3" width="11.28515625" customWidth="1"/>
    <col min="4" max="4" width="11.42578125" customWidth="1"/>
    <col min="5" max="5" width="16.28515625" customWidth="1"/>
    <col min="6" max="6" width="6.42578125" customWidth="1"/>
    <col min="7" max="7" width="7" customWidth="1"/>
    <col min="8" max="8" width="6.7109375" customWidth="1"/>
    <col min="10" max="10" width="11.7109375" customWidth="1"/>
    <col min="11" max="11" width="13.140625" customWidth="1"/>
  </cols>
  <sheetData>
    <row r="1" spans="1:11" ht="49.5" customHeight="1" thickBot="1">
      <c r="A1" s="227" t="s">
        <v>133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ht="116.25" customHeight="1" thickBot="1">
      <c r="A2" s="25" t="s">
        <v>132</v>
      </c>
      <c r="B2" s="25" t="s">
        <v>131</v>
      </c>
      <c r="C2" s="25" t="s">
        <v>130</v>
      </c>
      <c r="D2" s="25" t="s">
        <v>129</v>
      </c>
      <c r="E2" s="77" t="s">
        <v>128</v>
      </c>
      <c r="F2" s="79" t="s">
        <v>127</v>
      </c>
      <c r="G2" s="79" t="s">
        <v>126</v>
      </c>
      <c r="H2" s="79" t="s">
        <v>125</v>
      </c>
      <c r="I2" s="78" t="s">
        <v>124</v>
      </c>
      <c r="J2" s="25" t="s">
        <v>123</v>
      </c>
      <c r="K2" s="77" t="s">
        <v>122</v>
      </c>
    </row>
    <row r="3" spans="1:11" ht="15.75" customHeight="1" thickTop="1" thickBot="1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76">
        <v>6</v>
      </c>
      <c r="G3" s="76">
        <v>7</v>
      </c>
      <c r="H3" s="76">
        <v>8</v>
      </c>
      <c r="I3" s="76">
        <v>9</v>
      </c>
      <c r="J3" s="21">
        <v>10</v>
      </c>
      <c r="K3" s="21">
        <v>11</v>
      </c>
    </row>
    <row r="4" spans="1:11" ht="15.75" thickTop="1">
      <c r="A4" s="75" t="s">
        <v>103</v>
      </c>
      <c r="B4" s="71">
        <v>270</v>
      </c>
      <c r="C4" s="71">
        <v>268</v>
      </c>
      <c r="D4" s="71">
        <v>107</v>
      </c>
      <c r="E4" s="10">
        <f t="shared" ref="E4:E19" si="0">D4/C4*100</f>
        <v>39.925373134328353</v>
      </c>
      <c r="F4" s="71">
        <v>160</v>
      </c>
      <c r="G4" s="71">
        <v>25</v>
      </c>
      <c r="H4" s="71">
        <v>115</v>
      </c>
      <c r="I4" s="10">
        <f t="shared" ref="I4:I19" si="1">SUM(F4:H4)/C4</f>
        <v>1.1194029850746268</v>
      </c>
      <c r="J4" s="71">
        <v>187</v>
      </c>
      <c r="K4" s="10">
        <f t="shared" ref="K4:K19" si="2">J4/C4*100</f>
        <v>69.776119402985074</v>
      </c>
    </row>
    <row r="5" spans="1:11">
      <c r="A5" s="75" t="s">
        <v>104</v>
      </c>
      <c r="B5" s="71">
        <v>1372</v>
      </c>
      <c r="C5" s="71">
        <v>1198</v>
      </c>
      <c r="D5" s="71">
        <v>287</v>
      </c>
      <c r="E5" s="10">
        <f t="shared" si="0"/>
        <v>23.956594323873119</v>
      </c>
      <c r="F5" s="71">
        <v>2197</v>
      </c>
      <c r="G5" s="71">
        <v>61</v>
      </c>
      <c r="H5" s="71">
        <v>1423</v>
      </c>
      <c r="I5" s="10">
        <f t="shared" si="1"/>
        <v>3.0726210350584306</v>
      </c>
      <c r="J5" s="71">
        <v>1195</v>
      </c>
      <c r="K5" s="10">
        <f t="shared" si="2"/>
        <v>99.749582637729546</v>
      </c>
    </row>
    <row r="6" spans="1:11">
      <c r="A6" s="75" t="s">
        <v>105</v>
      </c>
      <c r="B6" s="71">
        <v>491</v>
      </c>
      <c r="C6" s="71">
        <v>439</v>
      </c>
      <c r="D6" s="71">
        <v>230</v>
      </c>
      <c r="E6" s="10">
        <f t="shared" si="0"/>
        <v>52.391799544419136</v>
      </c>
      <c r="F6" s="71">
        <v>198</v>
      </c>
      <c r="G6" s="71">
        <v>14</v>
      </c>
      <c r="H6" s="71">
        <v>321</v>
      </c>
      <c r="I6" s="10">
        <f t="shared" si="1"/>
        <v>1.214123006833713</v>
      </c>
      <c r="J6" s="71">
        <v>438</v>
      </c>
      <c r="K6" s="10">
        <f t="shared" si="2"/>
        <v>99.772209567198175</v>
      </c>
    </row>
    <row r="7" spans="1:11">
      <c r="A7" s="75" t="s">
        <v>106</v>
      </c>
      <c r="B7" s="71">
        <v>872</v>
      </c>
      <c r="C7" s="71">
        <v>847</v>
      </c>
      <c r="D7" s="71">
        <v>260</v>
      </c>
      <c r="E7" s="10">
        <f t="shared" si="0"/>
        <v>30.696576151121608</v>
      </c>
      <c r="F7" s="71">
        <v>938</v>
      </c>
      <c r="G7" s="71">
        <v>91</v>
      </c>
      <c r="H7" s="71">
        <v>1060</v>
      </c>
      <c r="I7" s="10">
        <f t="shared" si="1"/>
        <v>2.4663518299881937</v>
      </c>
      <c r="J7" s="71">
        <v>782</v>
      </c>
      <c r="K7" s="10">
        <f t="shared" si="2"/>
        <v>92.325855962219592</v>
      </c>
    </row>
    <row r="8" spans="1:11">
      <c r="A8" s="75" t="s">
        <v>107</v>
      </c>
      <c r="B8" s="71">
        <v>1037</v>
      </c>
      <c r="C8" s="71">
        <v>938</v>
      </c>
      <c r="D8" s="71">
        <v>506</v>
      </c>
      <c r="E8" s="10">
        <f t="shared" si="0"/>
        <v>53.944562899786789</v>
      </c>
      <c r="F8" s="71">
        <v>504</v>
      </c>
      <c r="G8" s="71">
        <v>59</v>
      </c>
      <c r="H8" s="71">
        <v>600</v>
      </c>
      <c r="I8" s="10">
        <f t="shared" si="1"/>
        <v>1.2398720682302773</v>
      </c>
      <c r="J8" s="71">
        <v>892</v>
      </c>
      <c r="K8" s="10">
        <f t="shared" si="2"/>
        <v>95.095948827292105</v>
      </c>
    </row>
    <row r="9" spans="1:11">
      <c r="A9" s="75" t="s">
        <v>108</v>
      </c>
      <c r="B9" s="71">
        <v>1979</v>
      </c>
      <c r="C9" s="71">
        <v>1352</v>
      </c>
      <c r="D9" s="71">
        <v>512</v>
      </c>
      <c r="E9" s="10">
        <f t="shared" si="0"/>
        <v>37.869822485207102</v>
      </c>
      <c r="F9" s="71">
        <v>1174</v>
      </c>
      <c r="G9" s="71">
        <v>741</v>
      </c>
      <c r="H9" s="71">
        <v>1002</v>
      </c>
      <c r="I9" s="10">
        <f t="shared" si="1"/>
        <v>2.1575443786982249</v>
      </c>
      <c r="J9" s="71">
        <v>986</v>
      </c>
      <c r="K9" s="10">
        <f t="shared" si="2"/>
        <v>72.928994082840234</v>
      </c>
    </row>
    <row r="10" spans="1:11">
      <c r="A10" s="75" t="s">
        <v>109</v>
      </c>
      <c r="B10" s="71">
        <v>581</v>
      </c>
      <c r="C10" s="71">
        <v>436</v>
      </c>
      <c r="D10" s="71">
        <v>167</v>
      </c>
      <c r="E10" s="10">
        <f t="shared" si="0"/>
        <v>38.302752293577981</v>
      </c>
      <c r="F10" s="71">
        <v>1002</v>
      </c>
      <c r="G10" s="71">
        <v>109</v>
      </c>
      <c r="H10" s="71">
        <v>222</v>
      </c>
      <c r="I10" s="10">
        <f t="shared" si="1"/>
        <v>3.0573394495412844</v>
      </c>
      <c r="J10" s="71">
        <v>436</v>
      </c>
      <c r="K10" s="10">
        <f t="shared" si="2"/>
        <v>100</v>
      </c>
    </row>
    <row r="11" spans="1:11">
      <c r="A11" s="75" t="s">
        <v>110</v>
      </c>
      <c r="B11" s="71">
        <v>514</v>
      </c>
      <c r="C11" s="71">
        <v>466</v>
      </c>
      <c r="D11" s="71">
        <v>90</v>
      </c>
      <c r="E11" s="10">
        <f t="shared" si="0"/>
        <v>19.313304721030043</v>
      </c>
      <c r="F11" s="71">
        <v>472</v>
      </c>
      <c r="G11" s="71">
        <v>13</v>
      </c>
      <c r="H11" s="71">
        <v>371</v>
      </c>
      <c r="I11" s="10">
        <f t="shared" si="1"/>
        <v>1.8369098712446352</v>
      </c>
      <c r="J11" s="71">
        <v>0</v>
      </c>
      <c r="K11" s="10">
        <f t="shared" si="2"/>
        <v>0</v>
      </c>
    </row>
    <row r="12" spans="1:11">
      <c r="A12" s="75" t="s">
        <v>111</v>
      </c>
      <c r="B12" s="71">
        <v>1777</v>
      </c>
      <c r="C12" s="71">
        <v>1082</v>
      </c>
      <c r="D12" s="71">
        <v>628</v>
      </c>
      <c r="E12" s="10">
        <f t="shared" si="0"/>
        <v>58.040665434380777</v>
      </c>
      <c r="F12" s="71">
        <v>500</v>
      </c>
      <c r="G12" s="71">
        <v>28</v>
      </c>
      <c r="H12" s="71">
        <v>632</v>
      </c>
      <c r="I12" s="10">
        <f t="shared" si="1"/>
        <v>1.0720887245841035</v>
      </c>
      <c r="J12" s="71">
        <v>15</v>
      </c>
      <c r="K12" s="10">
        <f t="shared" si="2"/>
        <v>1.3863216266173752</v>
      </c>
    </row>
    <row r="13" spans="1:11">
      <c r="A13" s="75" t="s">
        <v>112</v>
      </c>
      <c r="B13" s="71">
        <v>677</v>
      </c>
      <c r="C13" s="71">
        <v>530</v>
      </c>
      <c r="D13" s="71">
        <v>211</v>
      </c>
      <c r="E13" s="10">
        <f t="shared" si="0"/>
        <v>39.811320754716981</v>
      </c>
      <c r="F13" s="71">
        <v>626</v>
      </c>
      <c r="G13" s="71">
        <v>28</v>
      </c>
      <c r="H13" s="71">
        <v>683</v>
      </c>
      <c r="I13" s="10">
        <f t="shared" si="1"/>
        <v>2.5226415094339623</v>
      </c>
      <c r="J13" s="71">
        <v>521</v>
      </c>
      <c r="K13" s="10">
        <f t="shared" si="2"/>
        <v>98.301886792452834</v>
      </c>
    </row>
    <row r="14" spans="1:11">
      <c r="A14" s="75" t="s">
        <v>113</v>
      </c>
      <c r="B14" s="71">
        <v>1384</v>
      </c>
      <c r="C14" s="71">
        <v>1247</v>
      </c>
      <c r="D14" s="71">
        <v>853</v>
      </c>
      <c r="E14" s="10">
        <f t="shared" si="0"/>
        <v>68.40417000801925</v>
      </c>
      <c r="F14" s="71">
        <v>1417</v>
      </c>
      <c r="G14" s="71">
        <v>256</v>
      </c>
      <c r="H14" s="71">
        <v>456</v>
      </c>
      <c r="I14" s="10">
        <f t="shared" si="1"/>
        <v>1.7072975140336808</v>
      </c>
      <c r="J14" s="71">
        <v>1247</v>
      </c>
      <c r="K14" s="10">
        <f t="shared" si="2"/>
        <v>100</v>
      </c>
    </row>
    <row r="15" spans="1:11">
      <c r="A15" s="75" t="s">
        <v>114</v>
      </c>
      <c r="B15" s="71">
        <v>994</v>
      </c>
      <c r="C15" s="71">
        <v>747</v>
      </c>
      <c r="D15" s="71">
        <v>338</v>
      </c>
      <c r="E15" s="10">
        <f t="shared" si="0"/>
        <v>45.247657295850068</v>
      </c>
      <c r="F15" s="71">
        <v>759</v>
      </c>
      <c r="G15" s="71">
        <v>42</v>
      </c>
      <c r="H15" s="71">
        <v>602</v>
      </c>
      <c r="I15" s="10">
        <f t="shared" si="1"/>
        <v>1.8781793842034806</v>
      </c>
      <c r="J15" s="71">
        <v>669</v>
      </c>
      <c r="K15" s="10">
        <f t="shared" si="2"/>
        <v>89.558232931726906</v>
      </c>
    </row>
    <row r="16" spans="1:11">
      <c r="A16" s="75" t="s">
        <v>115</v>
      </c>
      <c r="B16" s="71">
        <v>275</v>
      </c>
      <c r="C16" s="71">
        <v>216</v>
      </c>
      <c r="D16" s="71">
        <v>90</v>
      </c>
      <c r="E16" s="10">
        <f t="shared" si="0"/>
        <v>41.666666666666671</v>
      </c>
      <c r="F16" s="71">
        <v>222</v>
      </c>
      <c r="G16" s="71">
        <v>21</v>
      </c>
      <c r="H16" s="71">
        <v>210</v>
      </c>
      <c r="I16" s="10">
        <f t="shared" si="1"/>
        <v>2.0972222222222223</v>
      </c>
      <c r="J16" s="71">
        <v>194</v>
      </c>
      <c r="K16" s="10">
        <f t="shared" si="2"/>
        <v>89.81481481481481</v>
      </c>
    </row>
    <row r="17" spans="1:11">
      <c r="A17" s="75" t="s">
        <v>116</v>
      </c>
      <c r="B17" s="71">
        <v>184</v>
      </c>
      <c r="C17" s="71">
        <v>33</v>
      </c>
      <c r="D17" s="71">
        <v>9</v>
      </c>
      <c r="E17" s="10">
        <f t="shared" si="0"/>
        <v>27.27272727272727</v>
      </c>
      <c r="F17" s="71">
        <v>68</v>
      </c>
      <c r="G17" s="71">
        <v>3</v>
      </c>
      <c r="H17" s="71">
        <v>24</v>
      </c>
      <c r="I17" s="10">
        <f t="shared" si="1"/>
        <v>2.8787878787878789</v>
      </c>
      <c r="J17" s="71">
        <v>33</v>
      </c>
      <c r="K17" s="10">
        <f t="shared" si="2"/>
        <v>100</v>
      </c>
    </row>
    <row r="18" spans="1:11">
      <c r="A18" s="75" t="s">
        <v>117</v>
      </c>
      <c r="B18" s="71">
        <v>537</v>
      </c>
      <c r="C18" s="71">
        <v>537</v>
      </c>
      <c r="D18" s="71">
        <v>47</v>
      </c>
      <c r="E18" s="10">
        <f t="shared" si="0"/>
        <v>8.7523277467411553</v>
      </c>
      <c r="F18" s="71">
        <v>58</v>
      </c>
      <c r="G18" s="71">
        <v>12</v>
      </c>
      <c r="H18" s="71">
        <v>42</v>
      </c>
      <c r="I18" s="10">
        <f t="shared" si="1"/>
        <v>0.20856610800744879</v>
      </c>
      <c r="J18" s="71">
        <v>317</v>
      </c>
      <c r="K18" s="10">
        <f t="shared" si="2"/>
        <v>59.031657355679698</v>
      </c>
    </row>
    <row r="19" spans="1:11" ht="15.75" thickBot="1">
      <c r="A19" s="75" t="s">
        <v>118</v>
      </c>
      <c r="B19" s="71">
        <v>1730</v>
      </c>
      <c r="C19" s="71">
        <v>1119</v>
      </c>
      <c r="D19" s="71">
        <v>233</v>
      </c>
      <c r="E19" s="10">
        <f t="shared" si="0"/>
        <v>20.822162645218945</v>
      </c>
      <c r="F19" s="71">
        <v>510</v>
      </c>
      <c r="G19" s="71">
        <v>32</v>
      </c>
      <c r="H19" s="71">
        <v>704</v>
      </c>
      <c r="I19" s="10">
        <f t="shared" si="1"/>
        <v>1.1134941912421805</v>
      </c>
      <c r="J19" s="71">
        <v>1036</v>
      </c>
      <c r="K19" s="10">
        <f t="shared" si="2"/>
        <v>92.582663092046474</v>
      </c>
    </row>
    <row r="20" spans="1:11" ht="24" customHeight="1" thickBot="1">
      <c r="A20" s="74" t="s">
        <v>119</v>
      </c>
      <c r="B20" s="19">
        <f>SUM(B4:B19)</f>
        <v>14674</v>
      </c>
      <c r="C20" s="19">
        <f>SUM(C4:C19)</f>
        <v>11455</v>
      </c>
      <c r="D20" s="19">
        <f>SUM(D4:D19)</f>
        <v>4568</v>
      </c>
      <c r="E20" s="13">
        <f>D20/C20</f>
        <v>0.39877782627673503</v>
      </c>
      <c r="F20" s="19">
        <f>SUM(F4:F19)</f>
        <v>10805</v>
      </c>
      <c r="G20" s="19">
        <f>SUM(G4:G19)</f>
        <v>1535</v>
      </c>
      <c r="H20" s="19">
        <f>SUM(H4:H19)</f>
        <v>8467</v>
      </c>
      <c r="I20" s="13">
        <f>SUM(I4:I19)/16</f>
        <v>1.8526526348240213</v>
      </c>
      <c r="J20" s="19">
        <f>SUM(J4:J19)</f>
        <v>8948</v>
      </c>
      <c r="K20" s="13">
        <f>J20/C20*100</f>
        <v>78.114360541248359</v>
      </c>
    </row>
    <row r="21" spans="1:11">
      <c r="A21" s="75" t="s">
        <v>120</v>
      </c>
      <c r="B21" s="71">
        <v>272</v>
      </c>
      <c r="C21" s="71">
        <v>75</v>
      </c>
      <c r="D21" s="71">
        <v>21</v>
      </c>
      <c r="E21" s="71">
        <f>D21/C21*100</f>
        <v>28.000000000000004</v>
      </c>
      <c r="F21" s="71">
        <v>284</v>
      </c>
      <c r="G21" s="71">
        <v>47</v>
      </c>
      <c r="H21" s="71">
        <v>112</v>
      </c>
      <c r="I21" s="10">
        <f>SUM(F21:H21)/C21</f>
        <v>5.9066666666666663</v>
      </c>
      <c r="J21" s="71">
        <v>11</v>
      </c>
      <c r="K21" s="10">
        <f>J21/C21*100</f>
        <v>14.666666666666666</v>
      </c>
    </row>
    <row r="22" spans="1:11" ht="15.75" thickBot="1">
      <c r="A22" s="75" t="s">
        <v>121</v>
      </c>
      <c r="B22" s="71">
        <v>4</v>
      </c>
      <c r="C22" s="71">
        <v>4</v>
      </c>
      <c r="D22" s="71">
        <v>2</v>
      </c>
      <c r="E22" s="71">
        <f>D22/C22*100</f>
        <v>50</v>
      </c>
      <c r="F22" s="71">
        <v>6</v>
      </c>
      <c r="G22" s="71">
        <v>2</v>
      </c>
      <c r="H22" s="71">
        <v>5</v>
      </c>
      <c r="I22" s="10">
        <f>SUM(F22:H22)/C22</f>
        <v>3.25</v>
      </c>
      <c r="J22" s="71">
        <v>4</v>
      </c>
      <c r="K22" s="10">
        <f>J22/C22*100</f>
        <v>100</v>
      </c>
    </row>
    <row r="23" spans="1:11" ht="24" customHeight="1" thickBot="1">
      <c r="A23" s="74" t="s">
        <v>27</v>
      </c>
      <c r="B23" s="19">
        <f>SUM(B20:B22)</f>
        <v>14950</v>
      </c>
      <c r="C23" s="19">
        <f>SUM(C20:C22)</f>
        <v>11534</v>
      </c>
      <c r="D23" s="19">
        <f>SUM(D20:D22)</f>
        <v>4591</v>
      </c>
      <c r="E23" s="13">
        <f>D23/C23*100</f>
        <v>39.804057568926652</v>
      </c>
      <c r="F23" s="19">
        <f>SUM(F20:F22)</f>
        <v>11095</v>
      </c>
      <c r="G23" s="19">
        <f>SUM(G20:G22)</f>
        <v>1584</v>
      </c>
      <c r="H23" s="19">
        <f>SUM(H20:H22)</f>
        <v>8584</v>
      </c>
      <c r="I23" s="13">
        <f>SUM(I4:I19)/18</f>
        <v>1.6468023420657967</v>
      </c>
      <c r="J23" s="19">
        <f>SUM(J20:J22)</f>
        <v>8963</v>
      </c>
      <c r="K23" s="13">
        <f>J23/C23*100</f>
        <v>77.709380960638114</v>
      </c>
    </row>
    <row r="29" spans="1:11">
      <c r="K29" s="73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F25" sqref="F25"/>
    </sheetView>
  </sheetViews>
  <sheetFormatPr defaultRowHeight="15"/>
  <cols>
    <col min="1" max="1" width="23.42578125" customWidth="1"/>
    <col min="2" max="2" width="15.28515625" customWidth="1"/>
    <col min="3" max="4" width="18.28515625" customWidth="1"/>
    <col min="5" max="5" width="17.42578125" customWidth="1"/>
    <col min="6" max="6" width="33.42578125" customWidth="1"/>
  </cols>
  <sheetData>
    <row r="1" spans="1:6" ht="35.25" customHeight="1" thickBot="1">
      <c r="A1" s="227" t="s">
        <v>140</v>
      </c>
      <c r="B1" s="228"/>
      <c r="C1" s="228"/>
      <c r="D1" s="228"/>
      <c r="E1" s="228"/>
      <c r="F1" s="228"/>
    </row>
    <row r="2" spans="1:6" ht="129.75" customHeight="1" thickBot="1">
      <c r="A2" s="25" t="s">
        <v>139</v>
      </c>
      <c r="B2" s="25" t="s">
        <v>138</v>
      </c>
      <c r="C2" s="25" t="s">
        <v>137</v>
      </c>
      <c r="D2" s="25" t="s">
        <v>136</v>
      </c>
      <c r="E2" s="25" t="s">
        <v>135</v>
      </c>
      <c r="F2" s="77" t="s">
        <v>134</v>
      </c>
    </row>
    <row r="3" spans="1:6" ht="15.75" customHeight="1" thickTop="1" thickBot="1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</row>
    <row r="4" spans="1:6" ht="15.75" thickTop="1">
      <c r="A4" s="8" t="s">
        <v>103</v>
      </c>
      <c r="B4" s="71">
        <v>273</v>
      </c>
      <c r="C4" s="71">
        <v>115</v>
      </c>
      <c r="D4" s="71">
        <v>92</v>
      </c>
      <c r="E4" s="71">
        <v>72</v>
      </c>
      <c r="F4" s="10">
        <f t="shared" ref="F4:F23" si="0">E4/D4*100</f>
        <v>78.260869565217391</v>
      </c>
    </row>
    <row r="5" spans="1:6">
      <c r="A5" s="8" t="s">
        <v>104</v>
      </c>
      <c r="B5" s="71">
        <v>1331</v>
      </c>
      <c r="C5" s="71">
        <v>1294</v>
      </c>
      <c r="D5" s="71">
        <v>583</v>
      </c>
      <c r="E5" s="71">
        <v>329</v>
      </c>
      <c r="F5" s="10">
        <f t="shared" si="0"/>
        <v>56.432246998284732</v>
      </c>
    </row>
    <row r="6" spans="1:6">
      <c r="A6" s="8" t="s">
        <v>105</v>
      </c>
      <c r="B6" s="71">
        <v>487</v>
      </c>
      <c r="C6" s="71">
        <v>517</v>
      </c>
      <c r="D6" s="71">
        <v>244</v>
      </c>
      <c r="E6" s="71">
        <v>206</v>
      </c>
      <c r="F6" s="10">
        <f t="shared" si="0"/>
        <v>84.426229508196727</v>
      </c>
    </row>
    <row r="7" spans="1:6">
      <c r="A7" s="8" t="s">
        <v>106</v>
      </c>
      <c r="B7" s="71">
        <v>762</v>
      </c>
      <c r="C7" s="71">
        <v>660</v>
      </c>
      <c r="D7" s="71">
        <v>377</v>
      </c>
      <c r="E7" s="71">
        <v>306</v>
      </c>
      <c r="F7" s="10">
        <f t="shared" si="0"/>
        <v>81.167108753315659</v>
      </c>
    </row>
    <row r="8" spans="1:6">
      <c r="A8" s="8" t="s">
        <v>107</v>
      </c>
      <c r="B8" s="71">
        <v>949</v>
      </c>
      <c r="C8" s="71">
        <v>810</v>
      </c>
      <c r="D8" s="71">
        <v>353</v>
      </c>
      <c r="E8" s="71">
        <v>240</v>
      </c>
      <c r="F8" s="10">
        <f t="shared" si="0"/>
        <v>67.988668555240793</v>
      </c>
    </row>
    <row r="9" spans="1:6">
      <c r="A9" s="8" t="s">
        <v>108</v>
      </c>
      <c r="B9" s="71">
        <v>2071</v>
      </c>
      <c r="C9" s="71">
        <v>474</v>
      </c>
      <c r="D9" s="71">
        <v>470</v>
      </c>
      <c r="E9" s="71">
        <v>302</v>
      </c>
      <c r="F9" s="10">
        <f t="shared" si="0"/>
        <v>64.255319148936181</v>
      </c>
    </row>
    <row r="10" spans="1:6">
      <c r="A10" s="8" t="s">
        <v>109</v>
      </c>
      <c r="B10" s="71">
        <v>823</v>
      </c>
      <c r="C10" s="71">
        <v>370</v>
      </c>
      <c r="D10" s="71">
        <v>124</v>
      </c>
      <c r="E10" s="71">
        <v>54</v>
      </c>
      <c r="F10" s="10">
        <f t="shared" si="0"/>
        <v>43.548387096774192</v>
      </c>
    </row>
    <row r="11" spans="1:6">
      <c r="A11" s="8" t="s">
        <v>110</v>
      </c>
      <c r="B11" s="71">
        <v>500</v>
      </c>
      <c r="C11" s="71">
        <v>320</v>
      </c>
      <c r="D11" s="71">
        <v>139</v>
      </c>
      <c r="E11" s="71">
        <v>78</v>
      </c>
      <c r="F11" s="10">
        <f t="shared" si="0"/>
        <v>56.115107913669057</v>
      </c>
    </row>
    <row r="12" spans="1:6">
      <c r="A12" s="8" t="s">
        <v>111</v>
      </c>
      <c r="B12" s="71">
        <v>2111</v>
      </c>
      <c r="C12" s="71">
        <v>1265</v>
      </c>
      <c r="D12" s="71">
        <v>762</v>
      </c>
      <c r="E12" s="71">
        <v>495</v>
      </c>
      <c r="F12" s="10">
        <f t="shared" si="0"/>
        <v>64.960629921259837</v>
      </c>
    </row>
    <row r="13" spans="1:6">
      <c r="A13" s="8" t="s">
        <v>112</v>
      </c>
      <c r="B13" s="71">
        <v>751</v>
      </c>
      <c r="C13" s="71">
        <v>634</v>
      </c>
      <c r="D13" s="71">
        <v>325</v>
      </c>
      <c r="E13" s="71">
        <v>130</v>
      </c>
      <c r="F13" s="10">
        <f t="shared" si="0"/>
        <v>40</v>
      </c>
    </row>
    <row r="14" spans="1:6">
      <c r="A14" s="8" t="s">
        <v>113</v>
      </c>
      <c r="B14" s="71">
        <v>1357</v>
      </c>
      <c r="C14" s="71">
        <v>1108</v>
      </c>
      <c r="D14" s="71">
        <v>221</v>
      </c>
      <c r="E14" s="71">
        <v>59</v>
      </c>
      <c r="F14" s="10">
        <f t="shared" si="0"/>
        <v>26.696832579185521</v>
      </c>
    </row>
    <row r="15" spans="1:6">
      <c r="A15" s="8" t="s">
        <v>114</v>
      </c>
      <c r="B15" s="71">
        <v>936</v>
      </c>
      <c r="C15" s="71">
        <v>734</v>
      </c>
      <c r="D15" s="71">
        <v>453</v>
      </c>
      <c r="E15" s="71">
        <v>209</v>
      </c>
      <c r="F15" s="10">
        <f t="shared" si="0"/>
        <v>46.136865342163361</v>
      </c>
    </row>
    <row r="16" spans="1:6">
      <c r="A16" s="8" t="s">
        <v>115</v>
      </c>
      <c r="B16" s="71">
        <v>241</v>
      </c>
      <c r="C16" s="71">
        <v>216</v>
      </c>
      <c r="D16" s="71">
        <v>12</v>
      </c>
      <c r="E16" s="71">
        <v>5</v>
      </c>
      <c r="F16" s="10">
        <f t="shared" si="0"/>
        <v>41.666666666666671</v>
      </c>
    </row>
    <row r="17" spans="1:6">
      <c r="A17" s="8" t="s">
        <v>116</v>
      </c>
      <c r="B17" s="71">
        <v>165</v>
      </c>
      <c r="C17" s="71">
        <v>46</v>
      </c>
      <c r="D17" s="71">
        <v>22</v>
      </c>
      <c r="E17" s="71">
        <v>16</v>
      </c>
      <c r="F17" s="10">
        <f t="shared" si="0"/>
        <v>72.727272727272734</v>
      </c>
    </row>
    <row r="18" spans="1:6">
      <c r="A18" s="8" t="s">
        <v>117</v>
      </c>
      <c r="B18" s="71">
        <v>608</v>
      </c>
      <c r="C18" s="71">
        <v>577</v>
      </c>
      <c r="D18" s="71">
        <v>423</v>
      </c>
      <c r="E18" s="71">
        <v>317</v>
      </c>
      <c r="F18" s="10">
        <f t="shared" si="0"/>
        <v>74.940898345153656</v>
      </c>
    </row>
    <row r="19" spans="1:6" ht="15.75" thickBot="1">
      <c r="A19" s="8" t="s">
        <v>118</v>
      </c>
      <c r="B19" s="71">
        <v>1795</v>
      </c>
      <c r="C19" s="71">
        <v>899</v>
      </c>
      <c r="D19" s="71">
        <v>136</v>
      </c>
      <c r="E19" s="71">
        <v>11</v>
      </c>
      <c r="F19" s="10">
        <f t="shared" si="0"/>
        <v>8.0882352941176467</v>
      </c>
    </row>
    <row r="20" spans="1:6" ht="24" customHeight="1" thickBot="1">
      <c r="A20" s="11" t="s">
        <v>119</v>
      </c>
      <c r="B20" s="19">
        <f>SUM(B4:B19)</f>
        <v>15160</v>
      </c>
      <c r="C20" s="19">
        <f>SUM(C4:C19)</f>
        <v>10039</v>
      </c>
      <c r="D20" s="19">
        <f>SUM(D4:D19)</f>
        <v>4736</v>
      </c>
      <c r="E20" s="19">
        <f>SUM(E4:E19)</f>
        <v>2829</v>
      </c>
      <c r="F20" s="80">
        <f t="shared" si="0"/>
        <v>59.733952702702695</v>
      </c>
    </row>
    <row r="21" spans="1:6">
      <c r="A21" s="8" t="s">
        <v>120</v>
      </c>
      <c r="B21" s="71">
        <v>250</v>
      </c>
      <c r="C21" s="71">
        <v>0</v>
      </c>
      <c r="D21" s="71">
        <v>48</v>
      </c>
      <c r="E21" s="71">
        <v>21</v>
      </c>
      <c r="F21" s="10">
        <f t="shared" si="0"/>
        <v>43.75</v>
      </c>
    </row>
    <row r="22" spans="1:6" ht="15.75" thickBot="1">
      <c r="A22" s="8" t="s">
        <v>121</v>
      </c>
      <c r="B22" s="71">
        <v>3</v>
      </c>
      <c r="C22" s="71">
        <v>3</v>
      </c>
      <c r="D22" s="71">
        <v>1</v>
      </c>
      <c r="E22" s="71">
        <v>1</v>
      </c>
      <c r="F22" s="10">
        <f t="shared" si="0"/>
        <v>100</v>
      </c>
    </row>
    <row r="23" spans="1:6" ht="24" customHeight="1" thickBot="1">
      <c r="A23" s="11" t="s">
        <v>27</v>
      </c>
      <c r="B23" s="19">
        <f>SUM(B20:B22)</f>
        <v>15413</v>
      </c>
      <c r="C23" s="19">
        <f>SUM(C20:C22)</f>
        <v>10042</v>
      </c>
      <c r="D23" s="19">
        <f>SUM(D20:D22)</f>
        <v>4785</v>
      </c>
      <c r="E23" s="19">
        <f>SUM(E20:E22)</f>
        <v>2851</v>
      </c>
      <c r="F23" s="80">
        <f t="shared" si="0"/>
        <v>59.582027168234063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30" sqref="C30"/>
    </sheetView>
  </sheetViews>
  <sheetFormatPr defaultRowHeight="15"/>
  <cols>
    <col min="1" max="1" width="24.7109375" customWidth="1"/>
    <col min="2" max="2" width="18.5703125" customWidth="1"/>
    <col min="3" max="3" width="21.85546875" customWidth="1"/>
    <col min="4" max="4" width="19.85546875" customWidth="1"/>
    <col min="5" max="5" width="18.28515625" customWidth="1"/>
    <col min="6" max="6" width="31" customWidth="1"/>
  </cols>
  <sheetData>
    <row r="1" spans="1:6" ht="35.25" customHeight="1" thickBot="1">
      <c r="A1" s="227" t="s">
        <v>146</v>
      </c>
      <c r="B1" s="228"/>
      <c r="C1" s="228"/>
      <c r="D1" s="228"/>
      <c r="E1" s="228"/>
      <c r="F1" s="228"/>
    </row>
    <row r="2" spans="1:6" ht="105" customHeight="1" thickBot="1">
      <c r="A2" s="25" t="s">
        <v>132</v>
      </c>
      <c r="B2" s="25" t="s">
        <v>145</v>
      </c>
      <c r="C2" s="25" t="s">
        <v>144</v>
      </c>
      <c r="D2" s="25" t="s">
        <v>143</v>
      </c>
      <c r="E2" s="25" t="s">
        <v>142</v>
      </c>
      <c r="F2" s="77" t="s">
        <v>141</v>
      </c>
    </row>
    <row r="3" spans="1:6" ht="15.75" customHeight="1" thickTop="1" thickBot="1">
      <c r="A3" s="82">
        <v>1</v>
      </c>
      <c r="B3" s="82">
        <v>2</v>
      </c>
      <c r="C3" s="82">
        <v>3</v>
      </c>
      <c r="D3" s="82">
        <v>4</v>
      </c>
      <c r="E3" s="82">
        <v>5</v>
      </c>
      <c r="F3" s="82">
        <v>6</v>
      </c>
    </row>
    <row r="4" spans="1:6" ht="15.75" thickTop="1">
      <c r="A4" s="8" t="s">
        <v>103</v>
      </c>
      <c r="B4" s="71">
        <v>295</v>
      </c>
      <c r="C4" s="71">
        <v>92</v>
      </c>
      <c r="D4" s="71">
        <v>69</v>
      </c>
      <c r="E4" s="71">
        <v>57</v>
      </c>
      <c r="F4" s="10">
        <f t="shared" ref="F4:F23" si="0">E4/D4*100</f>
        <v>82.608695652173907</v>
      </c>
    </row>
    <row r="5" spans="1:6">
      <c r="A5" s="8" t="s">
        <v>104</v>
      </c>
      <c r="B5" s="71">
        <v>1482</v>
      </c>
      <c r="C5" s="71">
        <v>991</v>
      </c>
      <c r="D5" s="71">
        <v>512</v>
      </c>
      <c r="E5" s="71">
        <v>326</v>
      </c>
      <c r="F5" s="10">
        <f t="shared" si="0"/>
        <v>63.671875</v>
      </c>
    </row>
    <row r="6" spans="1:6">
      <c r="A6" s="8" t="s">
        <v>105</v>
      </c>
      <c r="B6" s="71">
        <v>1214</v>
      </c>
      <c r="C6" s="71">
        <v>987</v>
      </c>
      <c r="D6" s="71">
        <v>407</v>
      </c>
      <c r="E6" s="71">
        <v>395</v>
      </c>
      <c r="F6" s="10">
        <f t="shared" si="0"/>
        <v>97.051597051597042</v>
      </c>
    </row>
    <row r="7" spans="1:6">
      <c r="A7" s="8" t="s">
        <v>106</v>
      </c>
      <c r="B7" s="71">
        <v>500</v>
      </c>
      <c r="C7" s="71">
        <v>347</v>
      </c>
      <c r="D7" s="71">
        <v>49</v>
      </c>
      <c r="E7" s="71">
        <v>36</v>
      </c>
      <c r="F7" s="10">
        <f t="shared" si="0"/>
        <v>73.469387755102048</v>
      </c>
    </row>
    <row r="8" spans="1:6">
      <c r="A8" s="8" t="s">
        <v>107</v>
      </c>
      <c r="B8" s="71">
        <v>422</v>
      </c>
      <c r="C8" s="71">
        <v>307</v>
      </c>
      <c r="D8" s="71">
        <v>151</v>
      </c>
      <c r="E8" s="71">
        <v>101</v>
      </c>
      <c r="F8" s="10">
        <f t="shared" si="0"/>
        <v>66.88741721854305</v>
      </c>
    </row>
    <row r="9" spans="1:6">
      <c r="A9" s="8" t="s">
        <v>108</v>
      </c>
      <c r="B9" s="71">
        <v>2160</v>
      </c>
      <c r="C9" s="71">
        <v>344</v>
      </c>
      <c r="D9" s="71">
        <v>300</v>
      </c>
      <c r="E9" s="71">
        <v>278</v>
      </c>
      <c r="F9" s="10">
        <f t="shared" si="0"/>
        <v>92.666666666666657</v>
      </c>
    </row>
    <row r="10" spans="1:6">
      <c r="A10" s="8" t="s">
        <v>109</v>
      </c>
      <c r="B10" s="71">
        <v>643</v>
      </c>
      <c r="C10" s="71">
        <v>588</v>
      </c>
      <c r="D10" s="71">
        <v>309</v>
      </c>
      <c r="E10" s="71">
        <v>193</v>
      </c>
      <c r="F10" s="10">
        <f t="shared" si="0"/>
        <v>62.459546925566343</v>
      </c>
    </row>
    <row r="11" spans="1:6">
      <c r="A11" s="8" t="s">
        <v>110</v>
      </c>
      <c r="B11" s="71">
        <v>592</v>
      </c>
      <c r="C11" s="71">
        <v>264</v>
      </c>
      <c r="D11" s="71">
        <v>144</v>
      </c>
      <c r="E11" s="71">
        <v>88</v>
      </c>
      <c r="F11" s="10">
        <f t="shared" si="0"/>
        <v>61.111111111111114</v>
      </c>
    </row>
    <row r="12" spans="1:6">
      <c r="A12" s="8" t="s">
        <v>111</v>
      </c>
      <c r="B12" s="71">
        <v>1854</v>
      </c>
      <c r="C12" s="71">
        <v>304</v>
      </c>
      <c r="D12" s="71">
        <v>175</v>
      </c>
      <c r="E12" s="71">
        <v>108</v>
      </c>
      <c r="F12" s="10">
        <f t="shared" si="0"/>
        <v>61.714285714285708</v>
      </c>
    </row>
    <row r="13" spans="1:6">
      <c r="A13" s="8" t="s">
        <v>112</v>
      </c>
      <c r="B13" s="71">
        <v>506</v>
      </c>
      <c r="C13" s="71">
        <v>483</v>
      </c>
      <c r="D13" s="71">
        <v>129</v>
      </c>
      <c r="E13" s="71">
        <v>51</v>
      </c>
      <c r="F13" s="10">
        <f t="shared" si="0"/>
        <v>39.534883720930232</v>
      </c>
    </row>
    <row r="14" spans="1:6">
      <c r="A14" s="8" t="s">
        <v>113</v>
      </c>
      <c r="B14" s="71">
        <v>900</v>
      </c>
      <c r="C14" s="71">
        <v>757</v>
      </c>
      <c r="D14" s="71">
        <v>261</v>
      </c>
      <c r="E14" s="71">
        <v>75</v>
      </c>
      <c r="F14" s="10">
        <f t="shared" si="0"/>
        <v>28.735632183908045</v>
      </c>
    </row>
    <row r="15" spans="1:6">
      <c r="A15" s="8" t="s">
        <v>114</v>
      </c>
      <c r="B15" s="71">
        <v>701</v>
      </c>
      <c r="C15" s="71">
        <v>451</v>
      </c>
      <c r="D15" s="71">
        <v>304</v>
      </c>
      <c r="E15" s="71">
        <v>275</v>
      </c>
      <c r="F15" s="10">
        <f t="shared" si="0"/>
        <v>90.460526315789465</v>
      </c>
    </row>
    <row r="16" spans="1:6">
      <c r="A16" s="8" t="s">
        <v>115</v>
      </c>
      <c r="B16" s="71">
        <v>1861</v>
      </c>
      <c r="C16" s="71">
        <v>1559</v>
      </c>
      <c r="D16" s="71">
        <v>8</v>
      </c>
      <c r="E16" s="71">
        <v>5</v>
      </c>
      <c r="F16" s="10">
        <f t="shared" si="0"/>
        <v>62.5</v>
      </c>
    </row>
    <row r="17" spans="1:6">
      <c r="A17" s="8" t="s">
        <v>116</v>
      </c>
      <c r="B17" s="71">
        <v>183</v>
      </c>
      <c r="C17" s="71">
        <v>85</v>
      </c>
      <c r="D17" s="71">
        <v>39</v>
      </c>
      <c r="E17" s="71">
        <v>26</v>
      </c>
      <c r="F17" s="10">
        <f t="shared" si="0"/>
        <v>66.666666666666657</v>
      </c>
    </row>
    <row r="18" spans="1:6">
      <c r="A18" s="8" t="s">
        <v>117</v>
      </c>
      <c r="B18" s="71">
        <v>1623</v>
      </c>
      <c r="C18" s="71">
        <v>345</v>
      </c>
      <c r="D18" s="71">
        <v>327</v>
      </c>
      <c r="E18" s="71">
        <v>97</v>
      </c>
      <c r="F18" s="10">
        <f t="shared" si="0"/>
        <v>29.663608562691131</v>
      </c>
    </row>
    <row r="19" spans="1:6" ht="15.75" thickBot="1">
      <c r="A19" s="8" t="s">
        <v>118</v>
      </c>
      <c r="B19" s="71">
        <v>1927</v>
      </c>
      <c r="C19" s="71">
        <v>948</v>
      </c>
      <c r="D19" s="71">
        <v>136</v>
      </c>
      <c r="E19" s="71">
        <v>14</v>
      </c>
      <c r="F19" s="10">
        <f t="shared" si="0"/>
        <v>10.294117647058822</v>
      </c>
    </row>
    <row r="20" spans="1:6" ht="24" customHeight="1" thickBot="1">
      <c r="A20" s="11" t="s">
        <v>119</v>
      </c>
      <c r="B20" s="81">
        <f>SUM(B4:B19)</f>
        <v>16863</v>
      </c>
      <c r="C20" s="81">
        <f>SUM(C4:C19)</f>
        <v>8852</v>
      </c>
      <c r="D20" s="81">
        <f>SUM(D4:D19)</f>
        <v>3320</v>
      </c>
      <c r="E20" s="81">
        <f>SUM(E4:E19)</f>
        <v>2125</v>
      </c>
      <c r="F20" s="80">
        <f t="shared" si="0"/>
        <v>64.006024096385545</v>
      </c>
    </row>
    <row r="21" spans="1:6">
      <c r="A21" s="8" t="s">
        <v>120</v>
      </c>
      <c r="B21" s="71">
        <v>260</v>
      </c>
      <c r="C21" s="71">
        <v>304</v>
      </c>
      <c r="D21" s="71">
        <v>52</v>
      </c>
      <c r="E21" s="71">
        <v>25</v>
      </c>
      <c r="F21" s="10">
        <f t="shared" si="0"/>
        <v>48.07692307692308</v>
      </c>
    </row>
    <row r="22" spans="1:6" ht="15.75" thickBot="1">
      <c r="A22" s="8" t="s">
        <v>121</v>
      </c>
      <c r="B22" s="71">
        <v>2</v>
      </c>
      <c r="C22" s="71">
        <v>2</v>
      </c>
      <c r="D22" s="71">
        <v>1</v>
      </c>
      <c r="E22" s="71">
        <v>1</v>
      </c>
      <c r="F22" s="10">
        <f t="shared" si="0"/>
        <v>100</v>
      </c>
    </row>
    <row r="23" spans="1:6" ht="24" customHeight="1" thickBot="1">
      <c r="A23" s="11" t="s">
        <v>27</v>
      </c>
      <c r="B23" s="81">
        <f>SUM(B20:B22)</f>
        <v>17125</v>
      </c>
      <c r="C23" s="81">
        <f>SUM(C20:C22)</f>
        <v>9158</v>
      </c>
      <c r="D23" s="81">
        <f>SUM(D20:D22)</f>
        <v>3373</v>
      </c>
      <c r="E23" s="81">
        <f>SUM(E20:E22)</f>
        <v>2151</v>
      </c>
      <c r="F23" s="80">
        <f t="shared" si="0"/>
        <v>63.771123628817072</v>
      </c>
    </row>
  </sheetData>
  <mergeCells count="1">
    <mergeCell ref="A1:F1"/>
  </mergeCells>
  <pageMargins left="0.45" right="0.45" top="0.75" bottom="0.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sqref="A1:D1"/>
    </sheetView>
  </sheetViews>
  <sheetFormatPr defaultRowHeight="15"/>
  <cols>
    <col min="1" max="1" width="25.28515625" customWidth="1"/>
    <col min="2" max="2" width="19.85546875" customWidth="1"/>
    <col min="3" max="3" width="16.42578125" customWidth="1"/>
    <col min="4" max="4" width="18.85546875" customWidth="1"/>
  </cols>
  <sheetData>
    <row r="1" spans="1:4" ht="49.5" customHeight="1" thickBot="1">
      <c r="A1" s="227" t="s">
        <v>150</v>
      </c>
      <c r="B1" s="228"/>
      <c r="C1" s="228"/>
      <c r="D1" s="228"/>
    </row>
    <row r="2" spans="1:4" ht="116.25" customHeight="1" thickBot="1">
      <c r="A2" s="25" t="s">
        <v>132</v>
      </c>
      <c r="B2" s="25" t="s">
        <v>149</v>
      </c>
      <c r="C2" s="25" t="s">
        <v>148</v>
      </c>
      <c r="D2" s="77" t="s">
        <v>147</v>
      </c>
    </row>
    <row r="3" spans="1:4" ht="15.75" customHeight="1" thickTop="1" thickBot="1">
      <c r="A3" s="82">
        <v>1</v>
      </c>
      <c r="B3" s="82">
        <v>2</v>
      </c>
      <c r="C3" s="82">
        <v>3</v>
      </c>
      <c r="D3" s="82">
        <v>4</v>
      </c>
    </row>
    <row r="4" spans="1:4" ht="15.75" thickTop="1">
      <c r="A4" s="8" t="s">
        <v>103</v>
      </c>
      <c r="B4" s="71">
        <v>230</v>
      </c>
      <c r="C4" s="71">
        <v>109</v>
      </c>
      <c r="D4" s="10">
        <f t="shared" ref="D4:D23" si="0">C4/B4*100</f>
        <v>47.391304347826086</v>
      </c>
    </row>
    <row r="5" spans="1:4">
      <c r="A5" s="8" t="s">
        <v>104</v>
      </c>
      <c r="B5" s="71">
        <v>1700</v>
      </c>
      <c r="C5" s="71">
        <v>459</v>
      </c>
      <c r="D5" s="10">
        <f t="shared" si="0"/>
        <v>27</v>
      </c>
    </row>
    <row r="6" spans="1:4">
      <c r="A6" s="8" t="s">
        <v>105</v>
      </c>
      <c r="B6" s="71">
        <v>662</v>
      </c>
      <c r="C6" s="71">
        <v>231</v>
      </c>
      <c r="D6" s="10">
        <f t="shared" si="0"/>
        <v>34.894259818731115</v>
      </c>
    </row>
    <row r="7" spans="1:4">
      <c r="A7" s="8" t="s">
        <v>106</v>
      </c>
      <c r="B7" s="71">
        <v>736</v>
      </c>
      <c r="C7" s="71">
        <v>465</v>
      </c>
      <c r="D7" s="10">
        <f t="shared" si="0"/>
        <v>63.179347826086953</v>
      </c>
    </row>
    <row r="8" spans="1:4">
      <c r="A8" s="8" t="s">
        <v>107</v>
      </c>
      <c r="B8" s="71">
        <v>1959</v>
      </c>
      <c r="C8" s="71">
        <v>405</v>
      </c>
      <c r="D8" s="10">
        <f t="shared" si="0"/>
        <v>20.673813169984687</v>
      </c>
    </row>
    <row r="9" spans="1:4">
      <c r="A9" s="8" t="s">
        <v>108</v>
      </c>
      <c r="B9" s="71">
        <v>2168</v>
      </c>
      <c r="C9" s="71">
        <v>1092</v>
      </c>
      <c r="D9" s="10">
        <f t="shared" si="0"/>
        <v>50.369003690036898</v>
      </c>
    </row>
    <row r="10" spans="1:4">
      <c r="A10" s="8" t="s">
        <v>109</v>
      </c>
      <c r="B10" s="71">
        <v>582</v>
      </c>
      <c r="C10" s="71">
        <v>153</v>
      </c>
      <c r="D10" s="10">
        <f t="shared" si="0"/>
        <v>26.288659793814436</v>
      </c>
    </row>
    <row r="11" spans="1:4">
      <c r="A11" s="8" t="s">
        <v>110</v>
      </c>
      <c r="B11" s="71">
        <v>426</v>
      </c>
      <c r="C11" s="71">
        <v>72</v>
      </c>
      <c r="D11" s="10">
        <f t="shared" si="0"/>
        <v>16.901408450704224</v>
      </c>
    </row>
    <row r="12" spans="1:4">
      <c r="A12" s="8" t="s">
        <v>111</v>
      </c>
      <c r="B12" s="71">
        <v>1916</v>
      </c>
      <c r="C12" s="71">
        <v>503</v>
      </c>
      <c r="D12" s="10">
        <f t="shared" si="0"/>
        <v>26.252609603340293</v>
      </c>
    </row>
    <row r="13" spans="1:4">
      <c r="A13" s="8" t="s">
        <v>112</v>
      </c>
      <c r="B13" s="71">
        <v>680</v>
      </c>
      <c r="C13" s="71">
        <v>235</v>
      </c>
      <c r="D13" s="10">
        <f t="shared" si="0"/>
        <v>34.558823529411761</v>
      </c>
    </row>
    <row r="14" spans="1:4">
      <c r="A14" s="8" t="s">
        <v>113</v>
      </c>
      <c r="B14" s="71">
        <v>1380</v>
      </c>
      <c r="C14" s="71">
        <v>745</v>
      </c>
      <c r="D14" s="10">
        <f t="shared" si="0"/>
        <v>53.985507246376805</v>
      </c>
    </row>
    <row r="15" spans="1:4">
      <c r="A15" s="8" t="s">
        <v>114</v>
      </c>
      <c r="B15" s="71">
        <v>1257</v>
      </c>
      <c r="C15" s="71">
        <v>308</v>
      </c>
      <c r="D15" s="10">
        <f t="shared" si="0"/>
        <v>24.502784407319016</v>
      </c>
    </row>
    <row r="16" spans="1:4">
      <c r="A16" s="8" t="s">
        <v>115</v>
      </c>
      <c r="B16" s="71">
        <v>350</v>
      </c>
      <c r="C16" s="71">
        <v>152</v>
      </c>
      <c r="D16" s="10">
        <f t="shared" si="0"/>
        <v>43.428571428571431</v>
      </c>
    </row>
    <row r="17" spans="1:4">
      <c r="A17" s="8" t="s">
        <v>116</v>
      </c>
      <c r="B17" s="71">
        <v>139</v>
      </c>
      <c r="C17" s="71">
        <v>56</v>
      </c>
      <c r="D17" s="10">
        <f t="shared" si="0"/>
        <v>40.28776978417266</v>
      </c>
    </row>
    <row r="18" spans="1:4">
      <c r="A18" s="8" t="s">
        <v>117</v>
      </c>
      <c r="B18" s="71">
        <v>533</v>
      </c>
      <c r="C18" s="71">
        <v>320</v>
      </c>
      <c r="D18" s="10">
        <f t="shared" si="0"/>
        <v>60.0375234521576</v>
      </c>
    </row>
    <row r="19" spans="1:4" ht="15.75" thickBot="1">
      <c r="A19" s="8" t="s">
        <v>118</v>
      </c>
      <c r="B19" s="71">
        <v>1874</v>
      </c>
      <c r="C19" s="71">
        <v>376</v>
      </c>
      <c r="D19" s="10">
        <f t="shared" si="0"/>
        <v>20.064034151547492</v>
      </c>
    </row>
    <row r="20" spans="1:4" ht="24" customHeight="1" thickBot="1">
      <c r="A20" s="11" t="s">
        <v>119</v>
      </c>
      <c r="B20" s="19">
        <f>SUM(B4:B19)</f>
        <v>16592</v>
      </c>
      <c r="C20" s="19">
        <f>SUM(C4:C19)</f>
        <v>5681</v>
      </c>
      <c r="D20" s="13">
        <f t="shared" si="0"/>
        <v>34.239392478302797</v>
      </c>
    </row>
    <row r="21" spans="1:4">
      <c r="A21" s="8" t="s">
        <v>120</v>
      </c>
      <c r="B21" s="71">
        <v>1417</v>
      </c>
      <c r="C21" s="71">
        <v>979</v>
      </c>
      <c r="D21" s="10">
        <f t="shared" si="0"/>
        <v>69.089625970359918</v>
      </c>
    </row>
    <row r="22" spans="1:4" ht="15.75" thickBot="1">
      <c r="A22" s="8" t="s">
        <v>121</v>
      </c>
      <c r="B22" s="71">
        <v>399</v>
      </c>
      <c r="C22" s="71">
        <v>135</v>
      </c>
      <c r="D22" s="10">
        <f t="shared" si="0"/>
        <v>33.834586466165412</v>
      </c>
    </row>
    <row r="23" spans="1:4" ht="24" customHeight="1" thickBot="1">
      <c r="A23" s="11" t="s">
        <v>27</v>
      </c>
      <c r="B23" s="19">
        <f>SUM(B20:B22)</f>
        <v>18408</v>
      </c>
      <c r="C23" s="19">
        <f>SUM(C20:C22)</f>
        <v>6795</v>
      </c>
      <c r="D23" s="13">
        <f t="shared" si="0"/>
        <v>36.91329856584094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E17" sqref="E17"/>
    </sheetView>
  </sheetViews>
  <sheetFormatPr defaultRowHeight="15"/>
  <cols>
    <col min="1" max="1" width="22.42578125" customWidth="1"/>
    <col min="2" max="2" width="17.5703125" customWidth="1"/>
    <col min="3" max="3" width="19.85546875" customWidth="1"/>
    <col min="4" max="4" width="19" customWidth="1"/>
    <col min="5" max="5" width="16.5703125" customWidth="1"/>
    <col min="6" max="6" width="14.7109375" customWidth="1"/>
    <col min="7" max="7" width="16.42578125" customWidth="1"/>
  </cols>
  <sheetData>
    <row r="1" spans="1:7" ht="33" customHeight="1" thickBot="1">
      <c r="A1" s="227" t="s">
        <v>157</v>
      </c>
      <c r="B1" s="227"/>
      <c r="C1" s="227"/>
      <c r="D1" s="227"/>
      <c r="E1" s="227"/>
      <c r="F1" s="227"/>
      <c r="G1" s="227"/>
    </row>
    <row r="2" spans="1:7" ht="117" customHeight="1" thickBot="1">
      <c r="A2" s="25" t="s">
        <v>132</v>
      </c>
      <c r="B2" s="25" t="s">
        <v>156</v>
      </c>
      <c r="C2" s="25" t="s">
        <v>155</v>
      </c>
      <c r="D2" s="77" t="s">
        <v>154</v>
      </c>
      <c r="E2" s="25" t="s">
        <v>153</v>
      </c>
      <c r="F2" s="25" t="s">
        <v>152</v>
      </c>
      <c r="G2" s="77" t="s">
        <v>151</v>
      </c>
    </row>
    <row r="3" spans="1:7" ht="15.75" customHeight="1" thickTop="1" thickBot="1">
      <c r="A3" s="82">
        <v>1</v>
      </c>
      <c r="B3" s="82">
        <v>2</v>
      </c>
      <c r="C3" s="82">
        <v>3</v>
      </c>
      <c r="D3" s="84">
        <v>4</v>
      </c>
      <c r="E3" s="82">
        <v>5</v>
      </c>
      <c r="F3" s="82">
        <v>6</v>
      </c>
      <c r="G3" s="84">
        <v>7</v>
      </c>
    </row>
    <row r="4" spans="1:7" ht="15.75" thickTop="1">
      <c r="A4" s="83" t="s">
        <v>103</v>
      </c>
      <c r="B4" s="71">
        <v>1312</v>
      </c>
      <c r="C4" s="71">
        <v>277</v>
      </c>
      <c r="D4" s="10">
        <f t="shared" ref="D4:D23" si="0">C4/B4*100</f>
        <v>21.112804878048781</v>
      </c>
      <c r="E4" s="71">
        <v>1061</v>
      </c>
      <c r="F4" s="71">
        <v>10</v>
      </c>
      <c r="G4" s="10">
        <f t="shared" ref="G4:G19" si="1">F4/E4*100</f>
        <v>0.94250706880301593</v>
      </c>
    </row>
    <row r="5" spans="1:7">
      <c r="A5" s="83" t="s">
        <v>104</v>
      </c>
      <c r="B5" s="71">
        <v>1352</v>
      </c>
      <c r="C5" s="71">
        <v>741</v>
      </c>
      <c r="D5" s="10">
        <f t="shared" si="0"/>
        <v>54.807692307692314</v>
      </c>
      <c r="E5" s="71">
        <v>122274</v>
      </c>
      <c r="F5" s="71">
        <v>869</v>
      </c>
      <c r="G5" s="10">
        <f t="shared" si="1"/>
        <v>0.71069892209300423</v>
      </c>
    </row>
    <row r="6" spans="1:7">
      <c r="A6" s="83" t="s">
        <v>105</v>
      </c>
      <c r="B6" s="71">
        <v>728</v>
      </c>
      <c r="C6" s="71">
        <v>317</v>
      </c>
      <c r="D6" s="10">
        <f t="shared" si="0"/>
        <v>43.543956043956044</v>
      </c>
      <c r="E6" s="71">
        <v>1468</v>
      </c>
      <c r="F6" s="71">
        <v>2</v>
      </c>
      <c r="G6" s="10">
        <f t="shared" si="1"/>
        <v>0.13623978201634876</v>
      </c>
    </row>
    <row r="7" spans="1:7">
      <c r="A7" s="83" t="s">
        <v>106</v>
      </c>
      <c r="B7" s="71">
        <v>5930</v>
      </c>
      <c r="C7" s="71">
        <v>3331</v>
      </c>
      <c r="D7" s="10">
        <f t="shared" si="0"/>
        <v>56.172006745362566</v>
      </c>
      <c r="E7" s="71">
        <v>20915</v>
      </c>
      <c r="F7" s="71">
        <v>345</v>
      </c>
      <c r="G7" s="10">
        <f t="shared" si="1"/>
        <v>1.6495338273966054</v>
      </c>
    </row>
    <row r="8" spans="1:7">
      <c r="A8" s="83" t="s">
        <v>107</v>
      </c>
      <c r="B8" s="71">
        <v>3797</v>
      </c>
      <c r="C8" s="71">
        <v>1148</v>
      </c>
      <c r="D8" s="10">
        <f t="shared" si="0"/>
        <v>30.234395575454304</v>
      </c>
      <c r="E8" s="71">
        <v>9789</v>
      </c>
      <c r="F8" s="71">
        <v>15</v>
      </c>
      <c r="G8" s="10">
        <f t="shared" si="1"/>
        <v>0.15323322096230463</v>
      </c>
    </row>
    <row r="9" spans="1:7">
      <c r="A9" s="83" t="s">
        <v>108</v>
      </c>
      <c r="B9" s="71">
        <v>2372</v>
      </c>
      <c r="C9" s="71">
        <v>1121</v>
      </c>
      <c r="D9" s="10">
        <f t="shared" si="0"/>
        <v>47.259696458684651</v>
      </c>
      <c r="E9" s="71">
        <v>7240</v>
      </c>
      <c r="F9" s="71">
        <v>198</v>
      </c>
      <c r="G9" s="10">
        <f t="shared" si="1"/>
        <v>2.7348066298342544</v>
      </c>
    </row>
    <row r="10" spans="1:7">
      <c r="A10" s="83" t="s">
        <v>109</v>
      </c>
      <c r="B10" s="71">
        <v>13006</v>
      </c>
      <c r="C10" s="71">
        <v>591</v>
      </c>
      <c r="D10" s="10">
        <f t="shared" si="0"/>
        <v>4.5440565892664919</v>
      </c>
      <c r="E10" s="71">
        <v>6380</v>
      </c>
      <c r="F10" s="71">
        <v>543</v>
      </c>
      <c r="G10" s="10">
        <f t="shared" si="1"/>
        <v>8.5109717868338564</v>
      </c>
    </row>
    <row r="11" spans="1:7">
      <c r="A11" s="83" t="s">
        <v>110</v>
      </c>
      <c r="B11" s="71">
        <v>2649</v>
      </c>
      <c r="C11" s="71">
        <v>718</v>
      </c>
      <c r="D11" s="10">
        <f t="shared" si="0"/>
        <v>27.1045677614194</v>
      </c>
      <c r="E11" s="71">
        <v>4178</v>
      </c>
      <c r="F11" s="71">
        <v>124</v>
      </c>
      <c r="G11" s="10">
        <f t="shared" si="1"/>
        <v>2.9679272379128769</v>
      </c>
    </row>
    <row r="12" spans="1:7">
      <c r="A12" s="83" t="s">
        <v>111</v>
      </c>
      <c r="B12" s="71">
        <v>4152</v>
      </c>
      <c r="C12" s="71">
        <v>3608</v>
      </c>
      <c r="D12" s="10">
        <f t="shared" si="0"/>
        <v>86.897880539499042</v>
      </c>
      <c r="E12" s="71">
        <v>14349</v>
      </c>
      <c r="F12" s="71">
        <v>213</v>
      </c>
      <c r="G12" s="10">
        <f t="shared" si="1"/>
        <v>1.4844240016725903</v>
      </c>
    </row>
    <row r="13" spans="1:7">
      <c r="A13" s="83" t="s">
        <v>112</v>
      </c>
      <c r="B13" s="71">
        <v>10467</v>
      </c>
      <c r="C13" s="71">
        <v>639</v>
      </c>
      <c r="D13" s="10">
        <f t="shared" si="0"/>
        <v>6.1049011177987964</v>
      </c>
      <c r="E13" s="71">
        <v>10455</v>
      </c>
      <c r="F13" s="71">
        <v>132</v>
      </c>
      <c r="G13" s="10">
        <f t="shared" si="1"/>
        <v>1.2625538020086082</v>
      </c>
    </row>
    <row r="14" spans="1:7">
      <c r="A14" s="83" t="s">
        <v>113</v>
      </c>
      <c r="B14" s="71">
        <v>28513</v>
      </c>
      <c r="C14" s="71">
        <v>3211</v>
      </c>
      <c r="D14" s="10">
        <f t="shared" si="0"/>
        <v>11.261529828499281</v>
      </c>
      <c r="E14" s="71">
        <v>10549</v>
      </c>
      <c r="F14" s="71">
        <v>336</v>
      </c>
      <c r="G14" s="10">
        <f t="shared" si="1"/>
        <v>3.1851360318513606</v>
      </c>
    </row>
    <row r="15" spans="1:7">
      <c r="A15" s="83" t="s">
        <v>114</v>
      </c>
      <c r="B15" s="71">
        <v>9144</v>
      </c>
      <c r="C15" s="71">
        <v>1989</v>
      </c>
      <c r="D15" s="10">
        <f t="shared" si="0"/>
        <v>21.751968503937007</v>
      </c>
      <c r="E15" s="71">
        <v>6105</v>
      </c>
      <c r="F15" s="71">
        <v>608</v>
      </c>
      <c r="G15" s="10">
        <f t="shared" si="1"/>
        <v>9.9590499590499597</v>
      </c>
    </row>
    <row r="16" spans="1:7">
      <c r="A16" s="83" t="s">
        <v>115</v>
      </c>
      <c r="B16" s="71">
        <v>1705</v>
      </c>
      <c r="C16" s="71">
        <v>1016</v>
      </c>
      <c r="D16" s="10">
        <f t="shared" si="0"/>
        <v>59.589442815249271</v>
      </c>
      <c r="E16" s="71">
        <v>1002</v>
      </c>
      <c r="F16" s="71">
        <v>2</v>
      </c>
      <c r="G16" s="10">
        <f t="shared" si="1"/>
        <v>0.19960079840319359</v>
      </c>
    </row>
    <row r="17" spans="1:7">
      <c r="A17" s="83" t="s">
        <v>116</v>
      </c>
      <c r="B17" s="71">
        <v>431</v>
      </c>
      <c r="C17" s="71">
        <v>85</v>
      </c>
      <c r="D17" s="10">
        <f t="shared" si="0"/>
        <v>19.721577726218097</v>
      </c>
      <c r="E17" s="71">
        <v>981</v>
      </c>
      <c r="F17" s="71">
        <v>6</v>
      </c>
      <c r="G17" s="10">
        <f t="shared" si="1"/>
        <v>0.6116207951070336</v>
      </c>
    </row>
    <row r="18" spans="1:7">
      <c r="A18" s="83" t="s">
        <v>117</v>
      </c>
      <c r="B18" s="71">
        <v>826</v>
      </c>
      <c r="C18" s="71">
        <v>247</v>
      </c>
      <c r="D18" s="10">
        <f t="shared" si="0"/>
        <v>29.90314769975787</v>
      </c>
      <c r="E18" s="71">
        <v>22637</v>
      </c>
      <c r="F18" s="71">
        <v>1209</v>
      </c>
      <c r="G18" s="10">
        <f t="shared" si="1"/>
        <v>5.3408137120643202</v>
      </c>
    </row>
    <row r="19" spans="1:7" ht="15.75" thickBot="1">
      <c r="A19" s="83" t="s">
        <v>118</v>
      </c>
      <c r="B19" s="71">
        <v>7376</v>
      </c>
      <c r="C19" s="71">
        <v>909</v>
      </c>
      <c r="D19" s="10">
        <f t="shared" si="0"/>
        <v>12.323752711496747</v>
      </c>
      <c r="E19" s="71">
        <v>35937</v>
      </c>
      <c r="F19" s="71">
        <v>780</v>
      </c>
      <c r="G19" s="10">
        <f t="shared" si="1"/>
        <v>2.1704649803823357</v>
      </c>
    </row>
    <row r="20" spans="1:7" ht="15.75" customHeight="1" thickBot="1">
      <c r="A20" s="11" t="s">
        <v>23</v>
      </c>
      <c r="B20" s="19">
        <f>SUM(B4:B19)</f>
        <v>93760</v>
      </c>
      <c r="C20" s="19">
        <f>SUM(C4:C19)</f>
        <v>19948</v>
      </c>
      <c r="D20" s="13">
        <f t="shared" si="0"/>
        <v>21.275597269624573</v>
      </c>
      <c r="E20" s="19">
        <f>SUM(E4:E19)</f>
        <v>275320</v>
      </c>
      <c r="F20" s="19">
        <f>SUM(F4:F19)</f>
        <v>5392</v>
      </c>
      <c r="G20" s="13">
        <f>F20/E20*100</f>
        <v>1.9584483510097344</v>
      </c>
    </row>
    <row r="21" spans="1:7">
      <c r="A21" s="8" t="s">
        <v>120</v>
      </c>
      <c r="B21" s="71">
        <v>4170</v>
      </c>
      <c r="C21" s="71">
        <v>2251</v>
      </c>
      <c r="D21" s="10">
        <f t="shared" si="0"/>
        <v>53.980815347721823</v>
      </c>
      <c r="E21" s="71">
        <v>4748</v>
      </c>
      <c r="F21" s="71">
        <v>2479</v>
      </c>
      <c r="G21" s="10">
        <f>F21/E21*100</f>
        <v>52.211457455770848</v>
      </c>
    </row>
    <row r="22" spans="1:7" ht="15.75" thickBot="1">
      <c r="A22" s="8" t="s">
        <v>121</v>
      </c>
      <c r="B22" s="71">
        <v>10694</v>
      </c>
      <c r="C22" s="71">
        <v>2516</v>
      </c>
      <c r="D22" s="10">
        <f t="shared" si="0"/>
        <v>23.527211520478772</v>
      </c>
      <c r="E22" s="71">
        <v>4945</v>
      </c>
      <c r="F22" s="71">
        <v>212</v>
      </c>
      <c r="G22" s="10">
        <f>F22/E22*100</f>
        <v>4.2871587462082905</v>
      </c>
    </row>
    <row r="23" spans="1:7" ht="15.75" customHeight="1" thickBot="1">
      <c r="A23" s="11" t="s">
        <v>27</v>
      </c>
      <c r="B23" s="19">
        <f>SUM(B20:B22)</f>
        <v>108624</v>
      </c>
      <c r="C23" s="19">
        <f>SUM(C20:C22)</f>
        <v>24715</v>
      </c>
      <c r="D23" s="13">
        <f t="shared" si="0"/>
        <v>22.752798644866694</v>
      </c>
      <c r="E23" s="19">
        <f>SUM(E20:E22)</f>
        <v>285013</v>
      </c>
      <c r="F23" s="19">
        <f>SUM(F20:F22)</f>
        <v>8083</v>
      </c>
      <c r="G23" s="13">
        <f>F23/E23*100</f>
        <v>2.8360109889724328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Одрасли</vt:lpstr>
      <vt:lpstr>Деца</vt:lpstr>
      <vt:lpstr>Жена</vt:lpstr>
      <vt:lpstr>Стом 1</vt:lpstr>
      <vt:lpstr>Стом 2</vt:lpstr>
      <vt:lpstr>Стом3</vt:lpstr>
      <vt:lpstr>Стом4</vt:lpstr>
      <vt:lpstr>Стом5</vt:lpstr>
      <vt:lpstr>Стом6</vt:lpstr>
      <vt:lpstr>Патронажа</vt:lpstr>
      <vt:lpstr>М рада</vt:lpstr>
      <vt:lpstr>Стари</vt:lpstr>
      <vt:lpstr>АТД</vt:lpstr>
      <vt:lpstr>Кожно</vt:lpstr>
      <vt:lpstr>Хитна</vt:lpstr>
      <vt:lpstr>Хитна 1</vt:lpstr>
      <vt:lpstr>Апотека</vt:lpstr>
      <vt:lpstr>Конс спец</vt:lpstr>
      <vt:lpstr>Приговори</vt:lpstr>
      <vt:lpstr>Безбедност</vt:lpstr>
      <vt:lpstr>Комисија за к</vt:lpstr>
      <vt:lpstr>Еду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2013-06-24T07:45:49Z</dcterms:modified>
</cp:coreProperties>
</file>